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netyonecontentgbr-my.sharepoint.com/personal/john_stopford_ninetyone_com/Documents/HomeDriveData/"/>
    </mc:Choice>
  </mc:AlternateContent>
  <xr:revisionPtr revIDLastSave="0" documentId="8_{2739896B-142B-4D6D-998E-2CD6B5DFDAB5}" xr6:coauthVersionLast="47" xr6:coauthVersionMax="47" xr10:uidLastSave="{00000000-0000-0000-0000-000000000000}"/>
  <bookViews>
    <workbookView xWindow="-110" yWindow="-110" windowWidth="19420" windowHeight="10420" xr2:uid="{FC645AD7-4ACA-4536-A288-9650FC047622}"/>
  </bookViews>
  <sheets>
    <sheet name="Summary" sheetId="3" r:id="rId1"/>
    <sheet name="Main Account" sheetId="1" r:id="rId2"/>
    <sheet name="Savings" sheetId="5" r:id="rId3"/>
    <sheet name="Members Exhibition" sheetId="2" r:id="rId4"/>
    <sheet name="Open Exhibition" sheetId="8" r:id="rId5"/>
    <sheet name="PayPal" sheetId="9" r:id="rId6"/>
    <sheet name="Stripe" sheetId="6" r:id="rId7"/>
    <sheet name="Members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6" i="1" l="1"/>
  <c r="G22" i="3"/>
  <c r="X18" i="1" s="1"/>
  <c r="Y24" i="1"/>
  <c r="X17" i="1"/>
  <c r="X19" i="1"/>
  <c r="X12" i="1"/>
  <c r="W11" i="1"/>
  <c r="X11" i="1"/>
  <c r="X10" i="1"/>
  <c r="X8" i="1"/>
  <c r="X9" i="1"/>
  <c r="D9" i="3"/>
  <c r="D8" i="3"/>
  <c r="D32" i="2"/>
  <c r="M28" i="8"/>
  <c r="D31" i="2"/>
  <c r="D30" i="2"/>
  <c r="G30" i="2"/>
  <c r="P11" i="3"/>
  <c r="P10" i="3"/>
  <c r="P6" i="3"/>
  <c r="P5" i="3"/>
  <c r="G25" i="3"/>
  <c r="G10" i="3"/>
  <c r="G24" i="3"/>
  <c r="D28" i="3"/>
  <c r="D22" i="3"/>
  <c r="D21" i="3"/>
  <c r="D23" i="3" s="1"/>
  <c r="L29" i="8"/>
  <c r="L28" i="8"/>
  <c r="L27" i="8"/>
  <c r="D31" i="3" l="1"/>
  <c r="G31" i="3" s="1"/>
  <c r="G7" i="3" l="1"/>
  <c r="G8" i="3"/>
  <c r="G9" i="3"/>
  <c r="G6" i="3"/>
  <c r="R312" i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3" i="5"/>
  <c r="D13" i="3"/>
  <c r="G28" i="2"/>
  <c r="D6" i="3"/>
  <c r="D16" i="3" l="1"/>
  <c r="G16" i="3" s="1"/>
  <c r="G12" i="3"/>
  <c r="G21" i="3"/>
  <c r="G27" i="3" s="1"/>
  <c r="G29" i="3" s="1"/>
  <c r="Y5" i="1"/>
  <c r="X5" i="1"/>
  <c r="K64" i="6"/>
  <c r="J64" i="6"/>
  <c r="J61" i="6"/>
  <c r="L61" i="6" s="1"/>
  <c r="K61" i="6"/>
  <c r="J62" i="6"/>
  <c r="K62" i="6"/>
  <c r="L62" i="6"/>
  <c r="J63" i="6"/>
  <c r="K63" i="6"/>
  <c r="L63" i="6"/>
  <c r="L64" i="6"/>
  <c r="L60" i="6"/>
  <c r="K60" i="6"/>
  <c r="J60" i="6"/>
  <c r="L59" i="6"/>
  <c r="I58" i="6"/>
  <c r="I59" i="6"/>
  <c r="H59" i="6"/>
  <c r="G59" i="6"/>
  <c r="K59" i="6"/>
  <c r="J59" i="6"/>
  <c r="H58" i="6"/>
  <c r="G58" i="6"/>
  <c r="H56" i="6"/>
  <c r="H57" i="6"/>
  <c r="I56" i="6"/>
  <c r="I57" i="6"/>
  <c r="G57" i="6"/>
  <c r="G56" i="6"/>
  <c r="I54" i="6"/>
  <c r="I55" i="6"/>
  <c r="I50" i="6"/>
  <c r="I51" i="6"/>
  <c r="I52" i="6"/>
  <c r="I53" i="6"/>
  <c r="H50" i="6"/>
  <c r="H51" i="6"/>
  <c r="H52" i="6"/>
  <c r="G52" i="6"/>
  <c r="G51" i="6"/>
  <c r="G50" i="6"/>
  <c r="I49" i="6"/>
  <c r="H49" i="6"/>
  <c r="G49" i="6"/>
  <c r="I46" i="6"/>
  <c r="I47" i="6"/>
  <c r="I48" i="6"/>
  <c r="I45" i="6"/>
  <c r="H45" i="6"/>
  <c r="G45" i="6"/>
  <c r="I44" i="6"/>
  <c r="H44" i="6"/>
  <c r="G44" i="6"/>
  <c r="I43" i="6"/>
  <c r="H43" i="6"/>
  <c r="G43" i="6"/>
  <c r="I42" i="6"/>
  <c r="H42" i="6"/>
  <c r="G42" i="6"/>
  <c r="I40" i="6"/>
  <c r="I41" i="6"/>
  <c r="I37" i="6"/>
  <c r="I38" i="6"/>
  <c r="H38" i="6"/>
  <c r="G38" i="6"/>
  <c r="G37" i="6"/>
  <c r="H37" i="6"/>
  <c r="O14" i="8"/>
  <c r="N5" i="8"/>
  <c r="N6" i="8"/>
  <c r="N7" i="8"/>
  <c r="N8" i="8"/>
  <c r="O9" i="8" s="1"/>
  <c r="N9" i="8"/>
  <c r="N10" i="8"/>
  <c r="N11" i="8"/>
  <c r="N13" i="8"/>
  <c r="N14" i="8"/>
  <c r="N15" i="8"/>
  <c r="N16" i="8"/>
  <c r="N17" i="8"/>
  <c r="N18" i="8"/>
  <c r="N19" i="8"/>
  <c r="N20" i="8"/>
  <c r="N21" i="8"/>
  <c r="N22" i="8"/>
  <c r="N23" i="8"/>
  <c r="N24" i="8"/>
  <c r="N3" i="8"/>
  <c r="O4" i="8" s="1"/>
  <c r="N4" i="8"/>
  <c r="N2" i="8"/>
  <c r="K1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" i="8"/>
  <c r="AP3" i="6"/>
  <c r="AP4" i="6"/>
  <c r="AP5" i="6"/>
  <c r="AP6" i="6"/>
  <c r="AP7" i="6"/>
  <c r="AP258" i="6" s="1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110" i="6"/>
  <c r="AP111" i="6"/>
  <c r="AP112" i="6"/>
  <c r="AP113" i="6"/>
  <c r="AP114" i="6"/>
  <c r="AP115" i="6"/>
  <c r="AP116" i="6"/>
  <c r="AP117" i="6"/>
  <c r="AP118" i="6"/>
  <c r="AP119" i="6"/>
  <c r="AP120" i="6"/>
  <c r="AP121" i="6"/>
  <c r="AP122" i="6"/>
  <c r="AP123" i="6"/>
  <c r="AP124" i="6"/>
  <c r="AP125" i="6"/>
  <c r="AP126" i="6"/>
  <c r="AP127" i="6"/>
  <c r="AP128" i="6"/>
  <c r="AP129" i="6"/>
  <c r="AP130" i="6"/>
  <c r="AP131" i="6"/>
  <c r="AP132" i="6"/>
  <c r="AP133" i="6"/>
  <c r="AP134" i="6"/>
  <c r="AP135" i="6"/>
  <c r="AP136" i="6"/>
  <c r="AP137" i="6"/>
  <c r="AP138" i="6"/>
  <c r="AP139" i="6"/>
  <c r="AP140" i="6"/>
  <c r="AP141" i="6"/>
  <c r="AP142" i="6"/>
  <c r="AP143" i="6"/>
  <c r="AP144" i="6"/>
  <c r="AP145" i="6"/>
  <c r="AP146" i="6"/>
  <c r="AP147" i="6"/>
  <c r="AP148" i="6"/>
  <c r="AP149" i="6"/>
  <c r="AP150" i="6"/>
  <c r="AP151" i="6"/>
  <c r="AP152" i="6"/>
  <c r="AP153" i="6"/>
  <c r="AP154" i="6"/>
  <c r="AP155" i="6"/>
  <c r="AP156" i="6"/>
  <c r="AP157" i="6"/>
  <c r="AP158" i="6"/>
  <c r="AP159" i="6"/>
  <c r="AP160" i="6"/>
  <c r="AP161" i="6"/>
  <c r="AP162" i="6"/>
  <c r="AP163" i="6"/>
  <c r="AP164" i="6"/>
  <c r="AP165" i="6"/>
  <c r="AP166" i="6"/>
  <c r="AP167" i="6"/>
  <c r="AP168" i="6"/>
  <c r="AP169" i="6"/>
  <c r="AP170" i="6"/>
  <c r="AP171" i="6"/>
  <c r="AP172" i="6"/>
  <c r="AP173" i="6"/>
  <c r="AP174" i="6"/>
  <c r="AP175" i="6"/>
  <c r="AP176" i="6"/>
  <c r="AP177" i="6"/>
  <c r="AP178" i="6"/>
  <c r="AP179" i="6"/>
  <c r="AP180" i="6"/>
  <c r="AP181" i="6"/>
  <c r="AP182" i="6"/>
  <c r="AP183" i="6"/>
  <c r="AP184" i="6"/>
  <c r="AP185" i="6"/>
  <c r="AP186" i="6"/>
  <c r="AP187" i="6"/>
  <c r="AP188" i="6"/>
  <c r="AP189" i="6"/>
  <c r="AP190" i="6"/>
  <c r="AP191" i="6"/>
  <c r="AP192" i="6"/>
  <c r="AP193" i="6"/>
  <c r="AP194" i="6"/>
  <c r="AP195" i="6"/>
  <c r="AP196" i="6"/>
  <c r="AP197" i="6"/>
  <c r="AP198" i="6"/>
  <c r="AP199" i="6"/>
  <c r="AP200" i="6"/>
  <c r="AP201" i="6"/>
  <c r="AP202" i="6"/>
  <c r="AP203" i="6"/>
  <c r="AP204" i="6"/>
  <c r="AP205" i="6"/>
  <c r="AP206" i="6"/>
  <c r="AP207" i="6"/>
  <c r="AP208" i="6"/>
  <c r="AP209" i="6"/>
  <c r="AP210" i="6"/>
  <c r="AP211" i="6"/>
  <c r="AP212" i="6"/>
  <c r="AP213" i="6"/>
  <c r="AP214" i="6"/>
  <c r="AP215" i="6"/>
  <c r="AP216" i="6"/>
  <c r="AP217" i="6"/>
  <c r="AP218" i="6"/>
  <c r="AP219" i="6"/>
  <c r="AP220" i="6"/>
  <c r="AP221" i="6"/>
  <c r="AP222" i="6"/>
  <c r="AP223" i="6"/>
  <c r="AP224" i="6"/>
  <c r="AP225" i="6"/>
  <c r="AP226" i="6"/>
  <c r="AP227" i="6"/>
  <c r="AP228" i="6"/>
  <c r="AP229" i="6"/>
  <c r="AP230" i="6"/>
  <c r="AP231" i="6"/>
  <c r="AP232" i="6"/>
  <c r="AP233" i="6"/>
  <c r="AP234" i="6"/>
  <c r="AP235" i="6"/>
  <c r="AP236" i="6"/>
  <c r="AP237" i="6"/>
  <c r="AP238" i="6"/>
  <c r="AP239" i="6"/>
  <c r="AP240" i="6"/>
  <c r="AP241" i="6"/>
  <c r="AP242" i="6"/>
  <c r="AP243" i="6"/>
  <c r="AP244" i="6"/>
  <c r="AP245" i="6"/>
  <c r="AP246" i="6"/>
  <c r="AP247" i="6"/>
  <c r="AP248" i="6"/>
  <c r="AP249" i="6"/>
  <c r="AP250" i="6"/>
  <c r="AP251" i="6"/>
  <c r="AP252" i="6"/>
  <c r="AP253" i="6"/>
  <c r="AK258" i="6"/>
  <c r="AE225" i="6"/>
  <c r="AE226" i="6"/>
  <c r="AE227" i="6"/>
  <c r="AE228" i="6"/>
  <c r="AE230" i="6"/>
  <c r="AE229" i="6"/>
  <c r="AE233" i="6"/>
  <c r="AE234" i="6"/>
  <c r="AE231" i="6"/>
  <c r="AE232" i="6"/>
  <c r="AE238" i="6"/>
  <c r="AE237" i="6"/>
  <c r="AE236" i="6"/>
  <c r="AE239" i="6"/>
  <c r="AE240" i="6"/>
  <c r="AE241" i="6"/>
  <c r="AE242" i="6"/>
  <c r="AE244" i="6"/>
  <c r="AE224" i="6"/>
  <c r="L8" i="3" l="1"/>
  <c r="G14" i="3"/>
  <c r="G34" i="3" s="1"/>
  <c r="L12" i="3" s="1"/>
  <c r="I39" i="6"/>
  <c r="AE218" i="6"/>
  <c r="AE219" i="6"/>
  <c r="AE220" i="6"/>
  <c r="AE221" i="6"/>
  <c r="AE222" i="6"/>
  <c r="AE217" i="6"/>
  <c r="AE209" i="6"/>
  <c r="AE210" i="6"/>
  <c r="AE211" i="6"/>
  <c r="AE212" i="6"/>
  <c r="AE213" i="6"/>
  <c r="AE214" i="6"/>
  <c r="AE215" i="6"/>
  <c r="AE208" i="6"/>
  <c r="AE205" i="6"/>
  <c r="AE206" i="6"/>
  <c r="AE204" i="6"/>
  <c r="AE201" i="6"/>
  <c r="AE202" i="6"/>
  <c r="AE199" i="6"/>
  <c r="AE200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83" i="6"/>
  <c r="AE184" i="6"/>
  <c r="AE185" i="6"/>
  <c r="AE186" i="6"/>
  <c r="AE180" i="6"/>
  <c r="AE182" i="6"/>
  <c r="K11" i="8"/>
  <c r="AE179" i="6"/>
  <c r="AE170" i="6"/>
  <c r="AE171" i="6"/>
  <c r="AE172" i="6"/>
  <c r="AE173" i="6"/>
  <c r="AE174" i="6"/>
  <c r="AE175" i="6"/>
  <c r="AE176" i="6"/>
  <c r="AE177" i="6"/>
  <c r="AE169" i="6"/>
  <c r="AE160" i="6"/>
  <c r="AE161" i="6"/>
  <c r="AE162" i="6"/>
  <c r="AE163" i="6"/>
  <c r="AE164" i="6"/>
  <c r="AE165" i="6"/>
  <c r="AE166" i="6"/>
  <c r="AE167" i="6"/>
  <c r="AE159" i="6"/>
  <c r="AE158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K22" i="8"/>
  <c r="AP2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83" i="6"/>
  <c r="AE85" i="6"/>
  <c r="AE77" i="6"/>
  <c r="AE78" i="6"/>
  <c r="AE79" i="6"/>
  <c r="AE80" i="6"/>
  <c r="AE81" i="6"/>
  <c r="AE82" i="6"/>
  <c r="AE67" i="6"/>
  <c r="AE68" i="6"/>
  <c r="AE69" i="6"/>
  <c r="AE70" i="6"/>
  <c r="AE71" i="6"/>
  <c r="AE72" i="6"/>
  <c r="AE73" i="6"/>
  <c r="AE74" i="6"/>
  <c r="AE75" i="6"/>
  <c r="AE76" i="6"/>
  <c r="K7" i="8"/>
  <c r="K24" i="8"/>
  <c r="K13" i="8"/>
  <c r="K16" i="8"/>
  <c r="K15" i="8"/>
  <c r="D312" i="1"/>
  <c r="W9" i="1" s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W19" i="1"/>
  <c r="C312" i="1"/>
  <c r="AE66" i="6"/>
  <c r="AE247" i="6"/>
  <c r="AE249" i="6"/>
  <c r="AE250" i="6"/>
  <c r="AE251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253" i="6"/>
  <c r="AE43" i="6"/>
  <c r="AE12" i="6"/>
  <c r="AE13" i="6"/>
  <c r="AE14" i="6"/>
  <c r="AE3" i="6"/>
  <c r="AE4" i="6"/>
  <c r="AE5" i="6"/>
  <c r="AE6" i="6"/>
  <c r="AE7" i="6"/>
  <c r="AE8" i="6"/>
  <c r="AE9" i="6"/>
  <c r="AE10" i="6"/>
  <c r="AE11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2" i="6"/>
  <c r="AK277" i="6"/>
  <c r="W258" i="6"/>
  <c r="B35" i="6" s="1"/>
  <c r="V258" i="6"/>
  <c r="B34" i="6" s="1"/>
  <c r="B36" i="6"/>
  <c r="W5" i="1"/>
  <c r="L24" i="3" s="1"/>
  <c r="L26" i="3" s="1"/>
  <c r="W15" i="1" l="1"/>
  <c r="P12" i="3"/>
  <c r="W16" i="1"/>
  <c r="P9" i="3"/>
  <c r="L5" i="3"/>
  <c r="W8" i="1"/>
  <c r="W17" i="1"/>
  <c r="P13" i="3"/>
  <c r="W18" i="1"/>
  <c r="C35" i="6"/>
  <c r="W10" i="1"/>
  <c r="P16" i="3" l="1"/>
  <c r="X15" i="1"/>
  <c r="X20" i="1" s="1"/>
  <c r="X22" i="1" s="1"/>
  <c r="W12" i="1"/>
  <c r="W20" i="1"/>
  <c r="L16" i="3"/>
  <c r="D28" i="2"/>
  <c r="F28" i="2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L20" i="3" l="1"/>
  <c r="P20" i="3" s="1"/>
  <c r="P18" i="3"/>
  <c r="S177" i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W22" i="1"/>
  <c r="W24" i="1" s="1"/>
  <c r="P24" i="3" s="1"/>
  <c r="L29" i="3" l="1"/>
  <c r="P31" i="3"/>
  <c r="L31" i="3"/>
  <c r="S282" i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X24" i="1" s="1"/>
  <c r="Z24" i="1" s="1"/>
</calcChain>
</file>

<file path=xl/sharedStrings.xml><?xml version="1.0" encoding="utf-8"?>
<sst xmlns="http://schemas.openxmlformats.org/spreadsheetml/2006/main" count="8570" uniqueCount="3479">
  <si>
    <t>Subs</t>
  </si>
  <si>
    <t>Submissions</t>
  </si>
  <si>
    <t>Sales</t>
  </si>
  <si>
    <t>Donations</t>
  </si>
  <si>
    <t>Refunds</t>
  </si>
  <si>
    <t>Admin</t>
  </si>
  <si>
    <t>Salary</t>
  </si>
  <si>
    <t>Website</t>
  </si>
  <si>
    <t>Prof Fees</t>
  </si>
  <si>
    <t>Transfer Out</t>
  </si>
  <si>
    <t>Exhibitions</t>
  </si>
  <si>
    <t>Prizes</t>
  </si>
  <si>
    <t>Balance</t>
  </si>
  <si>
    <t>Opening Balance</t>
  </si>
  <si>
    <t>Chorley</t>
  </si>
  <si>
    <t>Wates</t>
  </si>
  <si>
    <t>Strange</t>
  </si>
  <si>
    <t>Good</t>
  </si>
  <si>
    <t>Levell</t>
  </si>
  <si>
    <t>Wilson</t>
  </si>
  <si>
    <t>Daggitt</t>
  </si>
  <si>
    <t>Hunt</t>
  </si>
  <si>
    <t>Tyson</t>
  </si>
  <si>
    <t>Hamilt</t>
  </si>
  <si>
    <t>Bates</t>
  </si>
  <si>
    <t>Cole</t>
  </si>
  <si>
    <t>Hyndman</t>
  </si>
  <si>
    <t>Fay</t>
  </si>
  <si>
    <t>Fenne Skels</t>
  </si>
  <si>
    <t>Hope</t>
  </si>
  <si>
    <t>Waters</t>
  </si>
  <si>
    <t>Laidlaw W</t>
  </si>
  <si>
    <t>Bicknell</t>
  </si>
  <si>
    <t>Robinson</t>
  </si>
  <si>
    <t>Kirby</t>
  </si>
  <si>
    <t>Shakespeare</t>
  </si>
  <si>
    <t>Sandh</t>
  </si>
  <si>
    <t>Foschi</t>
  </si>
  <si>
    <t>Glover</t>
  </si>
  <si>
    <t>Cooper</t>
  </si>
  <si>
    <t>Lines Edk</t>
  </si>
  <si>
    <t>Conway</t>
  </si>
  <si>
    <t>Pakeman</t>
  </si>
  <si>
    <t>Fludra</t>
  </si>
  <si>
    <t>Side</t>
  </si>
  <si>
    <t>Burrell</t>
  </si>
  <si>
    <t>Newhoffer</t>
  </si>
  <si>
    <t>Hewes</t>
  </si>
  <si>
    <t>Selhurst</t>
  </si>
  <si>
    <t>Dillon</t>
  </si>
  <si>
    <t>Mallows</t>
  </si>
  <si>
    <t>Guastalla</t>
  </si>
  <si>
    <t>Bygott</t>
  </si>
  <si>
    <t>Lester</t>
  </si>
  <si>
    <t>Fisher</t>
  </si>
  <si>
    <t>Thompson</t>
  </si>
  <si>
    <t>Robinson Mary</t>
  </si>
  <si>
    <t>Kidd</t>
  </si>
  <si>
    <t>Reward</t>
  </si>
  <si>
    <t>Kenner</t>
  </si>
  <si>
    <t>Kestner</t>
  </si>
  <si>
    <t>Saunders</t>
  </si>
  <si>
    <t>Rhys</t>
  </si>
  <si>
    <t>Deepwell</t>
  </si>
  <si>
    <t>Strother</t>
  </si>
  <si>
    <t>Peppiatt</t>
  </si>
  <si>
    <t>Hinchcliffe</t>
  </si>
  <si>
    <t>Earl</t>
  </si>
  <si>
    <t>Cox</t>
  </si>
  <si>
    <t>Isaacson</t>
  </si>
  <si>
    <t>Collins</t>
  </si>
  <si>
    <t>Line V</t>
  </si>
  <si>
    <t>Buttler</t>
  </si>
  <si>
    <t>Skinner-smith</t>
  </si>
  <si>
    <t>Jones D</t>
  </si>
  <si>
    <t>Berman</t>
  </si>
  <si>
    <t>Williams D</t>
  </si>
  <si>
    <t>Peart</t>
  </si>
  <si>
    <t>Kelly</t>
  </si>
  <si>
    <t>Balmer</t>
  </si>
  <si>
    <t>Curbishley</t>
  </si>
  <si>
    <t>Ward</t>
  </si>
  <si>
    <t>Bevan R</t>
  </si>
  <si>
    <t>Bevan A</t>
  </si>
  <si>
    <t>Davies C</t>
  </si>
  <si>
    <t>Holland</t>
  </si>
  <si>
    <t>Fitzwillams</t>
  </si>
  <si>
    <t>Soskies</t>
  </si>
  <si>
    <t>Glynne-Jones</t>
  </si>
  <si>
    <t>Stopford</t>
  </si>
  <si>
    <t>Stephen</t>
  </si>
  <si>
    <t>Coon</t>
  </si>
  <si>
    <t>Lindisfarne</t>
  </si>
  <si>
    <t>Jones B</t>
  </si>
  <si>
    <t>Milburn</t>
  </si>
  <si>
    <t>Abrey</t>
  </si>
  <si>
    <t>Fulljames</t>
  </si>
  <si>
    <t>Watson L</t>
  </si>
  <si>
    <t>King</t>
  </si>
  <si>
    <t>Ducker</t>
  </si>
  <si>
    <t>Gorayska</t>
  </si>
  <si>
    <t>Jillian</t>
  </si>
  <si>
    <t>Wall</t>
  </si>
  <si>
    <t>Kirkham EA</t>
  </si>
  <si>
    <t>Kirkman AJ</t>
  </si>
  <si>
    <t>Penny</t>
  </si>
  <si>
    <t>Ford</t>
  </si>
  <si>
    <t>Ort</t>
  </si>
  <si>
    <t>Wootton</t>
  </si>
  <si>
    <t>Dooley</t>
  </si>
  <si>
    <t>Lever</t>
  </si>
  <si>
    <t>Yarrow</t>
  </si>
  <si>
    <t>O Donnell</t>
  </si>
  <si>
    <t>Petts</t>
  </si>
  <si>
    <t>Salmon</t>
  </si>
  <si>
    <t>Hitch</t>
  </si>
  <si>
    <t>Eagle</t>
  </si>
  <si>
    <t>Matthews</t>
  </si>
  <si>
    <t>Lawrence</t>
  </si>
  <si>
    <t>Philson</t>
  </si>
  <si>
    <t>Welchman</t>
  </si>
  <si>
    <t>Strange R</t>
  </si>
  <si>
    <t>Fox</t>
  </si>
  <si>
    <t>Lawson</t>
  </si>
  <si>
    <t>Somerscales</t>
  </si>
  <si>
    <t>Smith R</t>
  </si>
  <si>
    <t>Ganly</t>
  </si>
  <si>
    <t>Farley</t>
  </si>
  <si>
    <t>King C</t>
  </si>
  <si>
    <t>Drew</t>
  </si>
  <si>
    <t>Webb</t>
  </si>
  <si>
    <t>Bayton</t>
  </si>
  <si>
    <t>Frank</t>
  </si>
  <si>
    <t>Gray</t>
  </si>
  <si>
    <t>Smith M</t>
  </si>
  <si>
    <t>Phillips</t>
  </si>
  <si>
    <t>Turner</t>
  </si>
  <si>
    <t>Biggs</t>
  </si>
  <si>
    <t>Chevarin</t>
  </si>
  <si>
    <t>Marsden R</t>
  </si>
  <si>
    <t>Knowland</t>
  </si>
  <si>
    <t>OASA</t>
  </si>
  <si>
    <t>Paypal</t>
  </si>
  <si>
    <t>Charges</t>
  </si>
  <si>
    <t>Parker Woolway</t>
  </si>
  <si>
    <t>Smith Carr</t>
  </si>
  <si>
    <t>Kolos</t>
  </si>
  <si>
    <t>Kulabko</t>
  </si>
  <si>
    <t>Lawrence P</t>
  </si>
  <si>
    <t>Asmolean AGM</t>
  </si>
  <si>
    <t>Taylor GE</t>
  </si>
  <si>
    <t>Jones CH</t>
  </si>
  <si>
    <t>Wheeler Susan</t>
  </si>
  <si>
    <t>Ralfe Carolyn</t>
  </si>
  <si>
    <t>Laidlaw Fergus</t>
  </si>
  <si>
    <t>Amanda Jewell</t>
  </si>
  <si>
    <t>Whitehouse Fiona</t>
  </si>
  <si>
    <t>Ehata Rebecca</t>
  </si>
  <si>
    <t>Gerry Coles</t>
  </si>
  <si>
    <t>Gardiner</t>
  </si>
  <si>
    <t>Direct Publicity</t>
  </si>
  <si>
    <t>Marsh Commercial</t>
  </si>
  <si>
    <t>R Ducker</t>
  </si>
  <si>
    <t>Gerry</t>
  </si>
  <si>
    <t>Coles</t>
  </si>
  <si>
    <t>Two frogs</t>
  </si>
  <si>
    <t>Artist paid</t>
  </si>
  <si>
    <t>Dianne</t>
  </si>
  <si>
    <t>9 Onions</t>
  </si>
  <si>
    <t>Rachel</t>
  </si>
  <si>
    <t>Wire Figure</t>
  </si>
  <si>
    <t>Philip</t>
  </si>
  <si>
    <t>Vainker</t>
  </si>
  <si>
    <t>Frideswide Square</t>
  </si>
  <si>
    <t>Still life, Grapes</t>
  </si>
  <si>
    <t>Fiona</t>
  </si>
  <si>
    <t>Whitehouse</t>
  </si>
  <si>
    <t>Ruptured Earth I (Islay 2022)</t>
  </si>
  <si>
    <t>Lizzie</t>
  </si>
  <si>
    <t>Wheeler</t>
  </si>
  <si>
    <t>Bon</t>
  </si>
  <si>
    <t>OAS</t>
  </si>
  <si>
    <t>Alan</t>
  </si>
  <si>
    <t>TheThree Musicians</t>
  </si>
  <si>
    <t>Antony</t>
  </si>
  <si>
    <t>Hinchliffe</t>
  </si>
  <si>
    <t>Port meadow</t>
  </si>
  <si>
    <t>Deborah</t>
  </si>
  <si>
    <t>Laidlaw</t>
  </si>
  <si>
    <t>Chalk mark</t>
  </si>
  <si>
    <t>Wendy</t>
  </si>
  <si>
    <t>Newhofer</t>
  </si>
  <si>
    <t>Alteration</t>
  </si>
  <si>
    <t>James</t>
  </si>
  <si>
    <t>African Elephant</t>
  </si>
  <si>
    <t>Lucy</t>
  </si>
  <si>
    <t>The Screen</t>
  </si>
  <si>
    <t>Jane</t>
  </si>
  <si>
    <t>Looking East, Early</t>
  </si>
  <si>
    <t>Cassandra</t>
  </si>
  <si>
    <t>Emerald Coast</t>
  </si>
  <si>
    <t>Frederick</t>
  </si>
  <si>
    <t>Rose</t>
  </si>
  <si>
    <t>The Thames near Rose Island, Oxford</t>
  </si>
  <si>
    <t>NFS</t>
  </si>
  <si>
    <t>Annie</t>
  </si>
  <si>
    <t>Standing Strong</t>
  </si>
  <si>
    <t>Yvonne</t>
  </si>
  <si>
    <t>The First Chair</t>
  </si>
  <si>
    <t>Tread Gently II</t>
  </si>
  <si>
    <t>Jim</t>
  </si>
  <si>
    <t>Autumn Bridge</t>
  </si>
  <si>
    <t>Rahima</t>
  </si>
  <si>
    <t>Turtle Dove in the Snow</t>
  </si>
  <si>
    <t>Noreen</t>
  </si>
  <si>
    <t>Cottage in Dumfries and Galloway</t>
  </si>
  <si>
    <t>Charlotte</t>
  </si>
  <si>
    <t>Houlihan</t>
  </si>
  <si>
    <t>Afton Dreaming on a Spotty Throw</t>
  </si>
  <si>
    <t>Sally</t>
  </si>
  <si>
    <t>Kimminau-Jobling</t>
  </si>
  <si>
    <t>Flora</t>
  </si>
  <si>
    <t>Name</t>
  </si>
  <si>
    <t>Surname</t>
  </si>
  <si>
    <t>Title</t>
  </si>
  <si>
    <t>Price</t>
  </si>
  <si>
    <t>Paid</t>
  </si>
  <si>
    <t>25% OAS</t>
  </si>
  <si>
    <t>75% Artist</t>
  </si>
  <si>
    <t>Buyers Name</t>
  </si>
  <si>
    <t>Alexander Gilsaa Hansen</t>
  </si>
  <si>
    <t>Anna Radaelli</t>
  </si>
  <si>
    <t>Ceri Morgan</t>
  </si>
  <si>
    <t>David Pollock</t>
  </si>
  <si>
    <t>Deborah Laidlaw</t>
  </si>
  <si>
    <t>Fiona Whitehouse</t>
  </si>
  <si>
    <t>Giles Strother</t>
  </si>
  <si>
    <t>Harriet Eagle</t>
  </si>
  <si>
    <t>Hazel Taylor</t>
  </si>
  <si>
    <t>Jeremy Mogford</t>
  </si>
  <si>
    <t>Katie Taylor</t>
  </si>
  <si>
    <t>Lucy Stopford</t>
  </si>
  <si>
    <t>Puk Parsons</t>
  </si>
  <si>
    <t>Rebecca Ehata</t>
  </si>
  <si>
    <t>Richard Noviss</t>
  </si>
  <si>
    <t>Robin Cooper</t>
  </si>
  <si>
    <t>Stela Maricic</t>
  </si>
  <si>
    <t>Zelga Miller</t>
  </si>
  <si>
    <t xml:space="preserve">Parsons/Robinson </t>
  </si>
  <si>
    <t>Wall SJC</t>
  </si>
  <si>
    <t>Frank Dianne</t>
  </si>
  <si>
    <t>Laidlaw W&amp;D</t>
  </si>
  <si>
    <t>Hewson</t>
  </si>
  <si>
    <t>Robinson J</t>
  </si>
  <si>
    <t>Jobling SA</t>
  </si>
  <si>
    <t>Kidd Alan</t>
  </si>
  <si>
    <t>Tyson N</t>
  </si>
  <si>
    <t>Eagle HC</t>
  </si>
  <si>
    <t xml:space="preserve">Eagle </t>
  </si>
  <si>
    <t>James Ort</t>
  </si>
  <si>
    <t>M Jones</t>
  </si>
  <si>
    <t>J Strother</t>
  </si>
  <si>
    <t>USN</t>
  </si>
  <si>
    <t>Medium</t>
  </si>
  <si>
    <t>Size</t>
  </si>
  <si>
    <t>Edition</t>
  </si>
  <si>
    <t>1026.A</t>
  </si>
  <si>
    <t>Suzanne</t>
  </si>
  <si>
    <t>Abell</t>
  </si>
  <si>
    <t>Suzanne Abell</t>
  </si>
  <si>
    <t>Klein Meisje</t>
  </si>
  <si>
    <t>jesmonite , acrylic paint, gold leaf</t>
  </si>
  <si>
    <t>103 x 52 x 24</t>
  </si>
  <si>
    <t>1026.B</t>
  </si>
  <si>
    <t>Hugh</t>
  </si>
  <si>
    <t>fired ceramic</t>
  </si>
  <si>
    <t xml:space="preserve">36 x 21 x 25 </t>
  </si>
  <si>
    <t>1010.B</t>
  </si>
  <si>
    <t>Alison</t>
  </si>
  <si>
    <t>Alison Berman</t>
  </si>
  <si>
    <t>Studies for Jug seeking water</t>
  </si>
  <si>
    <t>papier-maché</t>
  </si>
  <si>
    <t>38 x 48 x 30</t>
  </si>
  <si>
    <t>951.A</t>
  </si>
  <si>
    <t>Maggie</t>
  </si>
  <si>
    <t>Maggie Bicknell</t>
  </si>
  <si>
    <t>River Course (From Wittenham Clumps)</t>
  </si>
  <si>
    <t>oil on Board</t>
  </si>
  <si>
    <t>43 x 33</t>
  </si>
  <si>
    <t>881.A</t>
  </si>
  <si>
    <t>Mark</t>
  </si>
  <si>
    <t>Clay</t>
  </si>
  <si>
    <t>Mark Clay</t>
  </si>
  <si>
    <t>Before the Fall</t>
  </si>
  <si>
    <t>graphite on paper</t>
  </si>
  <si>
    <t>58 x 74</t>
  </si>
  <si>
    <t>986.B</t>
  </si>
  <si>
    <t>Cockburn</t>
  </si>
  <si>
    <t>Dianne Cockburn</t>
  </si>
  <si>
    <t>Cat Bells under Snow</t>
  </si>
  <si>
    <t>acrylic on paper</t>
  </si>
  <si>
    <t>40 x 40</t>
  </si>
  <si>
    <t>1020.A</t>
  </si>
  <si>
    <t>Emma</t>
  </si>
  <si>
    <t>Coleman-jones</t>
  </si>
  <si>
    <t>Emma Coleman-jones</t>
  </si>
  <si>
    <t>Silver Birches, Brownsea Island</t>
  </si>
  <si>
    <t>pencil and chalk on paper</t>
  </si>
  <si>
    <t>33.5 x 28.5</t>
  </si>
  <si>
    <t>1020.B</t>
  </si>
  <si>
    <t>Late summer beeches, University Parks</t>
  </si>
  <si>
    <t>charcoal on paper</t>
  </si>
  <si>
    <t>33 x 43</t>
  </si>
  <si>
    <t>952.A</t>
  </si>
  <si>
    <t>If the bees go€¦</t>
  </si>
  <si>
    <t>linocut</t>
  </si>
  <si>
    <t xml:space="preserve">30 x 30 </t>
  </si>
  <si>
    <t>952.B</t>
  </si>
  <si>
    <t xml:space="preserve">20 x 30 </t>
  </si>
  <si>
    <t>879.A</t>
  </si>
  <si>
    <t>Fredrica</t>
  </si>
  <si>
    <t>Craig</t>
  </si>
  <si>
    <t>Fredrica Craig</t>
  </si>
  <si>
    <t>Storm</t>
  </si>
  <si>
    <t>46 x 46</t>
  </si>
  <si>
    <t>879.B</t>
  </si>
  <si>
    <t>Tipping Point</t>
  </si>
  <si>
    <t>oil on canvas</t>
  </si>
  <si>
    <t>54 x 64</t>
  </si>
  <si>
    <t>994.A</t>
  </si>
  <si>
    <t>Tom</t>
  </si>
  <si>
    <t>Croft</t>
  </si>
  <si>
    <t>Tom Croft</t>
  </si>
  <si>
    <t>"Portrait of my left foot" - Auctioned on Instagram to raise funds for the DEC Ukraine Humanitarian appeal</t>
  </si>
  <si>
    <t>oil</t>
  </si>
  <si>
    <t>30 x 25</t>
  </si>
  <si>
    <t>891.A</t>
  </si>
  <si>
    <t>Amanda</t>
  </si>
  <si>
    <t>Amanda Curbishley</t>
  </si>
  <si>
    <t>Water Music</t>
  </si>
  <si>
    <t>acrylic</t>
  </si>
  <si>
    <t>64 x 64</t>
  </si>
  <si>
    <t>893.B</t>
  </si>
  <si>
    <t>Charlie</t>
  </si>
  <si>
    <t>Davies</t>
  </si>
  <si>
    <t>Charlie Davies</t>
  </si>
  <si>
    <t>A new beginning</t>
  </si>
  <si>
    <t>etching</t>
  </si>
  <si>
    <t>30 x 30</t>
  </si>
  <si>
    <t>884.A</t>
  </si>
  <si>
    <t>Davis</t>
  </si>
  <si>
    <t>Emma Davis</t>
  </si>
  <si>
    <t>player</t>
  </si>
  <si>
    <t>mixed media</t>
  </si>
  <si>
    <t>32 x 32</t>
  </si>
  <si>
    <t>884.B</t>
  </si>
  <si>
    <t>Cast</t>
  </si>
  <si>
    <t>971.B</t>
  </si>
  <si>
    <t>Claire</t>
  </si>
  <si>
    <t>Drinkwater</t>
  </si>
  <si>
    <t>Claire Drinkwater</t>
  </si>
  <si>
    <t>In the garden</t>
  </si>
  <si>
    <t xml:space="preserve">63.5 x 47.5 </t>
  </si>
  <si>
    <t>987.A</t>
  </si>
  <si>
    <t>Rachel Ducker</t>
  </si>
  <si>
    <t>Wire and plaster figure</t>
  </si>
  <si>
    <t>wire and plaster with acrylic ink and liquid gold leaf</t>
  </si>
  <si>
    <t>43 x 33 x 13</t>
  </si>
  <si>
    <t>987.B</t>
  </si>
  <si>
    <t>steel wire</t>
  </si>
  <si>
    <t xml:space="preserve">115 x 60 x 40 </t>
  </si>
  <si>
    <t>1023.B</t>
  </si>
  <si>
    <t>Duff</t>
  </si>
  <si>
    <t>Jane Duff</t>
  </si>
  <si>
    <t>Tree Study</t>
  </si>
  <si>
    <t>72 x 68</t>
  </si>
  <si>
    <t>1023.A</t>
  </si>
  <si>
    <t>Over Wittenham Woods to Dorchester-on-Thames</t>
  </si>
  <si>
    <t xml:space="preserve">70 x 70 </t>
  </si>
  <si>
    <t>1007.A</t>
  </si>
  <si>
    <t>Harriet</t>
  </si>
  <si>
    <t>Shifting Objectives</t>
  </si>
  <si>
    <t>oil on cradled board</t>
  </si>
  <si>
    <t>56 x 56</t>
  </si>
  <si>
    <t>1007.B</t>
  </si>
  <si>
    <t>A Wide Angle</t>
  </si>
  <si>
    <t>oil on board</t>
  </si>
  <si>
    <t>36 x 75</t>
  </si>
  <si>
    <t>1001.A</t>
  </si>
  <si>
    <t>Julia</t>
  </si>
  <si>
    <t>Engelhardt</t>
  </si>
  <si>
    <t>Julia Engelhardt</t>
  </si>
  <si>
    <t>Trees Dreaming</t>
  </si>
  <si>
    <t>linen, silk, fique, nylon, acetate</t>
  </si>
  <si>
    <t>67 x 54</t>
  </si>
  <si>
    <t>1001.B</t>
  </si>
  <si>
    <t>Beehotel III</t>
  </si>
  <si>
    <t>cotton, bamboo, wool, silk, nylon, acetate</t>
  </si>
  <si>
    <t>32 x 52</t>
  </si>
  <si>
    <t>993.A</t>
  </si>
  <si>
    <t>Ron</t>
  </si>
  <si>
    <t>Ron Ford</t>
  </si>
  <si>
    <t>Trevaunance Cove</t>
  </si>
  <si>
    <t>acrylic inktense block</t>
  </si>
  <si>
    <t>83 x 83</t>
  </si>
  <si>
    <t>1017.A</t>
  </si>
  <si>
    <t>Martino</t>
  </si>
  <si>
    <t>Martino Foschi</t>
  </si>
  <si>
    <t>Black Window</t>
  </si>
  <si>
    <t>50 x 70 cm</t>
  </si>
  <si>
    <t>889.A</t>
  </si>
  <si>
    <t>Dianne Frank</t>
  </si>
  <si>
    <t>coloured pencil on paper</t>
  </si>
  <si>
    <t>26.5 x 30.5</t>
  </si>
  <si>
    <t>1011.A</t>
  </si>
  <si>
    <t>Anne</t>
  </si>
  <si>
    <t>Girling</t>
  </si>
  <si>
    <t>Anne Girling</t>
  </si>
  <si>
    <t xml:space="preserve">The Future of Life Depends on These </t>
  </si>
  <si>
    <t>coloured Pencil</t>
  </si>
  <si>
    <t>43 x 55</t>
  </si>
  <si>
    <t>954.A</t>
  </si>
  <si>
    <t>Stephen Gray</t>
  </si>
  <si>
    <t>Winterwood</t>
  </si>
  <si>
    <t>gouache</t>
  </si>
  <si>
    <t>39 x 59</t>
  </si>
  <si>
    <t>950.A</t>
  </si>
  <si>
    <t>Antony Hinchliffe</t>
  </si>
  <si>
    <t xml:space="preserve">76 x 76 </t>
  </si>
  <si>
    <t>950.B</t>
  </si>
  <si>
    <t>A place of magic</t>
  </si>
  <si>
    <t>30 x 40</t>
  </si>
  <si>
    <t>905.A</t>
  </si>
  <si>
    <t>Kate</t>
  </si>
  <si>
    <t>Hipkiss</t>
  </si>
  <si>
    <t>Kate Hipkiss</t>
  </si>
  <si>
    <t>Palm House, Kew</t>
  </si>
  <si>
    <t>paper</t>
  </si>
  <si>
    <t>35 x 47</t>
  </si>
  <si>
    <t>905.B</t>
  </si>
  <si>
    <t>Waxing and Waning</t>
  </si>
  <si>
    <t>21 x 61</t>
  </si>
  <si>
    <t>989.A</t>
  </si>
  <si>
    <t>Charlotte Houlihan</t>
  </si>
  <si>
    <t>80 x 64</t>
  </si>
  <si>
    <t>962.A</t>
  </si>
  <si>
    <t xml:space="preserve">Angie </t>
  </si>
  <si>
    <t>Angie  Hunt</t>
  </si>
  <si>
    <t>Finding a Balance</t>
  </si>
  <si>
    <t>oil on wood</t>
  </si>
  <si>
    <t>62x 76</t>
  </si>
  <si>
    <t>962.B</t>
  </si>
  <si>
    <t>Angie</t>
  </si>
  <si>
    <t>Angie Hunt</t>
  </si>
  <si>
    <t>Rocking the boat</t>
  </si>
  <si>
    <t xml:space="preserve">84 x 64 </t>
  </si>
  <si>
    <t>901.A</t>
  </si>
  <si>
    <t>Kay</t>
  </si>
  <si>
    <t>Jamieson</t>
  </si>
  <si>
    <t>Kay Jamieson</t>
  </si>
  <si>
    <t>Arthur</t>
  </si>
  <si>
    <t>49 x 39</t>
  </si>
  <si>
    <t>898.A</t>
  </si>
  <si>
    <t>Antonia Mary</t>
  </si>
  <si>
    <t>Jones</t>
  </si>
  <si>
    <t>Antonia Mary Jones</t>
  </si>
  <si>
    <t>Cape Cornwall I</t>
  </si>
  <si>
    <t xml:space="preserve">30 x 26 </t>
  </si>
  <si>
    <t>979.A</t>
  </si>
  <si>
    <t>Myrica</t>
  </si>
  <si>
    <t>Myrica Jones</t>
  </si>
  <si>
    <t>The Agave Parryi</t>
  </si>
  <si>
    <t>ink line drawing with metallic stitching</t>
  </si>
  <si>
    <t xml:space="preserve">70 x 83 </t>
  </si>
  <si>
    <t>1025.A</t>
  </si>
  <si>
    <t>Rahima Kenner</t>
  </si>
  <si>
    <t>Borthwick Brae</t>
  </si>
  <si>
    <t>30 x  39</t>
  </si>
  <si>
    <t>1025.B</t>
  </si>
  <si>
    <t>21 x 18.5</t>
  </si>
  <si>
    <t>1006.B</t>
  </si>
  <si>
    <t>Lin</t>
  </si>
  <si>
    <t>Kerr</t>
  </si>
  <si>
    <t>Lin Kerr</t>
  </si>
  <si>
    <t>Borro</t>
  </si>
  <si>
    <t>oils over collage with copper wire stitching</t>
  </si>
  <si>
    <t>42x25</t>
  </si>
  <si>
    <t>995.A</t>
  </si>
  <si>
    <t>Alan Kestner</t>
  </si>
  <si>
    <t>Tower of Mabel</t>
  </si>
  <si>
    <t>pencil on watercolour paper</t>
  </si>
  <si>
    <t>83 x 63</t>
  </si>
  <si>
    <t>995.B</t>
  </si>
  <si>
    <t>Memories Are Made of This - Me Too</t>
  </si>
  <si>
    <t>955.A</t>
  </si>
  <si>
    <t>Alan Kidd</t>
  </si>
  <si>
    <t>acrylic and pencil</t>
  </si>
  <si>
    <t xml:space="preserve">66 x 70 </t>
  </si>
  <si>
    <t>955.B</t>
  </si>
  <si>
    <t>Winter Treeline</t>
  </si>
  <si>
    <t>acrylic &amp; watercolour pencil</t>
  </si>
  <si>
    <t xml:space="preserve">103 x 48 </t>
  </si>
  <si>
    <t>875.B</t>
  </si>
  <si>
    <t>Sally Kimminau-Jobling</t>
  </si>
  <si>
    <t>50 x 50</t>
  </si>
  <si>
    <t>1030.A</t>
  </si>
  <si>
    <t>37 x 30.5</t>
  </si>
  <si>
    <t>1030.B</t>
  </si>
  <si>
    <t>Flotsam</t>
  </si>
  <si>
    <t>collograph</t>
  </si>
  <si>
    <t>41.5 x 35.5</t>
  </si>
  <si>
    <t>997.A</t>
  </si>
  <si>
    <t>Henrietta</t>
  </si>
  <si>
    <t>Lawson Johnston</t>
  </si>
  <si>
    <t>Henrietta Lawson Johnston</t>
  </si>
  <si>
    <t>Strawberries in a Glass Bowl</t>
  </si>
  <si>
    <t>55 x 55</t>
  </si>
  <si>
    <t>997.B</t>
  </si>
  <si>
    <t>Glass Bottles</t>
  </si>
  <si>
    <t>65 x 65</t>
  </si>
  <si>
    <t>1012.A</t>
  </si>
  <si>
    <t>Anna</t>
  </si>
  <si>
    <t>Anna Lever</t>
  </si>
  <si>
    <t>Flight</t>
  </si>
  <si>
    <t>ceramic earthenware</t>
  </si>
  <si>
    <t xml:space="preserve">22 x 27 x 8 </t>
  </si>
  <si>
    <t>873.A</t>
  </si>
  <si>
    <t>Kevin</t>
  </si>
  <si>
    <t>Line</t>
  </si>
  <si>
    <t>Kevin Line</t>
  </si>
  <si>
    <t>It don't mean a thing</t>
  </si>
  <si>
    <t>113 x 87</t>
  </si>
  <si>
    <t>991.A</t>
  </si>
  <si>
    <t>Jenny</t>
  </si>
  <si>
    <t>Lines</t>
  </si>
  <si>
    <t>Jenny Lines</t>
  </si>
  <si>
    <t>Migration 1</t>
  </si>
  <si>
    <t>monotype</t>
  </si>
  <si>
    <t>47 x 51</t>
  </si>
  <si>
    <t>991.B</t>
  </si>
  <si>
    <t>Lockdown beasts</t>
  </si>
  <si>
    <t>35.5 x 35.5</t>
  </si>
  <si>
    <t>998.A</t>
  </si>
  <si>
    <t>Lister</t>
  </si>
  <si>
    <t>Jenny Lister</t>
  </si>
  <si>
    <t>Fred - Part I</t>
  </si>
  <si>
    <t>oil on wood panel</t>
  </si>
  <si>
    <t>25 x 25</t>
  </si>
  <si>
    <t>1003.A</t>
  </si>
  <si>
    <t>Chase</t>
  </si>
  <si>
    <t>Marsden</t>
  </si>
  <si>
    <t>Chase Marsden</t>
  </si>
  <si>
    <t>Limbo</t>
  </si>
  <si>
    <t>pen and ink</t>
  </si>
  <si>
    <t>42x29.7</t>
  </si>
  <si>
    <t>902.A</t>
  </si>
  <si>
    <t>Zelga</t>
  </si>
  <si>
    <t>Miller</t>
  </si>
  <si>
    <t>Saffron Skies</t>
  </si>
  <si>
    <t xml:space="preserve">acrylic plate </t>
  </si>
  <si>
    <t>50 x 43 x 22.2</t>
  </si>
  <si>
    <t>877.B</t>
  </si>
  <si>
    <t>Paul</t>
  </si>
  <si>
    <t>Minter</t>
  </si>
  <si>
    <t>Paul Minter</t>
  </si>
  <si>
    <t>Wadesdon Manor, Dining Room</t>
  </si>
  <si>
    <t xml:space="preserve">65 x 65 </t>
  </si>
  <si>
    <t>983.B</t>
  </si>
  <si>
    <t>Nicola</t>
  </si>
  <si>
    <t>Moeran</t>
  </si>
  <si>
    <t>Nicola Moeran</t>
  </si>
  <si>
    <t>Spindle from Burgess Field</t>
  </si>
  <si>
    <t>1004.A</t>
  </si>
  <si>
    <t>Wendy Newhofer</t>
  </si>
  <si>
    <t>Float</t>
  </si>
  <si>
    <t>kilnformed glass</t>
  </si>
  <si>
    <t>42 x 33</t>
  </si>
  <si>
    <t>1004.B</t>
  </si>
  <si>
    <t>kiln formed glass</t>
  </si>
  <si>
    <t>28 x 28</t>
  </si>
  <si>
    <t>968.A</t>
  </si>
  <si>
    <t>Laurence</t>
  </si>
  <si>
    <t>Norman</t>
  </si>
  <si>
    <t>Laurence Norman</t>
  </si>
  <si>
    <t>Tom Croft at Work</t>
  </si>
  <si>
    <t>oil Paint</t>
  </si>
  <si>
    <t xml:space="preserve">102 x 51 </t>
  </si>
  <si>
    <t>1018.B</t>
  </si>
  <si>
    <t>Ken</t>
  </si>
  <si>
    <t>Organ</t>
  </si>
  <si>
    <t>Ken Organ</t>
  </si>
  <si>
    <t>Rona</t>
  </si>
  <si>
    <t>charcoal</t>
  </si>
  <si>
    <t>64 x 54</t>
  </si>
  <si>
    <t>1036.A</t>
  </si>
  <si>
    <t>ceramic</t>
  </si>
  <si>
    <t>35 x 20</t>
  </si>
  <si>
    <t>1036.B</t>
  </si>
  <si>
    <t>Lion Skull</t>
  </si>
  <si>
    <t>wire, sheet metal and ceramic</t>
  </si>
  <si>
    <t>45 x 30</t>
  </si>
  <si>
    <t>999.A</t>
  </si>
  <si>
    <t>Tara</t>
  </si>
  <si>
    <t>Parker-Woolway</t>
  </si>
  <si>
    <t>Tara Parker-Woolway</t>
  </si>
  <si>
    <t>'Liminal dreaming '   2021</t>
  </si>
  <si>
    <t>60 x 60</t>
  </si>
  <si>
    <t>999.B</t>
  </si>
  <si>
    <t>'Liminal dreaming II'     2021</t>
  </si>
  <si>
    <t>acrylic on box canvas</t>
  </si>
  <si>
    <t>956.A</t>
  </si>
  <si>
    <t>Yvette</t>
  </si>
  <si>
    <t>Yvette Phillips</t>
  </si>
  <si>
    <t>Double-Crested Cormorant</t>
  </si>
  <si>
    <t>hand embroidery and appliqué</t>
  </si>
  <si>
    <t>53 x 43</t>
  </si>
  <si>
    <t>956.B</t>
  </si>
  <si>
    <t>Collection II</t>
  </si>
  <si>
    <t>hand embroidery</t>
  </si>
  <si>
    <t>1005.A</t>
  </si>
  <si>
    <t>Rosie</t>
  </si>
  <si>
    <t>Phipps</t>
  </si>
  <si>
    <t>Rosie Phipps</t>
  </si>
  <si>
    <t>Natures promise</t>
  </si>
  <si>
    <t>gouache and watercolour</t>
  </si>
  <si>
    <t>23 x 33</t>
  </si>
  <si>
    <t>1005.B</t>
  </si>
  <si>
    <t>In a light wood</t>
  </si>
  <si>
    <t>984.A</t>
  </si>
  <si>
    <t>Angela</t>
  </si>
  <si>
    <t>Radcliffe</t>
  </si>
  <si>
    <t>Angela Radcliffe</t>
  </si>
  <si>
    <t>Wave Rhythms</t>
  </si>
  <si>
    <t>80 x 60</t>
  </si>
  <si>
    <t>961.A</t>
  </si>
  <si>
    <t>Marie</t>
  </si>
  <si>
    <t>Marie Robinson</t>
  </si>
  <si>
    <t>Shells</t>
  </si>
  <si>
    <t>oil on canvas board</t>
  </si>
  <si>
    <t>31 x 31</t>
  </si>
  <si>
    <t>966.B</t>
  </si>
  <si>
    <t>Jim Robinson</t>
  </si>
  <si>
    <t>17.8 x 27.9</t>
  </si>
  <si>
    <t>976.A</t>
  </si>
  <si>
    <t>Yvonne Robinson</t>
  </si>
  <si>
    <t>collage</t>
  </si>
  <si>
    <t>45 x 45</t>
  </si>
  <si>
    <t>965.A</t>
  </si>
  <si>
    <t>Frederick Rose</t>
  </si>
  <si>
    <t>oils</t>
  </si>
  <si>
    <t xml:space="preserve">40 x 48 </t>
  </si>
  <si>
    <t>969.A</t>
  </si>
  <si>
    <t>Claire Christie</t>
  </si>
  <si>
    <t>Sadler</t>
  </si>
  <si>
    <t>Claire Christie Sadler</t>
  </si>
  <si>
    <t>Feather Light 2</t>
  </si>
  <si>
    <t>conté on drafting film</t>
  </si>
  <si>
    <t>39 x 30</t>
  </si>
  <si>
    <t>969.B</t>
  </si>
  <si>
    <t>Wave 3</t>
  </si>
  <si>
    <t>pencil on paper</t>
  </si>
  <si>
    <t>57 x 70</t>
  </si>
  <si>
    <t>972.A</t>
  </si>
  <si>
    <t>Scully</t>
  </si>
  <si>
    <t>Kevin Scully</t>
  </si>
  <si>
    <t>Spring Flood</t>
  </si>
  <si>
    <t>60 x 80</t>
  </si>
  <si>
    <t>899.A</t>
  </si>
  <si>
    <t>Martin</t>
  </si>
  <si>
    <t>Smith</t>
  </si>
  <si>
    <t>Martin Smith</t>
  </si>
  <si>
    <t>From the Dark</t>
  </si>
  <si>
    <t>green purbeck / slate</t>
  </si>
  <si>
    <t>65 x 21 x 21</t>
  </si>
  <si>
    <t>959.A</t>
  </si>
  <si>
    <t>Soskice</t>
  </si>
  <si>
    <t>Alison Soskice</t>
  </si>
  <si>
    <t>White Jug</t>
  </si>
  <si>
    <t>watercolour</t>
  </si>
  <si>
    <t xml:space="preserve">29 x 35 </t>
  </si>
  <si>
    <t>959.B</t>
  </si>
  <si>
    <t>Dark Figures</t>
  </si>
  <si>
    <t xml:space="preserve">39 x 35 </t>
  </si>
  <si>
    <t>1013.A</t>
  </si>
  <si>
    <t>Sarah</t>
  </si>
  <si>
    <t>Spackman</t>
  </si>
  <si>
    <t>Sarah Spackman</t>
  </si>
  <si>
    <t>Yellow Nasturtium</t>
  </si>
  <si>
    <t>25 x 20</t>
  </si>
  <si>
    <t>1013.B</t>
  </si>
  <si>
    <t>Little Bunch</t>
  </si>
  <si>
    <t>oil on linen</t>
  </si>
  <si>
    <t xml:space="preserve">20 x 25 </t>
  </si>
  <si>
    <t>882.A</t>
  </si>
  <si>
    <t>Carrie</t>
  </si>
  <si>
    <t>Stanley</t>
  </si>
  <si>
    <t>Carrie Stanley</t>
  </si>
  <si>
    <t>'Si in Nan's chair'</t>
  </si>
  <si>
    <t>50 x 40</t>
  </si>
  <si>
    <t>1031.A</t>
  </si>
  <si>
    <t>Kieran</t>
  </si>
  <si>
    <t>Stiles</t>
  </si>
  <si>
    <t>Kieran Stiles</t>
  </si>
  <si>
    <t>Scilly Sand Dunes</t>
  </si>
  <si>
    <t xml:space="preserve">23 x 17 </t>
  </si>
  <si>
    <t>1024.A</t>
  </si>
  <si>
    <t>oil on Canvas</t>
  </si>
  <si>
    <t>34 x 24</t>
  </si>
  <si>
    <t>1009.A</t>
  </si>
  <si>
    <t>Robert</t>
  </si>
  <si>
    <t>Robert Strange</t>
  </si>
  <si>
    <t>Squashed Toy Vehicles #2</t>
  </si>
  <si>
    <t xml:space="preserve">55 x 70 </t>
  </si>
  <si>
    <t>1009.B</t>
  </si>
  <si>
    <t>8 Old Baby Shoes</t>
  </si>
  <si>
    <t>coloured Pencils</t>
  </si>
  <si>
    <t xml:space="preserve">60 x 60 </t>
  </si>
  <si>
    <t>885.A</t>
  </si>
  <si>
    <t>Jane Strother</t>
  </si>
  <si>
    <t>The Pool</t>
  </si>
  <si>
    <t>60 x 50</t>
  </si>
  <si>
    <t>885.B</t>
  </si>
  <si>
    <t>50 x 60</t>
  </si>
  <si>
    <t>974.A</t>
  </si>
  <si>
    <t>Ruth</t>
  </si>
  <si>
    <t>Swain</t>
  </si>
  <si>
    <t>Ruth Swain</t>
  </si>
  <si>
    <t>Medusa</t>
  </si>
  <si>
    <t>76 x 36 x 32</t>
  </si>
  <si>
    <t>974.B</t>
  </si>
  <si>
    <t>The Perks of being a teenager</t>
  </si>
  <si>
    <t>86 x 59</t>
  </si>
  <si>
    <t>957.A</t>
  </si>
  <si>
    <t>Marc</t>
  </si>
  <si>
    <t>Marc Thompson</t>
  </si>
  <si>
    <t>Montagne  Noire  - Minervois</t>
  </si>
  <si>
    <t>49 x 52</t>
  </si>
  <si>
    <t>957.B</t>
  </si>
  <si>
    <t>the landscape after a passing shower of rain</t>
  </si>
  <si>
    <t>56 x 66</t>
  </si>
  <si>
    <t>1019.A</t>
  </si>
  <si>
    <t>Noreen Tyson</t>
  </si>
  <si>
    <t>7 x 10.5</t>
  </si>
  <si>
    <t>897.A</t>
  </si>
  <si>
    <t>Philip Vainker</t>
  </si>
  <si>
    <t>20 x 28</t>
  </si>
  <si>
    <t>897.B</t>
  </si>
  <si>
    <t>20 x 26</t>
  </si>
  <si>
    <t>948.A</t>
  </si>
  <si>
    <t>Hannah</t>
  </si>
  <si>
    <t>Vickery</t>
  </si>
  <si>
    <t>Hannah Vickery</t>
  </si>
  <si>
    <t>Night</t>
  </si>
  <si>
    <t>acrylic, ash and bitumen</t>
  </si>
  <si>
    <t xml:space="preserve">50 x 50 </t>
  </si>
  <si>
    <t>948.B</t>
  </si>
  <si>
    <t>Day</t>
  </si>
  <si>
    <t>958.A</t>
  </si>
  <si>
    <t>Johannes</t>
  </si>
  <si>
    <t>von Stumm</t>
  </si>
  <si>
    <t>Johannes von Stumm</t>
  </si>
  <si>
    <t>Falling Man</t>
  </si>
  <si>
    <t>3d print for bronze</t>
  </si>
  <si>
    <t xml:space="preserve">30 x 9 x 6  </t>
  </si>
  <si>
    <t>958.B</t>
  </si>
  <si>
    <t>Summer</t>
  </si>
  <si>
    <t xml:space="preserve">20 x 31 x 17  </t>
  </si>
  <si>
    <t>896.A</t>
  </si>
  <si>
    <t>Cassandra Wall</t>
  </si>
  <si>
    <t>Flooded Willows</t>
  </si>
  <si>
    <t xml:space="preserve">39.5 x 41.5 </t>
  </si>
  <si>
    <t>896.B</t>
  </si>
  <si>
    <t>41 x 31.5</t>
  </si>
  <si>
    <t>982.A</t>
  </si>
  <si>
    <t>Polly</t>
  </si>
  <si>
    <t>Walshe</t>
  </si>
  <si>
    <t>Polly Walshe</t>
  </si>
  <si>
    <t>Heaven was much greener than she'd thought</t>
  </si>
  <si>
    <t>982.B</t>
  </si>
  <si>
    <t>Light Box 2</t>
  </si>
  <si>
    <t>967.A</t>
  </si>
  <si>
    <t>Helen</t>
  </si>
  <si>
    <t>Helen Ward</t>
  </si>
  <si>
    <t>Where in the world am I?</t>
  </si>
  <si>
    <t>acrylic, collage, oil bar</t>
  </si>
  <si>
    <t>25.5 x 30.5</t>
  </si>
  <si>
    <t>967.B</t>
  </si>
  <si>
    <t>One sunny day in autumn</t>
  </si>
  <si>
    <t>1014.A</t>
  </si>
  <si>
    <t>Lawrence Ward</t>
  </si>
  <si>
    <t>Woodland, Summer</t>
  </si>
  <si>
    <t>53 x 63</t>
  </si>
  <si>
    <t>1014.B</t>
  </si>
  <si>
    <t>Crickley Hill, Cotswolds</t>
  </si>
  <si>
    <t>53 x 63 cm</t>
  </si>
  <si>
    <t>960.A</t>
  </si>
  <si>
    <t>Lizzie Wheeler</t>
  </si>
  <si>
    <t>monoprint</t>
  </si>
  <si>
    <t xml:space="preserve">335  x 515 </t>
  </si>
  <si>
    <t>960.B</t>
  </si>
  <si>
    <t>collagraph</t>
  </si>
  <si>
    <t>28.7  x 38</t>
  </si>
  <si>
    <t>887.B</t>
  </si>
  <si>
    <t>Paul Whitehouse</t>
  </si>
  <si>
    <t>Missing, presumed at Icecream Van</t>
  </si>
  <si>
    <t>oils on canvas board</t>
  </si>
  <si>
    <t>57 x 57</t>
  </si>
  <si>
    <t>978.A</t>
  </si>
  <si>
    <t>87 x 64</t>
  </si>
  <si>
    <t>978.B</t>
  </si>
  <si>
    <t>Ruptured Earth II (Islay 2022)</t>
  </si>
  <si>
    <t>1029.B</t>
  </si>
  <si>
    <t>Annie Wootton</t>
  </si>
  <si>
    <t>Stubborn</t>
  </si>
  <si>
    <t>paper pulp and mixed media</t>
  </si>
  <si>
    <t>26 x 22 x 7</t>
  </si>
  <si>
    <t>THE OXFORD ART SOCIETY</t>
  </si>
  <si>
    <t>EXHIBITIONS</t>
  </si>
  <si>
    <t>GENERAL ACCOUNT</t>
  </si>
  <si>
    <t>Receipts</t>
  </si>
  <si>
    <t>Payments</t>
  </si>
  <si>
    <t xml:space="preserve">Subscriptions </t>
  </si>
  <si>
    <t>(6 honorary)</t>
  </si>
  <si>
    <t>AGM Room hire</t>
  </si>
  <si>
    <t>Less artists share 75%</t>
  </si>
  <si>
    <t>Gifts to society officers</t>
  </si>
  <si>
    <t>Coordinator's fee</t>
  </si>
  <si>
    <t>Bank interest</t>
  </si>
  <si>
    <t>General admin</t>
  </si>
  <si>
    <t>Website costs</t>
  </si>
  <si>
    <t xml:space="preserve">Submission Fees </t>
  </si>
  <si>
    <t>Liability Insurance</t>
  </si>
  <si>
    <t>Net income</t>
  </si>
  <si>
    <t>Net income from exhibitions</t>
  </si>
  <si>
    <t xml:space="preserve"> </t>
  </si>
  <si>
    <t>Surplus for the year</t>
  </si>
  <si>
    <t>OPEN EXHIBITION</t>
  </si>
  <si>
    <t>Publicity</t>
  </si>
  <si>
    <t>BALANCE SHEET</t>
  </si>
  <si>
    <t>Exhibition Costs</t>
  </si>
  <si>
    <t>As at 31/12/21</t>
  </si>
  <si>
    <t>Bank balances</t>
  </si>
  <si>
    <t xml:space="preserve">NET INCOME FROM EXHIBITIONS </t>
  </si>
  <si>
    <t>id</t>
  </si>
  <si>
    <t>code</t>
  </si>
  <si>
    <t>user_id</t>
  </si>
  <si>
    <t>user_login</t>
  </si>
  <si>
    <t>first_name</t>
  </si>
  <si>
    <t>last_name</t>
  </si>
  <si>
    <t>user_email</t>
  </si>
  <si>
    <t>billing_name</t>
  </si>
  <si>
    <t>billing_street</t>
  </si>
  <si>
    <t>billing_city</t>
  </si>
  <si>
    <t>billing_state</t>
  </si>
  <si>
    <t>billing_zip</t>
  </si>
  <si>
    <t>billing_country</t>
  </si>
  <si>
    <t>billing_phone</t>
  </si>
  <si>
    <t>membership_id</t>
  </si>
  <si>
    <t>level_name</t>
  </si>
  <si>
    <t>subtotal</t>
  </si>
  <si>
    <t>tax</t>
  </si>
  <si>
    <t>total</t>
  </si>
  <si>
    <t>payment_type</t>
  </si>
  <si>
    <t>cardtype</t>
  </si>
  <si>
    <t>accountnumber</t>
  </si>
  <si>
    <t>expirationmonth</t>
  </si>
  <si>
    <t>expirationyear</t>
  </si>
  <si>
    <t>status</t>
  </si>
  <si>
    <t>gateway</t>
  </si>
  <si>
    <t>gateway_environment</t>
  </si>
  <si>
    <t>payment_transaction_id</t>
  </si>
  <si>
    <t>subscription_transaction_id</t>
  </si>
  <si>
    <t>discount_code_id</t>
  </si>
  <si>
    <t>discount_code</t>
  </si>
  <si>
    <t>tos_consent_post_id</t>
  </si>
  <si>
    <t>tos_consent_post_modified</t>
  </si>
  <si>
    <t>timestamp</t>
  </si>
  <si>
    <t>66779A5317</t>
  </si>
  <si>
    <t>Lesley Reeves</t>
  </si>
  <si>
    <t>Lesley</t>
  </si>
  <si>
    <t>Reeves</t>
  </si>
  <si>
    <t>lesleyyoung44@aol.com</t>
  </si>
  <si>
    <t>OAS Membership - Ongoing</t>
  </si>
  <si>
    <t>PayPal Express</t>
  </si>
  <si>
    <t>success</t>
  </si>
  <si>
    <t>paypalexpress</t>
  </si>
  <si>
    <t>live</t>
  </si>
  <si>
    <t>7C821673KF274200Y</t>
  </si>
  <si>
    <t>I-4YP6R6ENFVVY</t>
  </si>
  <si>
    <t>March 10, 2022 8:15 am</t>
  </si>
  <si>
    <t>10AF1FFD3C</t>
  </si>
  <si>
    <t>Sophia Stewart-Liberty</t>
  </si>
  <si>
    <t>Sophia</t>
  </si>
  <si>
    <t>Stewart-Liberty</t>
  </si>
  <si>
    <t>sophiastewartliberty@gmail.com</t>
  </si>
  <si>
    <t>OAS Membership - Annual</t>
  </si>
  <si>
    <t>45Y59420HG479812U</t>
  </si>
  <si>
    <t>February 14, 2022 5:26 pm</t>
  </si>
  <si>
    <t>B7FA36566F</t>
  </si>
  <si>
    <t>John C. Day</t>
  </si>
  <si>
    <t>John C.</t>
  </si>
  <si>
    <t>jcda@ceh.ac.uk</t>
  </si>
  <si>
    <t>2RG263584N131631N</t>
  </si>
  <si>
    <t>February 11, 2022 11:33 am</t>
  </si>
  <si>
    <t>953C7BAF95</t>
  </si>
  <si>
    <t>SarahDearling</t>
  </si>
  <si>
    <t>Dearling</t>
  </si>
  <si>
    <t>sdearling@googlemail.com</t>
  </si>
  <si>
    <t>token</t>
  </si>
  <si>
    <t>February 2, 2022 5:05 pm</t>
  </si>
  <si>
    <t>464579667D</t>
  </si>
  <si>
    <t>February 2, 2022 10:45 am</t>
  </si>
  <si>
    <t>D09910010F</t>
  </si>
  <si>
    <t>marieshepherd</t>
  </si>
  <si>
    <t>Shepherd</t>
  </si>
  <si>
    <t>shepherdmarie@icloud.com</t>
  </si>
  <si>
    <t>0YP588336R844222T</t>
  </si>
  <si>
    <t>January 30, 2022 12:06 pm</t>
  </si>
  <si>
    <t>EB211F1536</t>
  </si>
  <si>
    <t>Laura Eagle</t>
  </si>
  <si>
    <t>Laura</t>
  </si>
  <si>
    <t>laura.eagle1@ntlworld.com</t>
  </si>
  <si>
    <t>I-59XRWKYV1N29</t>
  </si>
  <si>
    <t>January 29, 2022 5:47 pm</t>
  </si>
  <si>
    <t>24627C7BE4</t>
  </si>
  <si>
    <t>hannahvickery</t>
  </si>
  <si>
    <t>hmjvickery@gmail.com</t>
  </si>
  <si>
    <t>6A519181TP332294F</t>
  </si>
  <si>
    <t>January 29, 2022 4:07 pm</t>
  </si>
  <si>
    <t>03D275ECFF</t>
  </si>
  <si>
    <t>jane@janeduff.co.uk</t>
  </si>
  <si>
    <t>4FE04842CR7127823</t>
  </si>
  <si>
    <t>January 27, 2022 12:43 pm</t>
  </si>
  <si>
    <t>85FCB5CB32</t>
  </si>
  <si>
    <t>January 26, 2022 4:46 pm</t>
  </si>
  <si>
    <t>CBE04389B9</t>
  </si>
  <si>
    <t>fredricacraig</t>
  </si>
  <si>
    <t>fredricacraig@yahoo.co.uk</t>
  </si>
  <si>
    <t>2V041974E8810484L</t>
  </si>
  <si>
    <t>January 26, 2022 4:01 pm</t>
  </si>
  <si>
    <t>AD279AEB61</t>
  </si>
  <si>
    <t>rachelconstable</t>
  </si>
  <si>
    <t>Constable</t>
  </si>
  <si>
    <t>rae.light@unrulysun.net</t>
  </si>
  <si>
    <t>I-AMFNEYNJK7L5</t>
  </si>
  <si>
    <t>January 26, 2022 8:32 am</t>
  </si>
  <si>
    <t>3FA277AE40</t>
  </si>
  <si>
    <t>Merlin Bateman</t>
  </si>
  <si>
    <t>Merlin</t>
  </si>
  <si>
    <t>Bateman-Paris</t>
  </si>
  <si>
    <t>merlin.bateman7@gmail.com</t>
  </si>
  <si>
    <t>8JV24045LN197041P</t>
  </si>
  <si>
    <t>January 23, 2022 7:52 am</t>
  </si>
  <si>
    <t>8E374C54AE</t>
  </si>
  <si>
    <t>julia@juliaengelhardt.co.uk</t>
  </si>
  <si>
    <t>2065655652180753E</t>
  </si>
  <si>
    <t>January 21, 2022 12:01 pm</t>
  </si>
  <si>
    <t>B5DD0ED05B</t>
  </si>
  <si>
    <t>kevinscully@btinternet.com</t>
  </si>
  <si>
    <t>I-7742T5SNMC4D</t>
  </si>
  <si>
    <t>January 19, 2022 9:33 am</t>
  </si>
  <si>
    <t>86FDA656B9</t>
  </si>
  <si>
    <t>jennifer_a_lister@hotmail.com</t>
  </si>
  <si>
    <t>I-6CBELE6PH9LL</t>
  </si>
  <si>
    <t>January 17, 2022 12:27 pm</t>
  </si>
  <si>
    <t>C9D86030E9</t>
  </si>
  <si>
    <t>hward1820@btinternet.com</t>
  </si>
  <si>
    <t>9AB50833TJ629310W</t>
  </si>
  <si>
    <t>January 17, 2022 11:59 am</t>
  </si>
  <si>
    <t>C30A39A417</t>
  </si>
  <si>
    <t>fionawhitehouse</t>
  </si>
  <si>
    <t>fionalucywhitehouse@gmail.com</t>
  </si>
  <si>
    <t>4CG50446EA5149455</t>
  </si>
  <si>
    <t>January 16, 2022 12:04 pm</t>
  </si>
  <si>
    <t>88054DDAFF</t>
  </si>
  <si>
    <t>Piotr Gargas</t>
  </si>
  <si>
    <t>Piotr</t>
  </si>
  <si>
    <t>Gargas</t>
  </si>
  <si>
    <t>gargaspiotr@gmail.com</t>
  </si>
  <si>
    <t>34P42074TP854414B</t>
  </si>
  <si>
    <t>January 13, 2022 9:57 pm</t>
  </si>
  <si>
    <t>B3B58576A3</t>
  </si>
  <si>
    <t>myrica@btinternet.com</t>
  </si>
  <si>
    <t>I-PX9JXH7W159A</t>
  </si>
  <si>
    <t>January 11, 2022 8:21 pm</t>
  </si>
  <si>
    <t>5E33BA76D8</t>
  </si>
  <si>
    <t>sally@sjobling.com</t>
  </si>
  <si>
    <t>5CH60457W6282931F</t>
  </si>
  <si>
    <t>January 11, 2022 4:42 pm</t>
  </si>
  <si>
    <t>67C656F84E</t>
  </si>
  <si>
    <t>annie_girling@hotmail.com</t>
  </si>
  <si>
    <t>95D20597BW970953P</t>
  </si>
  <si>
    <t>January 8, 2022 4:45 pm</t>
  </si>
  <si>
    <t>E5F19EFDF5</t>
  </si>
  <si>
    <t>Marcin Kulabko</t>
  </si>
  <si>
    <t>Marcin</t>
  </si>
  <si>
    <t>mkulab@o2.pl</t>
  </si>
  <si>
    <t>26X494978M447421G</t>
  </si>
  <si>
    <t>January 8, 2022 9:51 am</t>
  </si>
  <si>
    <t>6D2ED8CD6D</t>
  </si>
  <si>
    <t>charlottehoulihan</t>
  </si>
  <si>
    <t>charlottehewson@icloud.com</t>
  </si>
  <si>
    <t>7K2900371B815752P</t>
  </si>
  <si>
    <t>January 7, 2022 4:14 pm</t>
  </si>
  <si>
    <t>F246E59776</t>
  </si>
  <si>
    <t>cancelled</t>
  </si>
  <si>
    <t>4CY59000DT5066526</t>
  </si>
  <si>
    <t>January 7, 2022 5:25 am</t>
  </si>
  <si>
    <t>69C0891767</t>
  </si>
  <si>
    <t>LinKerr</t>
  </si>
  <si>
    <t>lin@linkerrdesign.co.uk</t>
  </si>
  <si>
    <t>I-KMMBYCTRDJ80</t>
  </si>
  <si>
    <t>January 6, 2022 9:25 pm</t>
  </si>
  <si>
    <t>59C2BC4785</t>
  </si>
  <si>
    <t>Diane Cockburn</t>
  </si>
  <si>
    <t>diannebcockburn@yahoo.co.uk</t>
  </si>
  <si>
    <t>3ME91968BV787822G</t>
  </si>
  <si>
    <t>January 6, 2022 2:57 pm</t>
  </si>
  <si>
    <t>F20622D2D9</t>
  </si>
  <si>
    <t>emmastokes@appleinter.net</t>
  </si>
  <si>
    <t>74V45410AN1012526</t>
  </si>
  <si>
    <t>January 6, 2022 2:48 pm</t>
  </si>
  <si>
    <t>12226A3780</t>
  </si>
  <si>
    <t>markclay</t>
  </si>
  <si>
    <t>markrclay@icloud.com</t>
  </si>
  <si>
    <t>I-VBBKWY21PTSM</t>
  </si>
  <si>
    <t>January 6, 2022 12:08 pm</t>
  </si>
  <si>
    <t>FD1839F252</t>
  </si>
  <si>
    <t>suzanneabell</t>
  </si>
  <si>
    <t>suzannecabell@aol.com</t>
  </si>
  <si>
    <t>8J291256UF449690L</t>
  </si>
  <si>
    <t>January 6, 2022 10:32 am</t>
  </si>
  <si>
    <t>2AEEC990F7</t>
  </si>
  <si>
    <t>henriettalawsonjohnston</t>
  </si>
  <si>
    <t>Hettslj@gmail.com</t>
  </si>
  <si>
    <t>28Y04731W6201531J</t>
  </si>
  <si>
    <t>January 5, 2022 5:25 pm</t>
  </si>
  <si>
    <t>2EAC9269B3</t>
  </si>
  <si>
    <t>Sally Wyatt</t>
  </si>
  <si>
    <t>Wyatt</t>
  </si>
  <si>
    <t>sallywyatt@icloud.com</t>
  </si>
  <si>
    <t>6KG895517K387054K</t>
  </si>
  <si>
    <t>January 5, 2022 5:24 pm</t>
  </si>
  <si>
    <t>65969B4F86</t>
  </si>
  <si>
    <t>Sarah Wills-Brown</t>
  </si>
  <si>
    <t>Wills-Brown</t>
  </si>
  <si>
    <t>sarahwillsbrown@gmail.com</t>
  </si>
  <si>
    <t>34690310GL9115803</t>
  </si>
  <si>
    <t>January 5, 2022 3:38 pm</t>
  </si>
  <si>
    <t>31B6C91F17</t>
  </si>
  <si>
    <t>Kassandra Isaacson</t>
  </si>
  <si>
    <t>Kassandra</t>
  </si>
  <si>
    <t>k.isaacson@btinternet.com</t>
  </si>
  <si>
    <t>I-BU6B0RMS4USS</t>
  </si>
  <si>
    <t>January 5, 2022 3:28 pm</t>
  </si>
  <si>
    <t>6EB774F027</t>
  </si>
  <si>
    <t>Roger Isaac</t>
  </si>
  <si>
    <t>Roger</t>
  </si>
  <si>
    <t>Isaac</t>
  </si>
  <si>
    <t>roger.isaac@ntlworld.com</t>
  </si>
  <si>
    <t>3VG0946818470703V</t>
  </si>
  <si>
    <t>January 5, 2022 2:38 pm</t>
  </si>
  <si>
    <t>1772AB2C78</t>
  </si>
  <si>
    <t>Fred Rose</t>
  </si>
  <si>
    <t>Fred</t>
  </si>
  <si>
    <t>fwr.723@gmail.com</t>
  </si>
  <si>
    <t>7HB6411242710762D</t>
  </si>
  <si>
    <t>January 5, 2022 1:48 pm</t>
  </si>
  <si>
    <t>E9F9C8B51C</t>
  </si>
  <si>
    <t>January 5, 2022 1:44 pm</t>
  </si>
  <si>
    <t>069F9BF05B</t>
  </si>
  <si>
    <t>January 5, 2022 1:40 pm</t>
  </si>
  <si>
    <t>BF34AE7D0A</t>
  </si>
  <si>
    <t>marie@marie-robinson.com</t>
  </si>
  <si>
    <t>I-TR5P45XK3M8C</t>
  </si>
  <si>
    <t>January 5, 2022 10:55 am</t>
  </si>
  <si>
    <t>FA69134C8F</t>
  </si>
  <si>
    <t>Sally Chorley</t>
  </si>
  <si>
    <t>sallyc500@gmail.com</t>
  </si>
  <si>
    <t>6TU24849CW7765002</t>
  </si>
  <si>
    <t>January 5, 2022 8:50 am</t>
  </si>
  <si>
    <t>BE16D3DF22</t>
  </si>
  <si>
    <t>January 5, 2022 8:47 am</t>
  </si>
  <si>
    <t>A315342A6F</t>
  </si>
  <si>
    <t>design@organgraphic.com</t>
  </si>
  <si>
    <t>I-TTRX8A762UTK</t>
  </si>
  <si>
    <t>January 4, 2022 7:23 pm</t>
  </si>
  <si>
    <t>BECA201777</t>
  </si>
  <si>
    <t>clairechristie5@gmail.com</t>
  </si>
  <si>
    <t>I-SHECAP8PDPCK</t>
  </si>
  <si>
    <t>January 4, 2022 6:18 pm</t>
  </si>
  <si>
    <t>00DB44E33E</t>
  </si>
  <si>
    <t>kayjamieson</t>
  </si>
  <si>
    <t>kayjamieson_7@hotmail.com</t>
  </si>
  <si>
    <t>6R265829RJ835041N</t>
  </si>
  <si>
    <t>January 4, 2022 3:41 pm</t>
  </si>
  <si>
    <t>AB6572BE50</t>
  </si>
  <si>
    <t>69C1DD71B0</t>
  </si>
  <si>
    <t>a.glynnejones@btinternet.com</t>
  </si>
  <si>
    <t>Antonia</t>
  </si>
  <si>
    <t>Glynne Jones</t>
  </si>
  <si>
    <t>1HX13752KS0252509</t>
  </si>
  <si>
    <t>January 4, 2022 2:31 pm</t>
  </si>
  <si>
    <t>E74E57D08E</t>
  </si>
  <si>
    <t>Nicky Cooney</t>
  </si>
  <si>
    <t>Nicky</t>
  </si>
  <si>
    <t>Cooney</t>
  </si>
  <si>
    <t>nickyocooney@gmail.com</t>
  </si>
  <si>
    <t>I-F84EVFATCC1S</t>
  </si>
  <si>
    <t>January 4, 2022 12:56 pm</t>
  </si>
  <si>
    <t>2F01D5D1B8</t>
  </si>
  <si>
    <t>Barbara Gorayska</t>
  </si>
  <si>
    <t>Barbara</t>
  </si>
  <si>
    <t>bgorayska@gmail.com</t>
  </si>
  <si>
    <t>9X455599810019231</t>
  </si>
  <si>
    <t>January 4, 2022 11:10 am</t>
  </si>
  <si>
    <t>769D6232AB</t>
  </si>
  <si>
    <t>sarahspackman</t>
  </si>
  <si>
    <t>spackmansarah@hotmail.com</t>
  </si>
  <si>
    <t>2E176459DL4983928</t>
  </si>
  <si>
    <t>January 4, 2022 10:58 am</t>
  </si>
  <si>
    <t>99403CC6D2</t>
  </si>
  <si>
    <t>vainkerp@aol.com</t>
  </si>
  <si>
    <t>I-6UKHMY0P0C1U</t>
  </si>
  <si>
    <t>January 4, 2022 10:56 am</t>
  </si>
  <si>
    <t>7D598AFB0B</t>
  </si>
  <si>
    <t>Victoria Stanway</t>
  </si>
  <si>
    <t>Victoria</t>
  </si>
  <si>
    <t>Stanway</t>
  </si>
  <si>
    <t>victoriastanway@hotmail.com</t>
  </si>
  <si>
    <t>5D6377204H9601222</t>
  </si>
  <si>
    <t>January 4, 2022 10:24 am</t>
  </si>
  <si>
    <t>B14FA812DC</t>
  </si>
  <si>
    <t>Martin Cash</t>
  </si>
  <si>
    <t>Cash</t>
  </si>
  <si>
    <t>martinjcash@gmail.com</t>
  </si>
  <si>
    <t>7C9852198C1008152</t>
  </si>
  <si>
    <t>January 4, 2022 9:03 am</t>
  </si>
  <si>
    <t>FD930697B4</t>
  </si>
  <si>
    <t>whitehousepapm@gmail.com</t>
  </si>
  <si>
    <t>97W95712NG431853R</t>
  </si>
  <si>
    <t>January 3, 2022 8:22 pm</t>
  </si>
  <si>
    <t>ABE5B05A88</t>
  </si>
  <si>
    <t>Eirian Griffiths</t>
  </si>
  <si>
    <t>Eirian</t>
  </si>
  <si>
    <t>Griffiths</t>
  </si>
  <si>
    <t>eirian.griffiths@btinternet.com</t>
  </si>
  <si>
    <t>1DU33281FK9723248</t>
  </si>
  <si>
    <t>January 3, 2022 3:27 pm</t>
  </si>
  <si>
    <t>FBBE57A7DB</t>
  </si>
  <si>
    <t>Sue Mynall</t>
  </si>
  <si>
    <t>Sue</t>
  </si>
  <si>
    <t>Mynall</t>
  </si>
  <si>
    <t>sue@mynall.co.uk</t>
  </si>
  <si>
    <t>1FB5092112989581A</t>
  </si>
  <si>
    <t>January 3, 2022 11:28 am</t>
  </si>
  <si>
    <t>2B129763E5</t>
  </si>
  <si>
    <t>janedoe</t>
  </si>
  <si>
    <t>janedoe@webscapegardener.co.uk</t>
  </si>
  <si>
    <t>3UH054430H9169646</t>
  </si>
  <si>
    <t>TEST220103</t>
  </si>
  <si>
    <t>January 3, 2022 11:00 am</t>
  </si>
  <si>
    <t>5E67D6A54E</t>
  </si>
  <si>
    <t>gerrycolesprints@btinternet.com</t>
  </si>
  <si>
    <t>00A18115N3122190N</t>
  </si>
  <si>
    <t>I-E86RWB154551</t>
  </si>
  <si>
    <t>January 3, 2022 10:29 am</t>
  </si>
  <si>
    <t>FC80925DE9</t>
  </si>
  <si>
    <t>Arthur Laidlaw</t>
  </si>
  <si>
    <t>arthur.laidlaw@gmail.com</t>
  </si>
  <si>
    <t>5NL822866C567721G</t>
  </si>
  <si>
    <t>I-48BG5UGNMJDB</t>
  </si>
  <si>
    <t>January 2, 2022 10:11 am</t>
  </si>
  <si>
    <t>2CD996EDCE</t>
  </si>
  <si>
    <t>Johannes Von Stumm</t>
  </si>
  <si>
    <t>johannes@vonstumm.com</t>
  </si>
  <si>
    <t>1ER20057FP212651C</t>
  </si>
  <si>
    <t>I-VB1AC5TM963V</t>
  </si>
  <si>
    <t>December 31, 2021 11:09 am</t>
  </si>
  <si>
    <t>766833183B</t>
  </si>
  <si>
    <t>zelgasimonemiller</t>
  </si>
  <si>
    <t>Simone Miller</t>
  </si>
  <si>
    <t>zelgamiller@yahoo.com</t>
  </si>
  <si>
    <t>7T393948KU200973V</t>
  </si>
  <si>
    <t>I-8LG7UW402DM7</t>
  </si>
  <si>
    <t>December 13, 2021 10:32 am</t>
  </si>
  <si>
    <t>F4D02B16CB</t>
  </si>
  <si>
    <t>Paul Mintner</t>
  </si>
  <si>
    <t>paulminter1@outlook.com</t>
  </si>
  <si>
    <t>I-LMAFH6G9MUL5</t>
  </si>
  <si>
    <t>October 25, 2021 12:51 pm</t>
  </si>
  <si>
    <t>ABA7F6548B</t>
  </si>
  <si>
    <t>laurencenormanart@outlook.com</t>
  </si>
  <si>
    <t>I-3R9ADT00SCJ0</t>
  </si>
  <si>
    <t>October 10, 2021 1:10 pm</t>
  </si>
  <si>
    <t>9420CA57C2</t>
  </si>
  <si>
    <t>88X23840AV8430621</t>
  </si>
  <si>
    <t>April 5, 2021 10:32 am</t>
  </si>
  <si>
    <t>62346C7C1C</t>
  </si>
  <si>
    <t>Beatrice Hoffman</t>
  </si>
  <si>
    <t>Beatrice</t>
  </si>
  <si>
    <t>Hoffman</t>
  </si>
  <si>
    <t>beatricemhoffman@gmail.com</t>
  </si>
  <si>
    <t>I-Y6TJ5W53G55R</t>
  </si>
  <si>
    <t>March 13, 2021 2:26 pm</t>
  </si>
  <si>
    <t>6C954B6C1B</t>
  </si>
  <si>
    <t>chase.r.marsden@googlemail.com</t>
  </si>
  <si>
    <t>3PK82244PG8986038</t>
  </si>
  <si>
    <t>March 13, 2021 2:19 pm</t>
  </si>
  <si>
    <t>59200203CD</t>
  </si>
  <si>
    <t>tom@thomascroft.co.uk</t>
  </si>
  <si>
    <t>51H69106X14036522</t>
  </si>
  <si>
    <t>March 12, 2021 5:12 pm</t>
  </si>
  <si>
    <t>A669F7068E</t>
  </si>
  <si>
    <t>1LW84184GK6817805</t>
  </si>
  <si>
    <t>March 12, 2021 2:34 pm</t>
  </si>
  <si>
    <t>3F830E3FE6</t>
  </si>
  <si>
    <t>March 12, 2021 2:16 pm</t>
  </si>
  <si>
    <t>B8327F208D</t>
  </si>
  <si>
    <t>March 12, 2021 2:12 pm</t>
  </si>
  <si>
    <t>99249A19C0</t>
  </si>
  <si>
    <t>March 12, 2021 2:05 pm</t>
  </si>
  <si>
    <t>91A0FDE453</t>
  </si>
  <si>
    <t>Celia Montague</t>
  </si>
  <si>
    <t>Celia</t>
  </si>
  <si>
    <t>Montague</t>
  </si>
  <si>
    <t>celiamontague@yahoo.co.uk</t>
  </si>
  <si>
    <t>3L3133983T151134B</t>
  </si>
  <si>
    <t>March 6, 2021 11:09 pm</t>
  </si>
  <si>
    <t>181E147EA2</t>
  </si>
  <si>
    <t>Mark Draisey</t>
  </si>
  <si>
    <t>Draisey</t>
  </si>
  <si>
    <t>mark@markdraisey.com</t>
  </si>
  <si>
    <t>I-5D31AW2AKBH1</t>
  </si>
  <si>
    <t>March 5, 2021 9:46 am</t>
  </si>
  <si>
    <t>6A59D2C13A</t>
  </si>
  <si>
    <t>I-9P7V1S1XRTET</t>
  </si>
  <si>
    <t>March 2, 2021 6:57 pm</t>
  </si>
  <si>
    <t>7338E22D1D</t>
  </si>
  <si>
    <t>Andrea Zahiu</t>
  </si>
  <si>
    <t>Andreea</t>
  </si>
  <si>
    <t>Zahiu</t>
  </si>
  <si>
    <t>delfina22ro@yahoo.com</t>
  </si>
  <si>
    <t>I-5BH1VXX0YFRB</t>
  </si>
  <si>
    <t>February 22, 2021 10:23 am</t>
  </si>
  <si>
    <t>9F0062E8D9</t>
  </si>
  <si>
    <t>February 22, 2021 10:16 am</t>
  </si>
  <si>
    <t>DF59DAF99B</t>
  </si>
  <si>
    <t>paulacave</t>
  </si>
  <si>
    <t>Paula</t>
  </si>
  <si>
    <t>Cave</t>
  </si>
  <si>
    <t>paula.hermoso@gmail.com</t>
  </si>
  <si>
    <t>I-EANK3CUM7ASK</t>
  </si>
  <si>
    <t>February 4, 2021 8:59 pm</t>
  </si>
  <si>
    <t>45E23682A6</t>
  </si>
  <si>
    <t>February 4, 2021 8:45 pm</t>
  </si>
  <si>
    <t>7EF8D111D0</t>
  </si>
  <si>
    <t>Helen Young</t>
  </si>
  <si>
    <t>Young</t>
  </si>
  <si>
    <t>helenjyoung@me.com</t>
  </si>
  <si>
    <t>I-R53LXU6KVXYX</t>
  </si>
  <si>
    <t>January 26, 2021 1:41 pm</t>
  </si>
  <si>
    <t>F804A5385F</t>
  </si>
  <si>
    <t>2VL28301DG336830D</t>
  </si>
  <si>
    <t>January 24, 2021 5:19 pm</t>
  </si>
  <si>
    <t>607CFBBAB1</t>
  </si>
  <si>
    <t>9RB35224FX139264R</t>
  </si>
  <si>
    <t>January 17, 2021 12:09 pm</t>
  </si>
  <si>
    <t>95006E186D</t>
  </si>
  <si>
    <t>January 17, 2021 12:08 pm</t>
  </si>
  <si>
    <t>8DAB4ED2D0</t>
  </si>
  <si>
    <t>January 17, 2021 12:07 pm</t>
  </si>
  <si>
    <t>72B8B7E209</t>
  </si>
  <si>
    <t>January 17, 2021 12:05 pm</t>
  </si>
  <si>
    <t>AB11760AF9</t>
  </si>
  <si>
    <t>8HY93322YB374772C</t>
  </si>
  <si>
    <t>January 11, 2021 1:01 pm</t>
  </si>
  <si>
    <t>F687FC796B</t>
  </si>
  <si>
    <t>George Lewis</t>
  </si>
  <si>
    <t>George</t>
  </si>
  <si>
    <t>Lewis</t>
  </si>
  <si>
    <t>gchisle@me.com</t>
  </si>
  <si>
    <t>8E9735806U872061X</t>
  </si>
  <si>
    <t>January 11, 2021 10:51 am</t>
  </si>
  <si>
    <t>E195F50424</t>
  </si>
  <si>
    <t>4B4884031J879024R</t>
  </si>
  <si>
    <t>January 8, 2021 5:25 pm</t>
  </si>
  <si>
    <t>24B6535EC5</t>
  </si>
  <si>
    <t>3FX991340U696330M</t>
  </si>
  <si>
    <t>January 7, 2021 5:16 pm</t>
  </si>
  <si>
    <t>57C6D042F2</t>
  </si>
  <si>
    <t>5MK596353D1451524</t>
  </si>
  <si>
    <t>January 5, 2021 1:56 pm</t>
  </si>
  <si>
    <t>E4B4FAEDB5</t>
  </si>
  <si>
    <t>Jenny Balmer</t>
  </si>
  <si>
    <t>jennybalmer@aol.com</t>
  </si>
  <si>
    <t>I-1L52USFKSN0W</t>
  </si>
  <si>
    <t>January 4, 2021 7:52 pm</t>
  </si>
  <si>
    <t>BB62F4DF54</t>
  </si>
  <si>
    <t>January 4, 2021 7:49 pm</t>
  </si>
  <si>
    <t>9087CCEA23</t>
  </si>
  <si>
    <t>Jane.strother@outlook.com</t>
  </si>
  <si>
    <t>January 4, 2021 1:02 pm</t>
  </si>
  <si>
    <t>3B38857042</t>
  </si>
  <si>
    <t>1P365021K5665351S</t>
  </si>
  <si>
    <t>January 4, 2021 12:24 pm</t>
  </si>
  <si>
    <t>868060C16E</t>
  </si>
  <si>
    <t>January 4, 2021 10:09 am</t>
  </si>
  <si>
    <t>8A266F9E13</t>
  </si>
  <si>
    <t>maggiebicknell@googlemail.com</t>
  </si>
  <si>
    <t>I-23RM1U3RJ0HW</t>
  </si>
  <si>
    <t>January 3, 2021 5:46 pm</t>
  </si>
  <si>
    <t>E2D9FD8FCF</t>
  </si>
  <si>
    <t>Jill Colchester</t>
  </si>
  <si>
    <t>Jill</t>
  </si>
  <si>
    <t>Colchester</t>
  </si>
  <si>
    <t>jillzzee@yahoo.com</t>
  </si>
  <si>
    <t>2KC92221EA7692015</t>
  </si>
  <si>
    <t>January 3, 2021 4:00 pm</t>
  </si>
  <si>
    <t>2C77915254</t>
  </si>
  <si>
    <t>January 3, 2021 3:24 pm</t>
  </si>
  <si>
    <t>9A35EC1CD3</t>
  </si>
  <si>
    <t>Jackie Conway</t>
  </si>
  <si>
    <t>Jackie</t>
  </si>
  <si>
    <t>jackiemconway@yahoo.co.uk</t>
  </si>
  <si>
    <t>I-3Y90C3FX6BVG</t>
  </si>
  <si>
    <t>January 3, 2021 2:06 pm</t>
  </si>
  <si>
    <t>056DDF68DB</t>
  </si>
  <si>
    <t>1LY06767TC777082B</t>
  </si>
  <si>
    <t>January 2, 2021 6:11 pm</t>
  </si>
  <si>
    <t>22681384FC</t>
  </si>
  <si>
    <t>January 2, 2021 5:56 pm</t>
  </si>
  <si>
    <t>32ADEAD6F5</t>
  </si>
  <si>
    <t>I-RKVJ7GG6FN2H</t>
  </si>
  <si>
    <t>January 2, 2021 2:56 pm</t>
  </si>
  <si>
    <t>880DE0CB75</t>
  </si>
  <si>
    <t>I-WU4JD03T8KAH</t>
  </si>
  <si>
    <t>January 2, 2021 2:35 pm</t>
  </si>
  <si>
    <t>9CCE600703</t>
  </si>
  <si>
    <t>ruth@ruthsportraits.com</t>
  </si>
  <si>
    <t>I-B8XKPGFWXNJX</t>
  </si>
  <si>
    <t>January 2, 2021 2:29 pm</t>
  </si>
  <si>
    <t>7222F6241B</t>
  </si>
  <si>
    <t>Neil Butterfield</t>
  </si>
  <si>
    <t>Neil</t>
  </si>
  <si>
    <t>Butterfield</t>
  </si>
  <si>
    <t>neilb0201@gmail.com</t>
  </si>
  <si>
    <t>I-80V9LLDAGK60</t>
  </si>
  <si>
    <t>January 2, 2021 2:23 pm</t>
  </si>
  <si>
    <t>F4390BDF8A</t>
  </si>
  <si>
    <t>January 2, 2021 1:40 pm</t>
  </si>
  <si>
    <t>94C11419AE</t>
  </si>
  <si>
    <t>January 2, 2021 1:39 pm</t>
  </si>
  <si>
    <t>0F8E5D1188</t>
  </si>
  <si>
    <t>5AY71813KM6116437</t>
  </si>
  <si>
    <t>January 2, 2021 11:07 am</t>
  </si>
  <si>
    <t>7A22E36E93</t>
  </si>
  <si>
    <t>January 2, 2021 10:55 am</t>
  </si>
  <si>
    <t>70E67BFB55</t>
  </si>
  <si>
    <t>Judith Yarrow</t>
  </si>
  <si>
    <t>Judith</t>
  </si>
  <si>
    <t>judith@judithyarrow.plus.com</t>
  </si>
  <si>
    <t>I-XLGX7RTGFC55</t>
  </si>
  <si>
    <t>January 2, 2021 7:01 am</t>
  </si>
  <si>
    <t>75A852A40E</t>
  </si>
  <si>
    <t>Jennifer Newman</t>
  </si>
  <si>
    <t>Jennifer</t>
  </si>
  <si>
    <t>Newman</t>
  </si>
  <si>
    <t>info@jennifer-newman.com</t>
  </si>
  <si>
    <t>I-SWD2A2GVRB88</t>
  </si>
  <si>
    <t>January 1, 2021 9:43 pm</t>
  </si>
  <si>
    <t>FACC7FF534</t>
  </si>
  <si>
    <t>7TG84887RV4171538</t>
  </si>
  <si>
    <t>January 1, 2021 7:31 pm</t>
  </si>
  <si>
    <t>36B5F8198C</t>
  </si>
  <si>
    <t>noreentyson@btopenworld.com</t>
  </si>
  <si>
    <t>I-KUGMBFYYSMGJ</t>
  </si>
  <si>
    <t>January 1, 2021 6:29 pm</t>
  </si>
  <si>
    <t>0510AA70A8</t>
  </si>
  <si>
    <t>Marie L Smith</t>
  </si>
  <si>
    <t>Marie L</t>
  </si>
  <si>
    <t>ricmar092@gmail.com</t>
  </si>
  <si>
    <t>I-89CE6P924P73</t>
  </si>
  <si>
    <t>January 1, 2021 4:56 pm</t>
  </si>
  <si>
    <t>E0D9D48241</t>
  </si>
  <si>
    <t>23664981R13045913</t>
  </si>
  <si>
    <t>January 1, 2021 2:42 pm</t>
  </si>
  <si>
    <t>3834D2E8F9</t>
  </si>
  <si>
    <t>Sue Side</t>
  </si>
  <si>
    <t>sue.side30@gmail.com</t>
  </si>
  <si>
    <t>I-GKDR32L07SBE</t>
  </si>
  <si>
    <t>January 1, 2021 2:29 pm</t>
  </si>
  <si>
    <t>2A2F5AB06A</t>
  </si>
  <si>
    <t>alankestner@gmail.com</t>
  </si>
  <si>
    <t>January 1, 2021 2:03 pm</t>
  </si>
  <si>
    <t>17D6B568BE</t>
  </si>
  <si>
    <t>January 1, 2021 2:01 pm</t>
  </si>
  <si>
    <t>DDFEA700A5</t>
  </si>
  <si>
    <t>Ben Hope</t>
  </si>
  <si>
    <t>Ben</t>
  </si>
  <si>
    <t>ben.hope@cantab.net</t>
  </si>
  <si>
    <t>I-EV67VG7UCMXT</t>
  </si>
  <si>
    <t>January 1, 2021 1:55 pm</t>
  </si>
  <si>
    <t>E46BA95A51</t>
  </si>
  <si>
    <t>7XS87048RR598480M</t>
  </si>
  <si>
    <t>December 31, 2020 5:16 pm</t>
  </si>
  <si>
    <t>FE18D9408E</t>
  </si>
  <si>
    <t>December 31, 2020 3:12 pm</t>
  </si>
  <si>
    <t>64689380A2</t>
  </si>
  <si>
    <t>robinson.916@btinternet.com</t>
  </si>
  <si>
    <t>I-DTXV6004CFLR</t>
  </si>
  <si>
    <t>December 31, 2020 2:17 pm</t>
  </si>
  <si>
    <t>A662402DE3</t>
  </si>
  <si>
    <t>pollywalshe@gmail.com</t>
  </si>
  <si>
    <t>I-JCE7AJ6PSMV1</t>
  </si>
  <si>
    <t>December 31, 2020 2:06 pm</t>
  </si>
  <si>
    <t>9CFFB8D326</t>
  </si>
  <si>
    <t>Joan Dutton</t>
  </si>
  <si>
    <t>Joan</t>
  </si>
  <si>
    <t>Dutton</t>
  </si>
  <si>
    <t>joan.dutton@btopenworld.com</t>
  </si>
  <si>
    <t>I-9P79AN1F0TET</t>
  </si>
  <si>
    <t>December 30, 2020 9:59 am</t>
  </si>
  <si>
    <t>F26117034E</t>
  </si>
  <si>
    <t>9VC54162FS657390F</t>
  </si>
  <si>
    <t>December 14, 2020 4:19 pm</t>
  </si>
  <si>
    <t>08E8EEEF84</t>
  </si>
  <si>
    <t>December 13, 2020 5:07 pm</t>
  </si>
  <si>
    <t>F476485B7E</t>
  </si>
  <si>
    <t>96490664MG839383H</t>
  </si>
  <si>
    <t>December 10, 2020 11:28 am</t>
  </si>
  <si>
    <t>807644C06E</t>
  </si>
  <si>
    <t>angie7hunt@gmail.com</t>
  </si>
  <si>
    <t>0CH64214AL192513B</t>
  </si>
  <si>
    <t>December 8, 2020 9:52 pm</t>
  </si>
  <si>
    <t>3E75BBC945</t>
  </si>
  <si>
    <t>Mark Fennel RBSA</t>
  </si>
  <si>
    <t>Fennel RBSA</t>
  </si>
  <si>
    <t>markfennellart@gmail.com</t>
  </si>
  <si>
    <t>5CP65522CU126811N</t>
  </si>
  <si>
    <t>December 8, 2020 9:22 am</t>
  </si>
  <si>
    <t>EF1137FF77</t>
  </si>
  <si>
    <t>December 7, 2020 11:46 am</t>
  </si>
  <si>
    <t>69BFAFAC12</t>
  </si>
  <si>
    <t>7JK8821523444261B</t>
  </si>
  <si>
    <t>December 4, 2020 6:41 pm</t>
  </si>
  <si>
    <t>49524CF11C</t>
  </si>
  <si>
    <t>05D85633D06470541</t>
  </si>
  <si>
    <t>December 3, 2020 10:50 pm</t>
  </si>
  <si>
    <t>C8D3BEEEB4</t>
  </si>
  <si>
    <t>95839721TB080490Y</t>
  </si>
  <si>
    <t>December 3, 2020 6:46 pm</t>
  </si>
  <si>
    <t>939B0208AF</t>
  </si>
  <si>
    <t>johndoe</t>
  </si>
  <si>
    <t>John</t>
  </si>
  <si>
    <t>Doe</t>
  </si>
  <si>
    <t>john.doe@localhost.localdomain</t>
  </si>
  <si>
    <t>December 2, 2020 5:50 pm</t>
  </si>
  <si>
    <t>F2CAA87899</t>
  </si>
  <si>
    <t>sandbox</t>
  </si>
  <si>
    <t>December 2, 2020 5:33 pm</t>
  </si>
  <si>
    <t>51C1596101</t>
  </si>
  <si>
    <t>alicegardiner</t>
  </si>
  <si>
    <t>Alice</t>
  </si>
  <si>
    <t>alice@webscapegardener.co.uk</t>
  </si>
  <si>
    <t>Jane Doe</t>
  </si>
  <si>
    <t>123 Street</t>
  </si>
  <si>
    <t>City</t>
  </si>
  <si>
    <t>ST</t>
  </si>
  <si>
    <t>US</t>
  </si>
  <si>
    <t>Visa</t>
  </si>
  <si>
    <t>XXXXXXXXXXXX1111</t>
  </si>
  <si>
    <t>December 1, 2020 2:11 pm</t>
  </si>
  <si>
    <t>J Mogford</t>
  </si>
  <si>
    <t>L Stopford</t>
  </si>
  <si>
    <t>Subscriptions</t>
  </si>
  <si>
    <t>Income</t>
  </si>
  <si>
    <t>Expenditure</t>
  </si>
  <si>
    <t>Total</t>
  </si>
  <si>
    <t>Opening balance</t>
  </si>
  <si>
    <t>Interest</t>
  </si>
  <si>
    <t>In</t>
  </si>
  <si>
    <t>Out</t>
  </si>
  <si>
    <t>Current Balance</t>
  </si>
  <si>
    <t>Net Income</t>
  </si>
  <si>
    <t>Alice Gardiner</t>
  </si>
  <si>
    <t>E Wheeler</t>
  </si>
  <si>
    <t>PS Vainker</t>
  </si>
  <si>
    <t>W Newhoffer</t>
  </si>
  <si>
    <t>CAV RMS2396</t>
  </si>
  <si>
    <t>St John's College</t>
  </si>
  <si>
    <t>Sarah Dearling</t>
  </si>
  <si>
    <t>Harriett Eagle</t>
  </si>
  <si>
    <t>Stripe</t>
  </si>
  <si>
    <t>Description</t>
  </si>
  <si>
    <t>Email</t>
  </si>
  <si>
    <t>Created (UTC)</t>
  </si>
  <si>
    <t>Card ID</t>
  </si>
  <si>
    <t>Total Spend</t>
  </si>
  <si>
    <t>Payment Count</t>
  </si>
  <si>
    <t>Refunded Volume</t>
  </si>
  <si>
    <t>Dispute Losses</t>
  </si>
  <si>
    <t>T_marriage@yahoo.co.uk</t>
  </si>
  <si>
    <t>Miss T A Marriage</t>
  </si>
  <si>
    <t>Claireboyns@rocketmail.com</t>
  </si>
  <si>
    <t>Mrs C A Boyns</t>
  </si>
  <si>
    <t>lisaprodromo@yahoo.com</t>
  </si>
  <si>
    <t>Lisa Anne Prodromo</t>
  </si>
  <si>
    <t>graham@cluley.org</t>
  </si>
  <si>
    <t>GRAHAM CLULEY</t>
  </si>
  <si>
    <t>Jamie Clayton (info@jcclayton.co.uk)</t>
  </si>
  <si>
    <t>info@jcclayton.co.uk</t>
  </si>
  <si>
    <t>Jamie Clayton</t>
  </si>
  <si>
    <t>pm_1LZLptL2mw6tzYKUlufs3SBP</t>
  </si>
  <si>
    <t>Pollyroseknight@hotmail.com</t>
  </si>
  <si>
    <t>Polly R Pincott</t>
  </si>
  <si>
    <t>info@ellaclocksin.com</t>
  </si>
  <si>
    <t>Ms P Clocksin</t>
  </si>
  <si>
    <t>norman.price@gmail.com</t>
  </si>
  <si>
    <t>Norman D Price</t>
  </si>
  <si>
    <t>annspencer14@yahoo.co.uk</t>
  </si>
  <si>
    <t>ann spencer</t>
  </si>
  <si>
    <t>rfrstudio@gmail.com</t>
  </si>
  <si>
    <t>R Rason Flor Ferreira</t>
  </si>
  <si>
    <t>emmacoleman_jones@hotmail.com</t>
  </si>
  <si>
    <t>dr emma coleman-jones</t>
  </si>
  <si>
    <t>louiseanddavid@gmail.com</t>
  </si>
  <si>
    <t>Mrs LM Taylor</t>
  </si>
  <si>
    <t>neocartouche2020@gmail.com</t>
  </si>
  <si>
    <t>Miss K Goonewardene</t>
  </si>
  <si>
    <t>Laurabardell@hotmail.com</t>
  </si>
  <si>
    <t>Laura Anderson</t>
  </si>
  <si>
    <t>firomy@me.com</t>
  </si>
  <si>
    <t>MYRNA PROCTOR</t>
  </si>
  <si>
    <t>tim.wait@yahoo.co.uk</t>
  </si>
  <si>
    <t>Tim Wait</t>
  </si>
  <si>
    <t>james@orts.co.uk</t>
  </si>
  <si>
    <t>Mr James R Ort</t>
  </si>
  <si>
    <t>sopergia@gmail.com</t>
  </si>
  <si>
    <t>Georgia L Soper</t>
  </si>
  <si>
    <t>karina@haresfield.com</t>
  </si>
  <si>
    <t>Karina Tarin</t>
  </si>
  <si>
    <t>cathylandellmills@me.com</t>
  </si>
  <si>
    <t>mrs c m landell-mills</t>
  </si>
  <si>
    <t>tessakirby@talktalk.net</t>
  </si>
  <si>
    <t>Mrs T Kirby</t>
  </si>
  <si>
    <t>kdlwriter@gmail.com</t>
  </si>
  <si>
    <t>Frauke Woenig</t>
  </si>
  <si>
    <t>charlie@charlieleepotter.com</t>
  </si>
  <si>
    <t>Dr Charlotte B Lee-Potter</t>
  </si>
  <si>
    <t>inge@rayleaclose.co.uk</t>
  </si>
  <si>
    <t>inge du plessis</t>
  </si>
  <si>
    <t>vivienshelton@mac.com</t>
  </si>
  <si>
    <t>MRS VIVIEN SHELTON</t>
  </si>
  <si>
    <t>F W Rose</t>
  </si>
  <si>
    <t>martinbarfoot@yahoo.co.uk</t>
  </si>
  <si>
    <t>M G Barfoot</t>
  </si>
  <si>
    <t>Marianhyland@hotmail.co.uk</t>
  </si>
  <si>
    <t>Patricia M Hyland</t>
  </si>
  <si>
    <t>marcthompson386@gmail.com</t>
  </si>
  <si>
    <t>MH  THOMPSON</t>
  </si>
  <si>
    <t>nealmorley@gmail.com</t>
  </si>
  <si>
    <t>mr n morley</t>
  </si>
  <si>
    <t>katiecornetplayer@googlemail.com</t>
  </si>
  <si>
    <t>Mrs Katherine M Nathan</t>
  </si>
  <si>
    <t>bethan.axford@gmail.com</t>
  </si>
  <si>
    <t>Bethan Axford</t>
  </si>
  <si>
    <t>martynburdon@hotmail.com</t>
  </si>
  <si>
    <t>Mr M C Burdon</t>
  </si>
  <si>
    <t>francesca@francescashakespeare.com</t>
  </si>
  <si>
    <t>Francesca Shakespeare</t>
  </si>
  <si>
    <t>Mr K M Scully</t>
  </si>
  <si>
    <t>clare@tebboth.com</t>
  </si>
  <si>
    <t>Mrs C Tebboth</t>
  </si>
  <si>
    <t>jlks.artist@gmail.com</t>
  </si>
  <si>
    <t>John L King-Salter</t>
  </si>
  <si>
    <t>p.chaundy@gmail.com</t>
  </si>
  <si>
    <t>Mr Phillip J Chaundy</t>
  </si>
  <si>
    <t>info@paul-acton.co.uk</t>
  </si>
  <si>
    <t>MR PAUL ACTON</t>
  </si>
  <si>
    <t>saramakesthingstoo@gmail.com</t>
  </si>
  <si>
    <t>miss s c noble</t>
  </si>
  <si>
    <t>nic@durrant-artwork.com</t>
  </si>
  <si>
    <t>Mrs Nicola Durrant</t>
  </si>
  <si>
    <t>jonathan.cochrane.clement@gmail.com</t>
  </si>
  <si>
    <t>Jonathan Cochrane</t>
  </si>
  <si>
    <t>jonathan.c.cochrane@gmail.com</t>
  </si>
  <si>
    <t>Mr Jonathan Cochrane</t>
  </si>
  <si>
    <t>tusharsabale@gmail.com</t>
  </si>
  <si>
    <t>Tushar Sabale</t>
  </si>
  <si>
    <t>beverleya.bailey@btinternet.com</t>
  </si>
  <si>
    <t>B A Paterson</t>
  </si>
  <si>
    <t>info@fizogdesign.co.uk</t>
  </si>
  <si>
    <t>Mr Jeremy R Morgan</t>
  </si>
  <si>
    <t xml:space="preserve">Miss M Jones </t>
  </si>
  <si>
    <t>lucy.a.hartley@gmail.com</t>
  </si>
  <si>
    <t>Lucy A-M Hartley</t>
  </si>
  <si>
    <t>Bevanhill123@gmail.com</t>
  </si>
  <si>
    <t>B D Hill</t>
  </si>
  <si>
    <t>asoskice@talktalk.net</t>
  </si>
  <si>
    <t>Mrs Alison Soskice</t>
  </si>
  <si>
    <t>SC Abell</t>
  </si>
  <si>
    <t>willgriffiths99@gmail.com</t>
  </si>
  <si>
    <t>Mr William T Griffiths</t>
  </si>
  <si>
    <t>robgriffiths40@yahoo.com</t>
  </si>
  <si>
    <t>rob griffiths</t>
  </si>
  <si>
    <t>louise@jlcropper.co.uk</t>
  </si>
  <si>
    <t>Mrs L Cropper</t>
  </si>
  <si>
    <t>siobhanpabrahams@outlook.com</t>
  </si>
  <si>
    <t>Mrs S P Abrahams</t>
  </si>
  <si>
    <t>elena.chirico91@gmail.com</t>
  </si>
  <si>
    <t>Elena Chirico</t>
  </si>
  <si>
    <t>frankie19135@btinternet.com</t>
  </si>
  <si>
    <t>GEOFFREY WHITE</t>
  </si>
  <si>
    <t>suemcshoe@hotmail.co.uk</t>
  </si>
  <si>
    <t>Smith-Squires</t>
  </si>
  <si>
    <t>angela.m.radcliffe@gmail.com</t>
  </si>
  <si>
    <t>Mrs A Radcliffe</t>
  </si>
  <si>
    <t>emmettcasley@gmail.com</t>
  </si>
  <si>
    <t>Emmett W Casley</t>
  </si>
  <si>
    <t>jenny.huggett@btconnect.com</t>
  </si>
  <si>
    <t>Mrs J Huggett</t>
  </si>
  <si>
    <t>annhart2k@hotmail.com</t>
  </si>
  <si>
    <t>Ann Hart</t>
  </si>
  <si>
    <t>Unwindart@gmail.com</t>
  </si>
  <si>
    <t>L J Mott</t>
  </si>
  <si>
    <t>staceygledhill@gmail.com</t>
  </si>
  <si>
    <t>Stacey Gledhill</t>
  </si>
  <si>
    <t>binniecatherine@gmail.com</t>
  </si>
  <si>
    <t xml:space="preserve">Catherine Binnie </t>
  </si>
  <si>
    <t>annholland24@btinternet.com</t>
  </si>
  <si>
    <t>MISS MARGARET A HOLLAND</t>
  </si>
  <si>
    <t>maryblackshaw.art@gmail.com</t>
  </si>
  <si>
    <t>Mrs M T Blackshaw</t>
  </si>
  <si>
    <t>m a fennell</t>
  </si>
  <si>
    <t>penelopefulljames@hotmail.com</t>
  </si>
  <si>
    <t>Penelope Fulljames</t>
  </si>
  <si>
    <t>julia@juliasorrell.com</t>
  </si>
  <si>
    <t>MRS JULIA SORRELL</t>
  </si>
  <si>
    <t>lizzie.wasmuth@icloud.com</t>
  </si>
  <si>
    <t xml:space="preserve">Elizabeth Wasmuth </t>
  </si>
  <si>
    <t>robertwstrange@hotmail.co.uk</t>
  </si>
  <si>
    <t>rw strange</t>
  </si>
  <si>
    <t>carolineharben@aol.com</t>
  </si>
  <si>
    <t>Caroline Harben</t>
  </si>
  <si>
    <t>chris@chriselmersculpture.co.uk</t>
  </si>
  <si>
    <t>Chris Elmer</t>
  </si>
  <si>
    <t>info@kathrynacton.co.uk</t>
  </si>
  <si>
    <t>gibbokay@icloud.com</t>
  </si>
  <si>
    <t>H C Eagle</t>
  </si>
  <si>
    <t>graeme.salmon@physics.ox.ac.uk</t>
  </si>
  <si>
    <t>MR G L SALMON</t>
  </si>
  <si>
    <t>martin.smith_art@ntlworld.com</t>
  </si>
  <si>
    <t>info@peterkeegan.com</t>
  </si>
  <si>
    <t>Peter Keegan</t>
  </si>
  <si>
    <t>janicegiffen@gmail.com</t>
  </si>
  <si>
    <t>Janice Kwiatkowska</t>
  </si>
  <si>
    <t>carrie_stanley@hotmail.co.uk</t>
  </si>
  <si>
    <t>mrs c s stanley Smith</t>
  </si>
  <si>
    <t>scofgmoore@btinternet.com</t>
  </si>
  <si>
    <t>Mrs Caroline E Moore</t>
  </si>
  <si>
    <t>maureengart@gmail.com</t>
  </si>
  <si>
    <t>Mrs Maureen A Gillespie</t>
  </si>
  <si>
    <t>davekerrmail@gmail.com</t>
  </si>
  <si>
    <t>MRS LINDA C KERR</t>
  </si>
  <si>
    <t>sa1bagnall@btopenworld.com</t>
  </si>
  <si>
    <t>SUSIE BAGNALL</t>
  </si>
  <si>
    <t>MR KENNETH ORGAN</t>
  </si>
  <si>
    <t>ellierosastokes@gmail.com</t>
  </si>
  <si>
    <t>E J Stokes</t>
  </si>
  <si>
    <t>angiehuntstudio@gmail.com</t>
  </si>
  <si>
    <t>Mrs A J Hunt</t>
  </si>
  <si>
    <t>catherinehounslow@virginmedia.com</t>
  </si>
  <si>
    <t>C HOUNSLOW</t>
  </si>
  <si>
    <t>Davidhwilliams808@gmail.com</t>
  </si>
  <si>
    <t>David Williams</t>
  </si>
  <si>
    <t>liz@lizmilburn.co.uk</t>
  </si>
  <si>
    <t>Mrs Elizabeth M Milburn</t>
  </si>
  <si>
    <t>kirkman.ramsbury@btconnect.com</t>
  </si>
  <si>
    <t>S. Kirkman</t>
  </si>
  <si>
    <t>skhfinch@gmail.com</t>
  </si>
  <si>
    <t>MISS SARAH FINCH</t>
  </si>
  <si>
    <t>andrew.mcneilejones@gmail.com</t>
  </si>
  <si>
    <t>Andrew Jones</t>
  </si>
  <si>
    <t>Hilmikocakart@hotmail.com</t>
  </si>
  <si>
    <t>H K Kocak</t>
  </si>
  <si>
    <t>Ms S D C Spackman</t>
  </si>
  <si>
    <t>akolos337@gmail.com</t>
  </si>
  <si>
    <t>A Kolos</t>
  </si>
  <si>
    <t>gill@heaton-connexion.co.uk</t>
  </si>
  <si>
    <t>Ms G A Heaton</t>
  </si>
  <si>
    <t>S A CHORLEY</t>
  </si>
  <si>
    <t>linamariamarrow@gmail.com</t>
  </si>
  <si>
    <t>Miss L Marrow</t>
  </si>
  <si>
    <t>christinelhawkins07@gmail.com</t>
  </si>
  <si>
    <t>Mrs c l hawkins</t>
  </si>
  <si>
    <t>lisa.jb.turner@btinternet.com</t>
  </si>
  <si>
    <t>Lisa Turner</t>
  </si>
  <si>
    <t>cassandrapictures@yahoo.com</t>
  </si>
  <si>
    <t>S J C WALL</t>
  </si>
  <si>
    <t>clare@clarerowan.co.uk</t>
  </si>
  <si>
    <t>Mrs C Rowan</t>
  </si>
  <si>
    <t>davidpaylor@hotmail.com</t>
  </si>
  <si>
    <t>Mr David M Paylor</t>
  </si>
  <si>
    <t>Davidpollock1000@outlook.com</t>
  </si>
  <si>
    <t>Mrs J Simpson</t>
  </si>
  <si>
    <t>A P Girling</t>
  </si>
  <si>
    <t>jane.kelly507@ntlworld.com</t>
  </si>
  <si>
    <t>MISS J KELLY</t>
  </si>
  <si>
    <t>tonyhinchliffe@live.co.uk</t>
  </si>
  <si>
    <t>aj hinchliffe</t>
  </si>
  <si>
    <t>jb1998@live.co.uk</t>
  </si>
  <si>
    <t>Miss Julia Burley</t>
  </si>
  <si>
    <t>susyfuentes.art@gmail.com</t>
  </si>
  <si>
    <t>MISS SUSY E FUENTES</t>
  </si>
  <si>
    <t>Mr James D Robinson</t>
  </si>
  <si>
    <t>mossehr08@gmail.com</t>
  </si>
  <si>
    <t>MR E H R MOSS</t>
  </si>
  <si>
    <t>info@jennyfay.co.uk</t>
  </si>
  <si>
    <t>Mrs J FAY</t>
  </si>
  <si>
    <t>alankiddartist@gmail.com</t>
  </si>
  <si>
    <t>Mr A H Kidd</t>
  </si>
  <si>
    <t>sarah_luton@hotmail.com</t>
  </si>
  <si>
    <t>MS S LUTON</t>
  </si>
  <si>
    <t>maiasissons@me.com</t>
  </si>
  <si>
    <t>Maia Sissons</t>
  </si>
  <si>
    <t>em@emilycox.co.uk</t>
  </si>
  <si>
    <t>E J Cox</t>
  </si>
  <si>
    <t>hettslj@gmail.com</t>
  </si>
  <si>
    <t>Henrietta Lawson johnston</t>
  </si>
  <si>
    <t>christinebass.art@gmail.com</t>
  </si>
  <si>
    <t>Christine Bass</t>
  </si>
  <si>
    <t>eclepaper@hotmail.com</t>
  </si>
  <si>
    <t>MS E C L CLUTTON-BROCK</t>
  </si>
  <si>
    <t>davida9@outlook.com</t>
  </si>
  <si>
    <t>BASIM ANI</t>
  </si>
  <si>
    <t>chris@creativedesign.uk.com</t>
  </si>
  <si>
    <t>Mr CJ Matthews</t>
  </si>
  <si>
    <t>helenmhassan@gmail.com</t>
  </si>
  <si>
    <t>Mrs Helen M Hassan</t>
  </si>
  <si>
    <t>heathermcateer@gmail.com</t>
  </si>
  <si>
    <t>Ms Heather McAteer</t>
  </si>
  <si>
    <t>ljpaddon@gmail.com</t>
  </si>
  <si>
    <t>MRS LISA J PADDON</t>
  </si>
  <si>
    <t>charlotte.davies@talktalk.net</t>
  </si>
  <si>
    <t>MRS CHARLIE DAVIES</t>
  </si>
  <si>
    <t>Laurencenormanart@outlook.com</t>
  </si>
  <si>
    <t>MR LC NORMAN</t>
  </si>
  <si>
    <t>suzukoanai@gmail.com</t>
  </si>
  <si>
    <t>S ANAI</t>
  </si>
  <si>
    <t>mary.zajicek5@gmail.com</t>
  </si>
  <si>
    <t>Dr Mary P Zajicek</t>
  </si>
  <si>
    <t>k.hipkiss@hotmail.co.uk</t>
  </si>
  <si>
    <t>Ms Katherine Hipkiss</t>
  </si>
  <si>
    <t>sean.c.m.booth@gmail.com</t>
  </si>
  <si>
    <t>Sean Booth</t>
  </si>
  <si>
    <t>rodcraigartist@gmail.com</t>
  </si>
  <si>
    <t>Rod Craig</t>
  </si>
  <si>
    <t>david_roberts78@hotmail.co.uk</t>
  </si>
  <si>
    <t>Mr David Roberts</t>
  </si>
  <si>
    <t>Jocohnart@gmail.com</t>
  </si>
  <si>
    <t>Ms J Cohn</t>
  </si>
  <si>
    <t>maggiebicknell@gmail.com</t>
  </si>
  <si>
    <t>carole@ticktocksocial.com</t>
  </si>
  <si>
    <t>C J THERIAULT</t>
  </si>
  <si>
    <t>ceri.i.pennington@gmail.com</t>
  </si>
  <si>
    <t>Ceri I Pennington</t>
  </si>
  <si>
    <t>binginuk@gmail.com</t>
  </si>
  <si>
    <t>DR BING SHI</t>
  </si>
  <si>
    <t>sallyannestewart@gmail.com</t>
  </si>
  <si>
    <t>Sally-Anne Stewart</t>
  </si>
  <si>
    <t>Sally Jobling</t>
  </si>
  <si>
    <t>paulrichardtomlinson@gmail.com</t>
  </si>
  <si>
    <t>MR P R TOMLINSON</t>
  </si>
  <si>
    <t>Mrs Celia Glover</t>
  </si>
  <si>
    <t>curbiart@gmail.com</t>
  </si>
  <si>
    <t>MRS A E Curbishley</t>
  </si>
  <si>
    <t>dnbarron@gmail.com</t>
  </si>
  <si>
    <t>D N Barron</t>
  </si>
  <si>
    <t>jeanwykes@gmail.com</t>
  </si>
  <si>
    <t>Dr M E P Wykes</t>
  </si>
  <si>
    <t>K S Jamieson</t>
  </si>
  <si>
    <t>kelvinjenkins10@yahoo.co.uk</t>
  </si>
  <si>
    <t>Mr K B Jenkins</t>
  </si>
  <si>
    <t>mail@ronford.co.uk</t>
  </si>
  <si>
    <t>Mr Ronald F Ford</t>
  </si>
  <si>
    <t>alexandra.dewart@gmail.com</t>
  </si>
  <si>
    <t>MRS ALEXANDRA DEWART</t>
  </si>
  <si>
    <t xml:space="preserve">Mr Jamie C Clayton </t>
  </si>
  <si>
    <t>MR P WHITEHOUSE</t>
  </si>
  <si>
    <t>info@susanwheelerprints.co.uk</t>
  </si>
  <si>
    <t>Mrs Susan J Wheeler</t>
  </si>
  <si>
    <t>amyfglees@gmail.com</t>
  </si>
  <si>
    <t>Ms Amy F Glees</t>
  </si>
  <si>
    <t>art@lizziewheeler.co.uk</t>
  </si>
  <si>
    <t>Miss E Wheeler</t>
  </si>
  <si>
    <t>Tara@parkerwoolwayartist.co.uk</t>
  </si>
  <si>
    <t>T J Parker Woolway</t>
  </si>
  <si>
    <t>Jessicaannelinsley@mail.com</t>
  </si>
  <si>
    <t>J A Linsley</t>
  </si>
  <si>
    <t>adriana@glutenfree4kids.com</t>
  </si>
  <si>
    <t xml:space="preserve">A E Rabinovich </t>
  </si>
  <si>
    <t>alisonberrettartist@gmail.com</t>
  </si>
  <si>
    <t>Mrs A R Berrett</t>
  </si>
  <si>
    <t>martinpye@ymail.com</t>
  </si>
  <si>
    <t>Martin Pye</t>
  </si>
  <si>
    <t>yvette@yvettephillipsart.com</t>
  </si>
  <si>
    <t>camilla@camilladowse.co.uk</t>
  </si>
  <si>
    <t>Camilla Dowse</t>
  </si>
  <si>
    <t>P S  Vainker</t>
  </si>
  <si>
    <t>paddidimitri@hotmail.co.uk</t>
  </si>
  <si>
    <t xml:space="preserve">Ms P M Bettison </t>
  </si>
  <si>
    <t>Mrs C C Sadler</t>
  </si>
  <si>
    <t>Miss Helen L Ward</t>
  </si>
  <si>
    <t>lw@definitivedesign.co.uk</t>
  </si>
  <si>
    <t>Lin Warwick</t>
  </si>
  <si>
    <t>claire@clairevenables.co.uk</t>
  </si>
  <si>
    <t>C F Venables</t>
  </si>
  <si>
    <t>peter@krumb.co.uk</t>
  </si>
  <si>
    <t>MR PETER C ENGLAND</t>
  </si>
  <si>
    <t>alan@alanfranklin.net</t>
  </si>
  <si>
    <t>Mr ALAN J FRANKLIN</t>
  </si>
  <si>
    <t>juliaogborne@aol.com</t>
  </si>
  <si>
    <t>Mrs Julia J Ogborne</t>
  </si>
  <si>
    <t>raniraidesigns@gmail.com</t>
  </si>
  <si>
    <t>Mrs R Rai</t>
  </si>
  <si>
    <t>osterbarbara@hotmail.com</t>
  </si>
  <si>
    <t>Mrs B R Oster</t>
  </si>
  <si>
    <t>carolineritson11@gmail.com</t>
  </si>
  <si>
    <t>mrs anne c butler</t>
  </si>
  <si>
    <t>info@studiolo.co.uk</t>
  </si>
  <si>
    <t>S M R DARBY</t>
  </si>
  <si>
    <t>a.glynnejones@outlook.com</t>
  </si>
  <si>
    <t>Antonia Mary Glynne Jones</t>
  </si>
  <si>
    <t>info@alexandrabuckle.co.uk</t>
  </si>
  <si>
    <t>Mrs A L Olding</t>
  </si>
  <si>
    <t>Mrs Beatrice M Hoffman</t>
  </si>
  <si>
    <t>aboisot@mac.com</t>
  </si>
  <si>
    <t>A F Boisot Artist</t>
  </si>
  <si>
    <t>ftracey00@gmail.com</t>
  </si>
  <si>
    <t>Fiona Tracey</t>
  </si>
  <si>
    <t>helen@pakeman.biz</t>
  </si>
  <si>
    <t>H Pakeman</t>
  </si>
  <si>
    <t>jane.strother@outlook.com</t>
  </si>
  <si>
    <t>Ms Jane M Strother</t>
  </si>
  <si>
    <t>pmcollinsart@gmail.com</t>
  </si>
  <si>
    <t>MR PETER MARK COLLINS</t>
  </si>
  <si>
    <t>sarahblomfield5@gmail.com</t>
  </si>
  <si>
    <t>Sarah Blomfield</t>
  </si>
  <si>
    <t>rowsellwilliam@gmail.com</t>
  </si>
  <si>
    <t>Mr W H Rowsell</t>
  </si>
  <si>
    <t>mmplumm@gmail.com</t>
  </si>
  <si>
    <t>MS M JACKSON</t>
  </si>
  <si>
    <t>Becky@beckymosaics.co.uk</t>
  </si>
  <si>
    <t>Rebecca Paton</t>
  </si>
  <si>
    <t>sophie.basilevitch@yahoo.com</t>
  </si>
  <si>
    <t>Sophie Basilevitch</t>
  </si>
  <si>
    <t>josiecltg@hotmail.co.uk</t>
  </si>
  <si>
    <t>J L CLOUTING</t>
  </si>
  <si>
    <t>antony.perry@future-work.co.uk</t>
  </si>
  <si>
    <t>Antony Perry</t>
  </si>
  <si>
    <t>barbersabine@gmail.com</t>
  </si>
  <si>
    <t>SA Barber</t>
  </si>
  <si>
    <t>lucystopford@btinternet.com</t>
  </si>
  <si>
    <t>Mrs Lucy R Stopford</t>
  </si>
  <si>
    <t>taylorsmith2@btinternet.com</t>
  </si>
  <si>
    <t>CHRISTINA TAYLOR-SMITH</t>
  </si>
  <si>
    <t>marymichael.worthington@btinternet.com</t>
  </si>
  <si>
    <t>MR M H WORTHINGTON</t>
  </si>
  <si>
    <t>gaylepayne17@gmail.com</t>
  </si>
  <si>
    <t>Mrs G S Payne</t>
  </si>
  <si>
    <t>Arabella@arabellaross.com</t>
  </si>
  <si>
    <t xml:space="preserve">Arabella Thompson </t>
  </si>
  <si>
    <t>debbie.dovecot@hotmail.com</t>
  </si>
  <si>
    <t>Mrs D F Cook</t>
  </si>
  <si>
    <t>colin@colingreen.co.uk</t>
  </si>
  <si>
    <t>Mrs C G Green</t>
  </si>
  <si>
    <t>challyspokes@gmail.com</t>
  </si>
  <si>
    <t>Mrs C S M Spokes</t>
  </si>
  <si>
    <t>amy@amywebb.co.uk</t>
  </si>
  <si>
    <t>A Y F Webb</t>
  </si>
  <si>
    <t>emily.phipps87@gmail.com</t>
  </si>
  <si>
    <t>emily phipps</t>
  </si>
  <si>
    <t>Mr P A Minter</t>
  </si>
  <si>
    <t>robindanely@gmail.com</t>
  </si>
  <si>
    <t>Robin Danely</t>
  </si>
  <si>
    <t>bahar@bahartsinterior.com</t>
  </si>
  <si>
    <t>Bahar Murphy</t>
  </si>
  <si>
    <t>boohanhop@gmail.com</t>
  </si>
  <si>
    <t>MRS SARAH HANNER</t>
  </si>
  <si>
    <t>vadearlove@hotmail.co.uk</t>
  </si>
  <si>
    <t>Mr PETER DEARLOVE</t>
  </si>
  <si>
    <t>M Engelhardt</t>
  </si>
  <si>
    <t>hazelpotier@aol.com</t>
  </si>
  <si>
    <t>Hazel Liv Potier</t>
  </si>
  <si>
    <t>jean.burrell@ntlworld.com</t>
  </si>
  <si>
    <t>L W Burrell</t>
  </si>
  <si>
    <t>james.h.hamilton@btinternet.com</t>
  </si>
  <si>
    <t>James Hamilton</t>
  </si>
  <si>
    <t>matthewsr6016@gmail.com</t>
  </si>
  <si>
    <t>Mr R Matthews</t>
  </si>
  <si>
    <t>Susan Side</t>
  </si>
  <si>
    <t>Freemantleuk@gmail.com</t>
  </si>
  <si>
    <t>Elizabeth Freemantle Schremp</t>
  </si>
  <si>
    <t>sophiecmccallum@gmail.com</t>
  </si>
  <si>
    <t>MISS S C MCCALLUM</t>
  </si>
  <si>
    <t>J M Conway</t>
  </si>
  <si>
    <t>harriet.eagle@ntlworld.com</t>
  </si>
  <si>
    <t>junetdent@yahoo.co.uk</t>
  </si>
  <si>
    <t>JUNE DENT</t>
  </si>
  <si>
    <t>tversfeldsteere@sky.com</t>
  </si>
  <si>
    <t>Tasha Versfeld</t>
  </si>
  <si>
    <t>Mrs Marie B Robinson</t>
  </si>
  <si>
    <t>Hannah Mary Jamieson Vickery</t>
  </si>
  <si>
    <t>laura@thepaintedbunny.co.uk</t>
  </si>
  <si>
    <t>Mrs Laura E Gould</t>
  </si>
  <si>
    <t>chase.r.marsden@gmail.com</t>
  </si>
  <si>
    <t>MR CHASE R MARSDEN</t>
  </si>
  <si>
    <t>Dianaforbes.art@gmail.com</t>
  </si>
  <si>
    <t>D Forbes</t>
  </si>
  <si>
    <t>judithnzur@gmail.com</t>
  </si>
  <si>
    <t>glowingpebble@gmail.com</t>
  </si>
  <si>
    <t>Charlotte Croft</t>
  </si>
  <si>
    <t>TWR CROFT</t>
  </si>
  <si>
    <t>pmbartox@gmail.com</t>
  </si>
  <si>
    <t xml:space="preserve">Sharon P Beesley </t>
  </si>
  <si>
    <t>rona.inc@icloud.com</t>
  </si>
  <si>
    <t>Rona Marsden</t>
  </si>
  <si>
    <t>barbaracalderwood@icloud.com</t>
  </si>
  <si>
    <t>Barbara Calderwood</t>
  </si>
  <si>
    <t>davidbliss67@hotmail.com</t>
  </si>
  <si>
    <t>MR DF BLISS</t>
  </si>
  <si>
    <t>diannelfrank@hotmail.com</t>
  </si>
  <si>
    <t>Ms D L Frank</t>
  </si>
  <si>
    <t>Alice Gardiner (alice@webscapegardener.co.uk)</t>
  </si>
  <si>
    <t>pm_1LNxQTL2mw6tzYKU1qqENa3y</t>
  </si>
  <si>
    <t>Mrs A Gardiner</t>
  </si>
  <si>
    <t>Stri</t>
  </si>
  <si>
    <t>Amount</t>
  </si>
  <si>
    <t>Currency</t>
  </si>
  <si>
    <t>Arrival Date (UTC)</t>
  </si>
  <si>
    <t>Source Type</t>
  </si>
  <si>
    <t>Status</t>
  </si>
  <si>
    <t>Type</t>
  </si>
  <si>
    <t>Method</t>
  </si>
  <si>
    <t>Balance Transaction</t>
  </si>
  <si>
    <t>Destination Name</t>
  </si>
  <si>
    <t>Destination Country</t>
  </si>
  <si>
    <t>Destination Last 4</t>
  </si>
  <si>
    <t>po_1LesqgL2mw6tzYKUJNmn9uxX</t>
  </si>
  <si>
    <t>gbp</t>
  </si>
  <si>
    <t>card</t>
  </si>
  <si>
    <t>paid</t>
  </si>
  <si>
    <t>bank_account</t>
  </si>
  <si>
    <t>standard</t>
  </si>
  <si>
    <t>txn_1LesqhL2mw6tzYKULroIjEkU</t>
  </si>
  <si>
    <t>HSBC UK BANK PLC</t>
  </si>
  <si>
    <t>GB</t>
  </si>
  <si>
    <t>po_1Le7TML2mw6tzYKUml4ziXuO</t>
  </si>
  <si>
    <t>txn_1Le7TNL2mw6tzYKUlWmy6M1J</t>
  </si>
  <si>
    <t>po_1Ldks4L2mw6tzYKUvTdWLxTI</t>
  </si>
  <si>
    <t>txn_1Ldks5L2mw6tzYKUhFMPkc2Y</t>
  </si>
  <si>
    <t>po_1LcLJJL2mw6tzYKUVykng4AB</t>
  </si>
  <si>
    <t>txn_1LcLJKL2mw6tzYKU5CeobvHI</t>
  </si>
  <si>
    <t>po_1LarihL2mw6tzYKUG0jajPfW</t>
  </si>
  <si>
    <t>txn_1LarihL2mw6tzYKUKD24OHcD</t>
  </si>
  <si>
    <t>po_1LZnnQL2mw6tzYKU1Zi0uoZ8</t>
  </si>
  <si>
    <t>txn_1LZnnRL2mw6tzYKUkhoC0RvW</t>
  </si>
  <si>
    <t>po_1LW8m1L2mw6tzYKUm2Vki3Y1</t>
  </si>
  <si>
    <t>txn_1LW8m1L2mw6tzYKUNTJ5l8nJ</t>
  </si>
  <si>
    <t>po_1LVmryL2mw6tzYKUt025FE2t</t>
  </si>
  <si>
    <t>txn_1LVmryL2mw6tzYKUpPBoLXhT</t>
  </si>
  <si>
    <t>po_1LVQurL2mw6tzYKUdbkamX0v</t>
  </si>
  <si>
    <t>txn_1LVQurL2mw6tzYKUFPYevG3M</t>
  </si>
  <si>
    <t>po_1LV4N3L2mw6tzYKUvQVgxNVv</t>
  </si>
  <si>
    <t>txn_1LV4N4L2mw6tzYKU0qmMgj44</t>
  </si>
  <si>
    <t>po_1LUiYTL2mw6tzYKUtcMLM7Ey</t>
  </si>
  <si>
    <t>txn_1LUiYUL2mw6tzYKU7HetgpUd</t>
  </si>
  <si>
    <t>po_1LUMvvL2mw6tzYKUqRguOqrP</t>
  </si>
  <si>
    <t>txn_1LUMvwL2mw6tzYKUCqkYmc9t</t>
  </si>
  <si>
    <t>po_1LU13hL2mw6tzYKUDNrIh1YP</t>
  </si>
  <si>
    <t>txn_1LU13hL2mw6tzYKUVnMG1WMI</t>
  </si>
  <si>
    <t>po_1LTbSgL2mw6tzYKUWjYOBooG</t>
  </si>
  <si>
    <t>txn_1LTbSgL2mw6tzYKUZd4JBShX</t>
  </si>
  <si>
    <t>po_1LTFhAL2mw6tzYKUhhf5eIEn</t>
  </si>
  <si>
    <t>txn_1LTFhBL2mw6tzYKUo7oDXvWp</t>
  </si>
  <si>
    <t>po_1LStTuL2mw6tzYKUDWKl0oB0</t>
  </si>
  <si>
    <t>txn_1LStTvL2mw6tzYKUtZTQoAS0</t>
  </si>
  <si>
    <t>po_1LSWv2L2mw6tzYKUysBomUFv</t>
  </si>
  <si>
    <t>txn_1LSWv3L2mw6tzYKUq7MkY2kO</t>
  </si>
  <si>
    <t>po_1LSBbsL2mw6tzYKUYDrnk8II</t>
  </si>
  <si>
    <t>txn_1LSBbsL2mw6tzYKUsEJyecsn</t>
  </si>
  <si>
    <t>po_1LRpdoL2mw6tzYKUKYMjFyww</t>
  </si>
  <si>
    <t>txn_1LRpdpL2mw6tzYKUHyLj5V4k</t>
  </si>
  <si>
    <t>po_1LRTcmL2mw6tzYKUH4ulQTNu</t>
  </si>
  <si>
    <t>txn_1LRTcnL2mw6tzYKUq96atw7i</t>
  </si>
  <si>
    <t>po_1LR47rL2mw6tzYKUnsxFKUeZ</t>
  </si>
  <si>
    <t>txn_1LR47sL2mw6tzYKUBkQCEMHW</t>
  </si>
  <si>
    <t>po_1LQiHbL2mw6tzYKU2rDEMfGv</t>
  </si>
  <si>
    <t>txn_1LQiHcL2mw6tzYKUe1HieAJz</t>
  </si>
  <si>
    <t>po_1LQMJtL2mw6tzYKUKeQ69cty</t>
  </si>
  <si>
    <t>txn_1LQMJuL2mw6tzYKU1TnbiFjY</t>
  </si>
  <si>
    <t>po_1LPznoL2mw6tzYKUhUnxWbOj</t>
  </si>
  <si>
    <t>txn_1LPznoL2mw6tzYKUh6phQcen</t>
  </si>
  <si>
    <t>po_1LPeI2L2mw6tzYKUz0v6rXRM</t>
  </si>
  <si>
    <t>txn_1LPeI3L2mw6tzYKUTu2MYmNb</t>
  </si>
  <si>
    <t>po_1LPIIEL2mw6tzYKUwxAxCYrz</t>
  </si>
  <si>
    <t>txn_1LPIIFL2mw6tzYKU9fPZKA8K</t>
  </si>
  <si>
    <t>po_1LOwCTL2mw6tzYKUs42JbciX</t>
  </si>
  <si>
    <t>txn_1LOwCTL2mw6tzYKU45p7QXpc</t>
  </si>
  <si>
    <t>po_1LOWkpL2mw6tzYKUIX6Yra8L</t>
  </si>
  <si>
    <t>txn_1LOWkqL2mw6tzYKUOfRWOcdm</t>
  </si>
  <si>
    <t>automatic_payout_id</t>
  </si>
  <si>
    <t>automatic_payout_effective_at</t>
  </si>
  <si>
    <t>balance_transaction_id</t>
  </si>
  <si>
    <t>created</t>
  </si>
  <si>
    <t>available_on</t>
  </si>
  <si>
    <t>currency</t>
  </si>
  <si>
    <t>gross</t>
  </si>
  <si>
    <t>fee</t>
  </si>
  <si>
    <t>net</t>
  </si>
  <si>
    <t>reporting_category</t>
  </si>
  <si>
    <t>description</t>
  </si>
  <si>
    <t>txn_3LNf3oL2mw6tzYKU0oRv37Wc</t>
  </si>
  <si>
    <t>charge</t>
  </si>
  <si>
    <t>Entry ID: 1063, Product: Product Name</t>
  </si>
  <si>
    <t>txn_3LNxQaL2mw6tzYKU0tciDU7m</t>
  </si>
  <si>
    <t>Order #5BC7F750BD, Alice Gardiner (alice@webscapegardener.co.uk)</t>
  </si>
  <si>
    <t>txn_3LOJVzL2mw6tzYKU08FMNRyZ</t>
  </si>
  <si>
    <t>Entry ID: 1064, Product: Product Name</t>
  </si>
  <si>
    <t>txn_3LONBGL2mw6tzYKU0OHeWVsz</t>
  </si>
  <si>
    <t>Entry ID: 1065, Product: Product Name</t>
  </si>
  <si>
    <t>txn_3LOk4qL2mw6tzYKU1m2oiemT</t>
  </si>
  <si>
    <t>Entry ID: 1066, Product: Product Name</t>
  </si>
  <si>
    <t>txn_3LOkfgL2mw6tzYKU0ChZaX8v</t>
  </si>
  <si>
    <t>Entry ID: 1067, Product: Product Name</t>
  </si>
  <si>
    <t>txn_3LOoSmL2mw6tzYKU0Ebm2ewS</t>
  </si>
  <si>
    <t>Entry ID: 1068, Product: Product Name</t>
  </si>
  <si>
    <t>txn_3LP7hqL2mw6tzYKU0faQVnEE</t>
  </si>
  <si>
    <t>Entry ID: 1069, Product: Product Name</t>
  </si>
  <si>
    <t>txn_3LP7iDL2mw6tzYKU1FncxaXr</t>
  </si>
  <si>
    <t>Entry ID: 1070, Product: Product Name</t>
  </si>
  <si>
    <t>txn_3LPC0qL2mw6tzYKU1arggKnC</t>
  </si>
  <si>
    <t>Entry ID: 1071, Product: Product Name</t>
  </si>
  <si>
    <t>txn_3LPLljL2mw6tzYKU1MMGhjYg</t>
  </si>
  <si>
    <t>Entry ID: 1072, Product: Product Name</t>
  </si>
  <si>
    <t>txn_3LPLmIL2mw6tzYKU1IQxAYsL</t>
  </si>
  <si>
    <t>Entry ID: 1073, Product: Product Name</t>
  </si>
  <si>
    <t>txn_3LPNHLL2mw6tzYKU0AiKUXI2</t>
  </si>
  <si>
    <t>Entry ID: 1075, Product: Product Name</t>
  </si>
  <si>
    <t>txn_3LPOTUL2mw6tzYKU1LYb98K3</t>
  </si>
  <si>
    <t>Entry ID: 1076, Product: Product Name</t>
  </si>
  <si>
    <t>txn_3LPRS6L2mw6tzYKU1it05WPG</t>
  </si>
  <si>
    <t>Entry ID: 1079, Product: Product Name</t>
  </si>
  <si>
    <t>txn_3LPS6KL2mw6tzYKU1kcjV0ap</t>
  </si>
  <si>
    <t>Entry ID: 1080, Product: Product Name</t>
  </si>
  <si>
    <t>txn_3LPTgpL2mw6tzYKU0tBtUdH5</t>
  </si>
  <si>
    <t>Entry ID: 1081, Product: Product Name</t>
  </si>
  <si>
    <t>txn_3LPTwzL2mw6tzYKU0Z7pjRe4</t>
  </si>
  <si>
    <t>Entry ID: 1082, Product: Product Name</t>
  </si>
  <si>
    <t>txn_3LPUIGL2mw6tzYKU0s24DJ5f</t>
  </si>
  <si>
    <t>Entry ID: 1083, Product: Product Name</t>
  </si>
  <si>
    <t>txn_3LPj6bL2mw6tzYKU1u2xrOV8</t>
  </si>
  <si>
    <t>Entry ID: 1084, Product: Product Name</t>
  </si>
  <si>
    <t>txn_3LPkfbL2mw6tzYKU1DRRIebL</t>
  </si>
  <si>
    <t>Entry ID: 1085, Product: Product Name</t>
  </si>
  <si>
    <t>txn_3LPoSsL2mw6tzYKU13RfOYjc</t>
  </si>
  <si>
    <t>Entry ID: 1086, Product: Product Name</t>
  </si>
  <si>
    <t>txn_3LQ65mL2mw6tzYKU0PmOe0at</t>
  </si>
  <si>
    <t>Entry ID: 1087, Product: Product Name</t>
  </si>
  <si>
    <t>txn_3LQ6HPL2mw6tzYKU0wz3NOpB</t>
  </si>
  <si>
    <t>Entry ID: 1088, Product: Product Name</t>
  </si>
  <si>
    <t>txn_3LQ6flL2mw6tzYKU0xVp17ai</t>
  </si>
  <si>
    <t>Entry ID: 1089, Product: Product Name</t>
  </si>
  <si>
    <t>txn_3LQ8HNL2mw6tzYKU18ig93tA</t>
  </si>
  <si>
    <t>Entry ID: 1090, Product: Product Name</t>
  </si>
  <si>
    <t>txn_3LQAkGL2mw6tzYKU1MleWi4j</t>
  </si>
  <si>
    <t>Entry ID: 1091, Product: Product Name</t>
  </si>
  <si>
    <t>txn_3LQE34L2mw6tzYKU0mCkBag3</t>
  </si>
  <si>
    <t>Entry ID: 1092, Product: Product Name</t>
  </si>
  <si>
    <t>txn_3LQEGNL2mw6tzYKU0eX72dUD</t>
  </si>
  <si>
    <t>Entry ID: 1093, Product: Product Name</t>
  </si>
  <si>
    <t>txn_3LQFT9L2mw6tzYKU0sxPTApd</t>
  </si>
  <si>
    <t>Entry ID: 1094, Product: Product Name</t>
  </si>
  <si>
    <t>txn_3LQFUgL2mw6tzYKU1s4eNeia</t>
  </si>
  <si>
    <t>Entry ID: 1095, Product: Product Name</t>
  </si>
  <si>
    <t>txn_3LQKZDL2mw6tzYKU15ZOZQXo</t>
  </si>
  <si>
    <t>Entry ID: 1096, Product: Product Name</t>
  </si>
  <si>
    <t>txn_3LQRpdL2mw6tzYKU0Vypz9Cs</t>
  </si>
  <si>
    <t>Entry ID: 1097, Product: Product Name</t>
  </si>
  <si>
    <t>txn_3LQSarL2mw6tzYKU10HpJ2BI</t>
  </si>
  <si>
    <t>Entry ID: 1098, Product: Product Name</t>
  </si>
  <si>
    <t>txn_3LQSdHL2mw6tzYKU06oyHcBV</t>
  </si>
  <si>
    <t>Entry ID: 1099, Product: Product Name</t>
  </si>
  <si>
    <t>txn_3LQTPpL2mw6tzYKU0kWvBKzg</t>
  </si>
  <si>
    <t>Entry ID: 1100, Product: Product Name</t>
  </si>
  <si>
    <t>txn_3LQXByL2mw6tzYKU0mEwrW4v</t>
  </si>
  <si>
    <t>Entry ID: 1101, Product: Product Name</t>
  </si>
  <si>
    <t>txn_3LQsVGL2mw6tzYKU02LIo0Bx</t>
  </si>
  <si>
    <t>Entry ID: 1102, Product: Product Name</t>
  </si>
  <si>
    <t>txn_3LQt39L2mw6tzYKU0DiIyT7N</t>
  </si>
  <si>
    <t>Entry ID: 1103, Product: Product Name</t>
  </si>
  <si>
    <t>txn_3LR4e5L2mw6tzYKU15iCrHIp</t>
  </si>
  <si>
    <t>Entry ID: 1104, Product: Product Name</t>
  </si>
  <si>
    <t>txn_3LR4iLL2mw6tzYKU1nUCbQiI</t>
  </si>
  <si>
    <t>Entry ID: 1105, Product: Product Name</t>
  </si>
  <si>
    <t>txn_3LRAwdL2mw6tzYKU1fcuo220</t>
  </si>
  <si>
    <t>Entry ID: 1106, Product: Product Name</t>
  </si>
  <si>
    <t>txn_3LRGPXL2mw6tzYKU1unVLXhn</t>
  </si>
  <si>
    <t>Entry ID: 1107, Product: Product Name</t>
  </si>
  <si>
    <t>txn_3LRJtRL2mw6tzYKU0OemEAq7</t>
  </si>
  <si>
    <t>Entry ID: 1108, Product: Product Name</t>
  </si>
  <si>
    <t>txn_3LRXj3L2mw6tzYKU1lzb3WO0</t>
  </si>
  <si>
    <t>Entry ID: 1109, Product: Product Name</t>
  </si>
  <si>
    <t>txn_3LRXz7L2mw6tzYKU1WO97f5M</t>
  </si>
  <si>
    <t>Entry ID: 1110, Product: Product Name</t>
  </si>
  <si>
    <t>txn_3LRaISL2mw6tzYKU0aKZRUMA</t>
  </si>
  <si>
    <t>Entry ID: 1111, Product: Product Name</t>
  </si>
  <si>
    <t>txn_3LRaW6L2mw6tzYKU0rxuan7G</t>
  </si>
  <si>
    <t>Entry ID: 1112, Product: Product Name</t>
  </si>
  <si>
    <t>txn_3LRcqxL2mw6tzYKU0Tb9SxwC</t>
  </si>
  <si>
    <t>Entry ID: 1113, Product: Product Name</t>
  </si>
  <si>
    <t>txn_3LRcuPL2mw6tzYKU0X7xH4rI</t>
  </si>
  <si>
    <t>Entry ID: 1114, Product: Product Name</t>
  </si>
  <si>
    <t>txn_3LRdbrL2mw6tzYKU0dS0ty4D</t>
  </si>
  <si>
    <t>Entry ID: 1115, Product: Product Name</t>
  </si>
  <si>
    <t>txn_3LRdufL2mw6tzYKU1O5t78F8</t>
  </si>
  <si>
    <t>Entry ID: 1116, Product: Product Name</t>
  </si>
  <si>
    <t>txn_3LRerlL2mw6tzYKU09gh2R0h</t>
  </si>
  <si>
    <t>Entry ID: 1117, Product: Product Name</t>
  </si>
  <si>
    <t>txn_3LRuQiL2mw6tzYKU1HTgZUET</t>
  </si>
  <si>
    <t>Entry ID: 1118, Product: Product Name</t>
  </si>
  <si>
    <t>txn_3LRugKL2mw6tzYKU1pr9mz5S</t>
  </si>
  <si>
    <t>Entry ID: 1119, Product: Product Name</t>
  </si>
  <si>
    <t>txn_3LS02UL2mw6tzYKU1pEiB7m1</t>
  </si>
  <si>
    <t>Entry ID: 1120, Product: Product Name</t>
  </si>
  <si>
    <t>txn_3LS0CmL2mw6tzYKU0WtKYVdj</t>
  </si>
  <si>
    <t>Entry ID: 1121, Product: Product Name</t>
  </si>
  <si>
    <t>txn_3LS0xtL2mw6tzYKU19g05jf4</t>
  </si>
  <si>
    <t>Entry ID: 1122, Product: Product Name</t>
  </si>
  <si>
    <t>txn_3LS0wdL2mw6tzYKU1giTJxJV</t>
  </si>
  <si>
    <t>Entry ID: 1123, Product: Product Name</t>
  </si>
  <si>
    <t>txn_3LS2GQL2mw6tzYKU0De4Q46Z</t>
  </si>
  <si>
    <t>Entry ID: 1124, Product: Product Name</t>
  </si>
  <si>
    <t>txn_3LS5X3L2mw6tzYKU0YRbsG4J</t>
  </si>
  <si>
    <t>Entry ID: 1125, Product: Product Name</t>
  </si>
  <si>
    <t>txn_3LS5cML2mw6tzYKU1o3xOyOu</t>
  </si>
  <si>
    <t>Entry ID: 1126, Product: Product Name</t>
  </si>
  <si>
    <t>txn_3LS5mcL2mw6tzYKU1VpAN8Nd</t>
  </si>
  <si>
    <t>Entry ID: 1127, Product: Product Name</t>
  </si>
  <si>
    <t>txn_3LSG75L2mw6tzYKU19T4Y67E</t>
  </si>
  <si>
    <t>Entry ID: 1128, Product: Product Name</t>
  </si>
  <si>
    <t>txn_3LSJfhL2mw6tzYKU1miMSAEx</t>
  </si>
  <si>
    <t>Entry ID: 1129, Product: Product Name</t>
  </si>
  <si>
    <t>txn_3LSJtlL2mw6tzYKU16VhC8Gj</t>
  </si>
  <si>
    <t>Entry ID: 1130, Product: Product Name</t>
  </si>
  <si>
    <t>txn_3LSLURL2mw6tzYKU1YoRiwpJ</t>
  </si>
  <si>
    <t>Entry ID: 1131, Product: Product Name</t>
  </si>
  <si>
    <t>txn_3LSLwvL2mw6tzYKU03YbBGZe</t>
  </si>
  <si>
    <t>Entry ID: 1132, Product: Product Name</t>
  </si>
  <si>
    <t>txn_3LSNDIL2mw6tzYKU1aS9E6CA</t>
  </si>
  <si>
    <t>Entry ID: 1133, Product: Product Name</t>
  </si>
  <si>
    <t>txn_3LSNEHL2mw6tzYKU1KQRxkUX</t>
  </si>
  <si>
    <t>Entry ID: 1134, Product: Product Name</t>
  </si>
  <si>
    <t>txn_3LSNQsL2mw6tzYKU0DGUXP5v</t>
  </si>
  <si>
    <t>Entry ID: 1135, Product: Product Name</t>
  </si>
  <si>
    <t>txn_3LSQAHL2mw6tzYKU0wmO9Jyh</t>
  </si>
  <si>
    <t>Entry ID: 1136, Product: Product Name</t>
  </si>
  <si>
    <t>txn_3LScxlL2mw6tzYKU1yTGYRXT</t>
  </si>
  <si>
    <t>Entry ID: 1137, Product: Product Name</t>
  </si>
  <si>
    <t>txn_3LSduFL2mw6tzYKU1zyooPvG</t>
  </si>
  <si>
    <t>Entry ID: 1138, Product: Product Name</t>
  </si>
  <si>
    <t>txn_3LSeqlL2mw6tzYKU1n66Kmrq</t>
  </si>
  <si>
    <t>Entry ID: 1139, Product: Product Name</t>
  </si>
  <si>
    <t>txn_3LSeyJL2mw6tzYKU0zn6WTo0</t>
  </si>
  <si>
    <t>Entry ID: 1140, Product: Product Name</t>
  </si>
  <si>
    <t>txn_3LSgAfL2mw6tzYKU1gAYfEeA</t>
  </si>
  <si>
    <t>Entry ID: 1141, Product: Product Name</t>
  </si>
  <si>
    <t>txn_3LSkCAL2mw6tzYKU1Wvs7ZIL</t>
  </si>
  <si>
    <t>Entry ID: 1142, Product: Product Name</t>
  </si>
  <si>
    <t>txn_3LSpuaL2mw6tzYKU14XsmmyT</t>
  </si>
  <si>
    <t>Entry ID: 1143, Product: Product Name</t>
  </si>
  <si>
    <t>txn_3LSzQmL2mw6tzYKU1ZekkjOy</t>
  </si>
  <si>
    <t>Entry ID: 1144, Product: Product Name</t>
  </si>
  <si>
    <t>txn_3LT1YDL2mw6tzYKU0HTxSH66</t>
  </si>
  <si>
    <t>Entry ID: 1145, Product: Product Name</t>
  </si>
  <si>
    <t>txn_3LT6qcL2mw6tzYKU1LaKLSEE</t>
  </si>
  <si>
    <t>Entry ID: 1146, Product: Product Name</t>
  </si>
  <si>
    <t>txn_3LT6tDL2mw6tzYKU1DYEKt8N</t>
  </si>
  <si>
    <t>Entry ID: 1147, Product: Product Name</t>
  </si>
  <si>
    <t>txn_3LT7mZL2mw6tzYKU1qE7ytVS</t>
  </si>
  <si>
    <t>Entry ID: 1148, Product: Product Name</t>
  </si>
  <si>
    <t>txn_3LT7tNL2mw6tzYKU1hPTfIR2</t>
  </si>
  <si>
    <t>Entry ID: 1149, Product: Product Name</t>
  </si>
  <si>
    <t>txn_3LT831L2mw6tzYKU1UV5kscu</t>
  </si>
  <si>
    <t>Entry ID: 1150, Product: Product Name</t>
  </si>
  <si>
    <t>txn_3LTBEXL2mw6tzYKU1aWPXdcL</t>
  </si>
  <si>
    <t>Entry ID: 1151, Product: Product Name</t>
  </si>
  <si>
    <t>txn_3LTJNWL2mw6tzYKU0iFmsIz6</t>
  </si>
  <si>
    <t>Entry ID: 1152, Product: Product Name</t>
  </si>
  <si>
    <t>txn_3LTMqaL2mw6tzYKU0rp8urkc</t>
  </si>
  <si>
    <t>Entry ID: 1153, Product: Product Name</t>
  </si>
  <si>
    <t>txn_3LTNQHL2mw6tzYKU0HGFjK7h</t>
  </si>
  <si>
    <t>Entry ID: 1154, Product: Product Name</t>
  </si>
  <si>
    <t>txn_3LTNrsL2mw6tzYKU00loRWVF</t>
  </si>
  <si>
    <t>Entry ID: 1155, Product: Product Name</t>
  </si>
  <si>
    <t>txn_3LTNuWL2mw6tzYKU1LnB1dAp</t>
  </si>
  <si>
    <t>Entry ID: 1156, Product: Product Name</t>
  </si>
  <si>
    <t>txn_3LTOPrL2mw6tzYKU1SUhvl91</t>
  </si>
  <si>
    <t>Entry ID: 1157, Product: Product Name</t>
  </si>
  <si>
    <t>txn_3LTOdeL2mw6tzYKU0e7MmV1K</t>
  </si>
  <si>
    <t>Entry ID: 1158, Product: Product Name</t>
  </si>
  <si>
    <t>txn_3LTSFML2mw6tzYKU0Hxur1Sl</t>
  </si>
  <si>
    <t>Entry ID: 1159, Product: Product Name</t>
  </si>
  <si>
    <t>txn_3LTSzrL2mw6tzYKU0Beg96ht</t>
  </si>
  <si>
    <t>Entry ID: 1160, Product: Product Name</t>
  </si>
  <si>
    <t>txn_3LTT0lL2mw6tzYKU1Jp1j9JI</t>
  </si>
  <si>
    <t>Entry ID: 1161, Product: Product Name</t>
  </si>
  <si>
    <t>txn_3LTXHOL2mw6tzYKU1nbj1cee</t>
  </si>
  <si>
    <t>Entry ID: 1162, Product: Product Name</t>
  </si>
  <si>
    <t>txn_3LThwlL2mw6tzYKU1C1DRC1P</t>
  </si>
  <si>
    <t>Entry ID: 1163, Product: Product Name</t>
  </si>
  <si>
    <t>txn_3LTjsvL2mw6tzYKU16yQQ3G8</t>
  </si>
  <si>
    <t>Entry ID: 1164, Product: Product Name</t>
  </si>
  <si>
    <t>txn_3LTnX0L2mw6tzYKU1ANfkGvW</t>
  </si>
  <si>
    <t>Entry ID: 1165, Product: Product Name</t>
  </si>
  <si>
    <t>txn_3LTqZ6L2mw6tzYKU0vXB3FM3</t>
  </si>
  <si>
    <t>Entry ID: 1166, Product: Product Name</t>
  </si>
  <si>
    <t>txn_3LTrdHL2mw6tzYKU1UxqIxKN</t>
  </si>
  <si>
    <t>Entry ID: 1167, Product: Product Name</t>
  </si>
  <si>
    <t>txn_3LU2AkL2mw6tzYKU032Namrn</t>
  </si>
  <si>
    <t>Entry ID: 1168, Product: Product Name</t>
  </si>
  <si>
    <t>txn_3LU6ATL2mw6tzYKU0yNAKASR</t>
  </si>
  <si>
    <t>Entry ID: 1169, Product: Product Name</t>
  </si>
  <si>
    <t>txn_3LU6vVL2mw6tzYKU0ll26Gkn</t>
  </si>
  <si>
    <t>Entry ID: 1170, Product: Product Name</t>
  </si>
  <si>
    <t>txn_3LU9fLL2mw6tzYKU1XpiEAZ6</t>
  </si>
  <si>
    <t>Entry ID: 1171, Product: Product Name</t>
  </si>
  <si>
    <t>txn_3LUA28L2mw6tzYKU0XoUQwTI</t>
  </si>
  <si>
    <t>Entry ID: 1172, Product: Product Name</t>
  </si>
  <si>
    <t>txn_3LUCZEL2mw6tzYKU0MVDMaAz</t>
  </si>
  <si>
    <t>Entry ID: 1173, Product: Product Name</t>
  </si>
  <si>
    <t>txn_3LUEuiL2mw6tzYKU1yh3n2vm</t>
  </si>
  <si>
    <t>Entry ID: 1174, Product: Product Name</t>
  </si>
  <si>
    <t>txn_3LUSLgL2mw6tzYKU1SZ8AFo4</t>
  </si>
  <si>
    <t>Entry ID: 1175, Product: Product Name</t>
  </si>
  <si>
    <t>txn_3LUTZbL2mw6tzYKU0D0qhacS</t>
  </si>
  <si>
    <t>Entry ID: 1176, Product: Product Name</t>
  </si>
  <si>
    <t>txn_3LUTxvL2mw6tzYKU0BjcWToZ</t>
  </si>
  <si>
    <t>Entry ID: 1177, Product: Product Name</t>
  </si>
  <si>
    <t>txn_3LUWP4L2mw6tzYKU1SjUgMp4</t>
  </si>
  <si>
    <t>Entry ID: 1178, Product: Product Name</t>
  </si>
  <si>
    <t>txn_3LUWYCL2mw6tzYKU1hiRr0bP</t>
  </si>
  <si>
    <t>Entry ID: 1179, Product: Product Name</t>
  </si>
  <si>
    <t>txn_3LUWgCL2mw6tzYKU03EP68en</t>
  </si>
  <si>
    <t>Entry ID: 1180, Product: Product Name</t>
  </si>
  <si>
    <t>txn_3LUVguL2mw6tzYKU12JlMFht</t>
  </si>
  <si>
    <t>Entry ID: 1181, Product: Product Name</t>
  </si>
  <si>
    <t>txn_3LUWzkL2mw6tzYKU0SE1u3Pe</t>
  </si>
  <si>
    <t>Entry ID: 1182, Product: Product Name</t>
  </si>
  <si>
    <t>txn_3LUXNdL2mw6tzYKU0sEiXhhe</t>
  </si>
  <si>
    <t>Entry ID: 1183, Product: Product Name</t>
  </si>
  <si>
    <t>txn_3LUXhTL2mw6tzYKU0vagpmNO</t>
  </si>
  <si>
    <t>Entry ID: 1184, Product: Product Name</t>
  </si>
  <si>
    <t>txn_3LUY4QL2mw6tzYKU1X38eRud</t>
  </si>
  <si>
    <t>Entry ID: 1185, Product: Product Name</t>
  </si>
  <si>
    <t>txn_3LUYHJL2mw6tzYKU02i9obkF</t>
  </si>
  <si>
    <t>Entry ID: 1186, Product: Product Name</t>
  </si>
  <si>
    <t>txn_3LUYguL2mw6tzYKU1v05aymj</t>
  </si>
  <si>
    <t>Entry ID: 1187, Product: Product Name</t>
  </si>
  <si>
    <t>txn_3LUYtUL2mw6tzYKU0gKIflpe</t>
  </si>
  <si>
    <t>Entry ID: 1188, Product: Product Name</t>
  </si>
  <si>
    <t>txn_3LUZKuL2mw6tzYKU1BV4j2Xg</t>
  </si>
  <si>
    <t>Entry ID: 1189, Product: Product Name</t>
  </si>
  <si>
    <t>txn_3LUZWML2mw6tzYKU1OqQwfI9</t>
  </si>
  <si>
    <t>Entry ID: 1190, Product: Product Name</t>
  </si>
  <si>
    <t>txn_3LUaI6L2mw6tzYKU1KhwcMfw</t>
  </si>
  <si>
    <t>Entry ID: 1191, Product: Product Name</t>
  </si>
  <si>
    <t>txn_3LUbkLL2mw6tzYKU1rahylHa</t>
  </si>
  <si>
    <t>Entry ID: 1192, Product: Product Name</t>
  </si>
  <si>
    <t>txn_3LUd19L2mw6tzYKU09Ron18W</t>
  </si>
  <si>
    <t>Entry ID: 1193, Product: Product Name</t>
  </si>
  <si>
    <t>txn_3LUdYPL2mw6tzYKU1MErkOBS</t>
  </si>
  <si>
    <t>Entry ID: 1194, Product: Product Name</t>
  </si>
  <si>
    <t>txn_3LUmKtL2mw6tzYKU0gz2UGjj</t>
  </si>
  <si>
    <t>Entry ID: 1195, Product: Product Name</t>
  </si>
  <si>
    <t>txn_3LUoY3L2mw6tzYKU0GJ4U1ha</t>
  </si>
  <si>
    <t>Entry ID: 1196, Product: Product Name</t>
  </si>
  <si>
    <t>txn_3LUoarL2mw6tzYKU03xzgGAD</t>
  </si>
  <si>
    <t>Entry ID: 1197, Product: Product Name</t>
  </si>
  <si>
    <t>txn_3LUpntL2mw6tzYKU1E7wis1T</t>
  </si>
  <si>
    <t>Entry ID: 1198, Product: Product Name</t>
  </si>
  <si>
    <t>txn_3LUqV4L2mw6tzYKU0iqHrnkY</t>
  </si>
  <si>
    <t>Entry ID: 1199, Product: Product Name</t>
  </si>
  <si>
    <t>txn_3LUqbNL2mw6tzYKU1vXkurMH</t>
  </si>
  <si>
    <t>Entry ID: 1200, Product: Product Name</t>
  </si>
  <si>
    <t>txn_3LUrOOL2mw6tzYKU1D3FxzHm</t>
  </si>
  <si>
    <t>Entry ID: 1201, Product: Product Name</t>
  </si>
  <si>
    <t>txn_3LUrRWL2mw6tzYKU0h2ajPPO</t>
  </si>
  <si>
    <t>Entry ID: 1202, Product: Product Name</t>
  </si>
  <si>
    <t>txn_3LUrvZL2mw6tzYKU0AreQ38r</t>
  </si>
  <si>
    <t>Entry ID: 1203, Product: Product Name</t>
  </si>
  <si>
    <t>txn_3LUsCiL2mw6tzYKU0R01Z5fY</t>
  </si>
  <si>
    <t>Entry ID: 1204, Product: Product Name</t>
  </si>
  <si>
    <t>txn_3LUsHiL2mw6tzYKU1zw6xSfx</t>
  </si>
  <si>
    <t>Entry ID: 1205, Product: Product Name</t>
  </si>
  <si>
    <t>txn_3LUsxOL2mw6tzYKU1pXMLNas</t>
  </si>
  <si>
    <t>Entry ID: 1206, Product: Product Name</t>
  </si>
  <si>
    <t>txn_3LUtcOL2mw6tzYKU1wo8mYyW</t>
  </si>
  <si>
    <t>Entry ID: 1207, Product: Product Name</t>
  </si>
  <si>
    <t>txn_3LUtfeL2mw6tzYKU1BcxmZyP</t>
  </si>
  <si>
    <t>Entry ID: 1208, Product: Product Name</t>
  </si>
  <si>
    <t>txn_3LUtjeL2mw6tzYKU0BIC3fLG</t>
  </si>
  <si>
    <t>Entry ID: 1209, Product: Product Name</t>
  </si>
  <si>
    <t>txn_3LUtqSL2mw6tzYKU1kdG7wp6</t>
  </si>
  <si>
    <t>Entry ID: 1210, Product: Product Name</t>
  </si>
  <si>
    <t>txn_3LUttdL2mw6tzYKU1t38SEDk</t>
  </si>
  <si>
    <t>Entry ID: 1211, Product: Product Name</t>
  </si>
  <si>
    <t>txn_3LUu7sL2mw6tzYKU1Uqiorem</t>
  </si>
  <si>
    <t>Entry ID: 1212, Product: Product Name</t>
  </si>
  <si>
    <t>txn_3LUul0L2mw6tzYKU1ni8vkDF</t>
  </si>
  <si>
    <t>Entry ID: 1213, Product: Product Name</t>
  </si>
  <si>
    <t>txn_3LUztAL2mw6tzYKU0oTdfEuf</t>
  </si>
  <si>
    <t>Entry ID: 1214, Product: Product Name</t>
  </si>
  <si>
    <t>txn_3LV03TL2mw6tzYKU0jsT4MU3</t>
  </si>
  <si>
    <t>Entry ID: 1215, Product: Product Name</t>
  </si>
  <si>
    <t>txn_3LV95YL2mw6tzYKU0T9eT3Lf</t>
  </si>
  <si>
    <t>Entry ID: 1216, Product: Product Name</t>
  </si>
  <si>
    <t>txn_3LV9bML2mw6tzYKU09tPOuAb</t>
  </si>
  <si>
    <t>Entry ID: 1217, Product: Product Name</t>
  </si>
  <si>
    <t>txn_3LV9mpL2mw6tzYKU0rftw0Xq</t>
  </si>
  <si>
    <t>Entry ID: 1218, Product: Product Name</t>
  </si>
  <si>
    <t>txn_3LV9piL2mw6tzYKU1aUiZe95</t>
  </si>
  <si>
    <t>Entry ID: 1219, Product: Product Name</t>
  </si>
  <si>
    <t>txn_3LV9rYL2mw6tzYKU1zt99DgX</t>
  </si>
  <si>
    <t>Entry ID: 1220, Product: Product Name</t>
  </si>
  <si>
    <t>txn_3LVA1lL2mw6tzYKU1Qy4W8dG</t>
  </si>
  <si>
    <t>Entry ID: 1221, Product: Product Name</t>
  </si>
  <si>
    <t>txn_3LVAF7L2mw6tzYKU1hD2oA3n</t>
  </si>
  <si>
    <t>Entry ID: 1222, Product: Product Name</t>
  </si>
  <si>
    <t>txn_3LVAFtL2mw6tzYKU06GhI5iE</t>
  </si>
  <si>
    <t>Entry ID: 1223, Product: Product Name</t>
  </si>
  <si>
    <t>txn_3LVAGRL2mw6tzYKU07xwEeOz</t>
  </si>
  <si>
    <t>Entry ID: 1224, Product: Product Name</t>
  </si>
  <si>
    <t>txn_3LVANSL2mw6tzYKU1vnIwOXq</t>
  </si>
  <si>
    <t>Entry ID: 1225, Product: Product Name</t>
  </si>
  <si>
    <t>txn_3LVASYL2mw6tzYKU159oqsqY</t>
  </si>
  <si>
    <t>Entry ID: 1226, Product: Product Name</t>
  </si>
  <si>
    <t>txn_3LVAbrL2mw6tzYKU0bH83CDQ</t>
  </si>
  <si>
    <t>Entry ID: 1227, Product: Product Name</t>
  </si>
  <si>
    <t>txn_3LVAjUL2mw6tzYKU1OnGJBM4</t>
  </si>
  <si>
    <t>Entry ID: 1228, Product: Product Name</t>
  </si>
  <si>
    <t>txn_3LVAveL2mw6tzYKU1Xofwdd6</t>
  </si>
  <si>
    <t>Entry ID: 1229, Product: Product Name</t>
  </si>
  <si>
    <t>txn_3LVB6sL2mw6tzYKU0snPZQb4</t>
  </si>
  <si>
    <t>Entry ID: 1230, Product: Product Name</t>
  </si>
  <si>
    <t>txn_3LVB7zL2mw6tzYKU04LKhxJu</t>
  </si>
  <si>
    <t>Entry ID: 1231, Product: Product Name</t>
  </si>
  <si>
    <t>txn_3LVBDpL2mw6tzYKU0DF3lyA0</t>
  </si>
  <si>
    <t>Entry ID: 1232, Product: Product Name</t>
  </si>
  <si>
    <t>txn_3LVCfwL2mw6tzYKU0LhIczgv</t>
  </si>
  <si>
    <t>Entry ID: 1233, Product: Product Name</t>
  </si>
  <si>
    <t>txn_3LVCv8L2mw6tzYKU18hlQBaJ</t>
  </si>
  <si>
    <t>Entry ID: 1234, Product: Product Name</t>
  </si>
  <si>
    <t>txn_3LVDWQL2mw6tzYKU1CkpgaxB</t>
  </si>
  <si>
    <t>Entry ID: 1235, Product: Product Name</t>
  </si>
  <si>
    <t>txn_3LVDeBL2mw6tzYKU1xeeoIjX</t>
  </si>
  <si>
    <t>Entry ID: 1236, Product: Product Name</t>
  </si>
  <si>
    <t>txn_3LVERsL2mw6tzYKU1pWOALPP</t>
  </si>
  <si>
    <t>Entry ID: 1237, Product: Product Name</t>
  </si>
  <si>
    <t>txn_3LVF0mL2mw6tzYKU1MmftGB4</t>
  </si>
  <si>
    <t>Entry ID: 1238, Product: Product Name</t>
  </si>
  <si>
    <t>txn_3LVFMgL2mw6tzYKU1U1GlPsH</t>
  </si>
  <si>
    <t>Entry ID: 1239, Product: Product Name</t>
  </si>
  <si>
    <t>txn_3LVFTqL2mw6tzYKU1ZtIKKzp</t>
  </si>
  <si>
    <t>Entry ID: 1240, Product: Product Name</t>
  </si>
  <si>
    <t>txn_3LVFuxL2mw6tzYKU0aa2N83I</t>
  </si>
  <si>
    <t>Entry ID: 1241, Product: Product Name</t>
  </si>
  <si>
    <t>txn_3LVGRJL2mw6tzYKU1OBTn0GF</t>
  </si>
  <si>
    <t>Entry ID: 1242, Product: Product Name</t>
  </si>
  <si>
    <t>txn_3LVGasL2mw6tzYKU0gBDwjDk</t>
  </si>
  <si>
    <t>Entry ID: 1243, Product: Product Name</t>
  </si>
  <si>
    <t>txn_3LVGsiL2mw6tzYKU0LpA7K3J</t>
  </si>
  <si>
    <t>Entry ID: 1244, Product: Product Name</t>
  </si>
  <si>
    <t>txn_3LVHTKL2mw6tzYKU0QZVCl0C</t>
  </si>
  <si>
    <t>Entry ID: 1245, Product: Product Name</t>
  </si>
  <si>
    <t>txn_3LVHbAL2mw6tzYKU1FoCeFBM</t>
  </si>
  <si>
    <t>Entry ID: 1246, Product: Product Name</t>
  </si>
  <si>
    <t>txn_3LVI4PL2mw6tzYKU1Qgaovnl</t>
  </si>
  <si>
    <t>Entry ID: 1247, Product: Product Name</t>
  </si>
  <si>
    <t>txn_3LVILPL2mw6tzYKU1sGkQbPq</t>
  </si>
  <si>
    <t>Entry ID: 1248, Product: Product Name</t>
  </si>
  <si>
    <t>txn_3LVIo5L2mw6tzYKU1YlK29h7</t>
  </si>
  <si>
    <t>Entry ID: 1249, Product: Product Name</t>
  </si>
  <si>
    <t>txn_3LVIw3L2mw6tzYKU1kC4y47F</t>
  </si>
  <si>
    <t>Entry ID: 1250, Product: Product Name</t>
  </si>
  <si>
    <t>txn_3LVIyYL2mw6tzYKU0wOZ8FSS</t>
  </si>
  <si>
    <t>Entry ID: 1251, Product: Product Name</t>
  </si>
  <si>
    <t>txn_3LVJOGL2mw6tzYKU06af1F1M</t>
  </si>
  <si>
    <t>Entry ID: 1252, Product: Product Name</t>
  </si>
  <si>
    <t>txn_3LVK4bL2mw6tzYKU1TquiWs2</t>
  </si>
  <si>
    <t>Entry ID: 1253, Product: Product Name</t>
  </si>
  <si>
    <t>txn_3LVK7bL2mw6tzYKU0mWwOL8I</t>
  </si>
  <si>
    <t>Entry ID: 1254, Product: Product Name</t>
  </si>
  <si>
    <t>txn_3LVKBAL2mw6tzYKU0HX6NMQY</t>
  </si>
  <si>
    <t>Entry ID: 1255, Product: Product Name</t>
  </si>
  <si>
    <t>txn_3LVKLtL2mw6tzYKU14ZiuryY</t>
  </si>
  <si>
    <t>Entry ID: 1256, Product: Product Name</t>
  </si>
  <si>
    <t>txn_3LVKOQL2mw6tzYKU05uglmKk</t>
  </si>
  <si>
    <t>Entry ID: 1257, Product: Product Name</t>
  </si>
  <si>
    <t>txn_3LVL10L2mw6tzYKU1b0oaLNy</t>
  </si>
  <si>
    <t>Entry ID: 1258, Product: Product Name</t>
  </si>
  <si>
    <t>txn_3LVL3AL2mw6tzYKU0l6Oi7kO</t>
  </si>
  <si>
    <t>Entry ID: 1259, Product: Product Name</t>
  </si>
  <si>
    <t>txn_3LVLLRL2mw6tzYKU1B46Xdgy</t>
  </si>
  <si>
    <t>Entry ID: 1260, Product: Product Name</t>
  </si>
  <si>
    <t>txn_3LVMbDL2mw6tzYKU12Odx3eD</t>
  </si>
  <si>
    <t>Entry ID: 1261, Product: Product Name</t>
  </si>
  <si>
    <t>txn_3LVMrSL2mw6tzYKU1EYcTH1v</t>
  </si>
  <si>
    <t>Entry ID: 1262, Product: Product Name</t>
  </si>
  <si>
    <t>txn_3LVNcYL2mw6tzYKU1otxa8b0</t>
  </si>
  <si>
    <t>Entry ID: 1263, Product: Product Name</t>
  </si>
  <si>
    <t>txn_3LVO3yL2mw6tzYKU1gW0ZigW</t>
  </si>
  <si>
    <t>Entry ID: 1264, Product: Product Name</t>
  </si>
  <si>
    <t>txn_3LVO3yL2mw6tzYKU17gQA8nH</t>
  </si>
  <si>
    <t>refund</t>
  </si>
  <si>
    <t>REFUND FOR CHARGE (Entry ID: 1264, Product: Product Name)</t>
  </si>
  <si>
    <t>txn_3LVPTOL2mw6tzYKU0buwZFj4</t>
  </si>
  <si>
    <t>Entry ID: 1265, Product: Product Name</t>
  </si>
  <si>
    <t>txn_3LVVQKL2mw6tzYKU1GX1MHxA</t>
  </si>
  <si>
    <t>Entry ID: 1266, Product: Product Name</t>
  </si>
  <si>
    <t>txn_3LVXssL2mw6tzYKU1HJk9czn</t>
  </si>
  <si>
    <t>Entry ID: 1267, Product: Product Name</t>
  </si>
  <si>
    <t>txn_3LVY8oL2mw6tzYKU1OJpF10B</t>
  </si>
  <si>
    <t>Entry ID: 1268, Product: Product Name</t>
  </si>
  <si>
    <t>txn_3LVYOpL2mw6tzYKU06IB8VQV</t>
  </si>
  <si>
    <t>Entry ID: 1269, Product: Product Name</t>
  </si>
  <si>
    <t>txn_3LVYyAL2mw6tzYKU0dhQa8lG</t>
  </si>
  <si>
    <t>Entry ID: 1270, Product: Product Name</t>
  </si>
  <si>
    <t>txn_3LVZJYL2mw6tzYKU1LS6Ae46</t>
  </si>
  <si>
    <t>Entry ID: 1271, Product: Product Name</t>
  </si>
  <si>
    <t>txn_3LVZLHL2mw6tzYKU0cGDy4sM</t>
  </si>
  <si>
    <t>Entry ID: 1272, Product: Product Name</t>
  </si>
  <si>
    <t>txn_3LVZMcL2mw6tzYKU0MpPI8WO</t>
  </si>
  <si>
    <t>Entry ID: 1273, Product: Product Name</t>
  </si>
  <si>
    <t>txn_3LVZONL2mw6tzYKU0h0lPo2Q</t>
  </si>
  <si>
    <t>Entry ID: 1274, Product: Product Name</t>
  </si>
  <si>
    <t>txn_3LVZXjL2mw6tzYKU05WBUTQR</t>
  </si>
  <si>
    <t>Entry ID: 1275, Product: Product Name</t>
  </si>
  <si>
    <t>txn_3LVZagL2mw6tzYKU1YG5KLSl</t>
  </si>
  <si>
    <t>Entry ID: 1276, Product: Product Name</t>
  </si>
  <si>
    <t>txn_3LVZoPL2mw6tzYKU1X3cHCpo</t>
  </si>
  <si>
    <t>Entry ID: 1277, Product: Product Name</t>
  </si>
  <si>
    <t>txn_3LVZuoL2mw6tzYKU1yPkrRai</t>
  </si>
  <si>
    <t>Entry ID: 1278, Product: Product Name</t>
  </si>
  <si>
    <t>txn_3LVaTRL2mw6tzYKU1602e57i</t>
  </si>
  <si>
    <t>Entry ID: 1279, Product: Product Name</t>
  </si>
  <si>
    <t>txn_3LVaT9L2mw6tzYKU1CpBt1Ac</t>
  </si>
  <si>
    <t>Entry ID: 1280, Product: Product Name</t>
  </si>
  <si>
    <t>txn_3LVbA5L2mw6tzYKU05so9FLo</t>
  </si>
  <si>
    <t>Entry ID: 1281, Product: Product Name</t>
  </si>
  <si>
    <t>txn_3LVbMCL2mw6tzYKU0L8wGukp</t>
  </si>
  <si>
    <t>Entry ID: 1282, Product: Product Name</t>
  </si>
  <si>
    <t>txn_3LVbZZL2mw6tzYKU0n2W84Xq</t>
  </si>
  <si>
    <t>Entry ID: 1283, Product: Product Name</t>
  </si>
  <si>
    <t>txn_3LVbksL2mw6tzYKU0VrHO9yJ</t>
  </si>
  <si>
    <t>Entry ID: 1284, Product: Product Name</t>
  </si>
  <si>
    <t>txn_3LVc4CL2mw6tzYKU0kPeeBgA</t>
  </si>
  <si>
    <t>Entry ID: 1285, Product: Product Name</t>
  </si>
  <si>
    <t>txn_3LVcSYL2mw6tzYKU1qpIm27K</t>
  </si>
  <si>
    <t>Entry ID: 1286, Product: Product Name</t>
  </si>
  <si>
    <t>txn_3LVcEjL2mw6tzYKU1MTGNPGy</t>
  </si>
  <si>
    <t>Entry ID: 1287, Product: Product Name</t>
  </si>
  <si>
    <t>txn_3LVcdIL2mw6tzYKU0EfRCvnq</t>
  </si>
  <si>
    <t>Entry ID: 1288, Product: Product Name</t>
  </si>
  <si>
    <t>txn_3LVd6UL2mw6tzYKU1M6dQ1K6</t>
  </si>
  <si>
    <t>Entry ID: 1289, Product: Product Name</t>
  </si>
  <si>
    <t>txn_3LVdLiL2mw6tzYKU0nEao17U</t>
  </si>
  <si>
    <t>Entry ID: 1290, Product: Product Name</t>
  </si>
  <si>
    <t>txn_3LVdTHL2mw6tzYKU0DBNHtai</t>
  </si>
  <si>
    <t>Entry ID: 1291, Product: Product Name</t>
  </si>
  <si>
    <t>txn_3LVdVXL2mw6tzYKU0MPLL59e</t>
  </si>
  <si>
    <t>Entry ID: 1292, Product: Product Name</t>
  </si>
  <si>
    <t>txn_3LVdgBL2mw6tzYKU0ed3KZzN</t>
  </si>
  <si>
    <t>Entry ID: 1293, Product: Product Name</t>
  </si>
  <si>
    <t>txn_3LVe6ZL2mw6tzYKU05Xz28Z5</t>
  </si>
  <si>
    <t>Entry ID: 1294, Product: Product Name</t>
  </si>
  <si>
    <t>txn_3LVeVxL2mw6tzYKU1vjL2Mcd</t>
  </si>
  <si>
    <t>Entry ID: 1295, Product: Product Name</t>
  </si>
  <si>
    <t>txn_3LVfLWL2mw6tzYKU0WYjqL4a</t>
  </si>
  <si>
    <t>Entry ID: 1296, Product: Product Name</t>
  </si>
  <si>
    <t>txn_3LVfVyL2mw6tzYKU17ydxzVJ</t>
  </si>
  <si>
    <t>Entry ID: 1297, Product: Product Name</t>
  </si>
  <si>
    <t>txn_3LVfgeL2mw6tzYKU1kLfMIFG</t>
  </si>
  <si>
    <t>Entry ID: 1298, Product: Product Name</t>
  </si>
  <si>
    <t>txn_3LVfl5L2mw6tzYKU05792b4H</t>
  </si>
  <si>
    <t>Entry ID: 1299, Product: Product Name</t>
  </si>
  <si>
    <t>txn_3LVflOL2mw6tzYKU0smSCfwC</t>
  </si>
  <si>
    <t>Entry ID: 1300, Product: Product Name</t>
  </si>
  <si>
    <t>txn_3LVffpL2mw6tzYKU15aoKWjP</t>
  </si>
  <si>
    <t>Entry ID: 1301, Product: Product Name</t>
  </si>
  <si>
    <t>txn_3LVfpgL2mw6tzYKU0qGSdYUz</t>
  </si>
  <si>
    <t>Entry ID: 1302, Product: Product Name</t>
  </si>
  <si>
    <t>txn_3LVg4iL2mw6tzYKU0S7sIamC</t>
  </si>
  <si>
    <t>Entry ID: 1303, Product: Product Name</t>
  </si>
  <si>
    <t>txn_3LVgPuL2mw6tzYKU138b8tsW</t>
  </si>
  <si>
    <t>Entry ID: 1304, Product: Product Name</t>
  </si>
  <si>
    <t>txn_3LVgQ7L2mw6tzYKU1I8xnB1R</t>
  </si>
  <si>
    <t>Entry ID: 1305, Product: Product Name</t>
  </si>
  <si>
    <t>txn_3LVgb5L2mw6tzYKU1hwYYVT7</t>
  </si>
  <si>
    <t>Entry ID: 1306, Product: Product Name</t>
  </si>
  <si>
    <t>txn_3LVgbEL2mw6tzYKU1zxy3l29</t>
  </si>
  <si>
    <t>Entry ID: 1307, Product: Product Name</t>
  </si>
  <si>
    <t>txn_3LYYmqL2mw6tzYKU1tFQ1CRo</t>
  </si>
  <si>
    <t>Entry ID: 1310, Product: Dawn by Another Artist</t>
  </si>
  <si>
    <t>txn_3LZLq1L2mw6tzYKU1bUpAG3G</t>
  </si>
  <si>
    <t>Order #0A898E73DE, Jamie Clayton (info@jcclayton.co.uk)</t>
  </si>
  <si>
    <t>txn_3LaN4KL2mw6tzYKU1P7mneOf</t>
  </si>
  <si>
    <t>Entry ID: 1314, Product: Life drawing by Christine Hawkins</t>
  </si>
  <si>
    <t>txn_3LbjbML2mw6tzYKU1TQXonIm</t>
  </si>
  <si>
    <t>Entry ID: 1315, Product: Embrace by Jessica Linsley</t>
  </si>
  <si>
    <t>txn_3LdCeSL2mw6tzYKU0cwtX05u</t>
  </si>
  <si>
    <t>Entry ID: 1318, Product: Lockdown longing for home by Sara Noble</t>
  </si>
  <si>
    <t>txn_3LdVv6L2mw6tzYKU0mzOpKg0</t>
  </si>
  <si>
    <t>Entry ID: 1320, Product: Bonnie Resting by Susan Wheeler</t>
  </si>
  <si>
    <t>txn_3LeLGJL2mw6tzYKU18A6l8uy</t>
  </si>
  <si>
    <t>Entry ID: 1321, Product: Retreating tide by Cassandra Wall</t>
  </si>
  <si>
    <t>txn_3LeMKpL2mw6tzYKU0mnxBrGw</t>
  </si>
  <si>
    <t>Entry ID: 1322, Product: Summer Morning Magdalen Bridge by Laurence Burrell</t>
  </si>
  <si>
    <t>To Bank</t>
  </si>
  <si>
    <t>Received</t>
  </si>
  <si>
    <t>Less Fees</t>
  </si>
  <si>
    <t>Sold</t>
  </si>
  <si>
    <t>Member</t>
  </si>
  <si>
    <t>Buyers email / contacts number</t>
  </si>
  <si>
    <t>Online / SumUp / Bank transfer</t>
  </si>
  <si>
    <t>Date</t>
  </si>
  <si>
    <t>X</t>
  </si>
  <si>
    <t>Kathryn</t>
  </si>
  <si>
    <t>Acton</t>
  </si>
  <si>
    <t>Goran Haven</t>
  </si>
  <si>
    <t>Prof Bron</t>
  </si>
  <si>
    <t>anthony.bron@eye.ox.ac.uk</t>
  </si>
  <si>
    <t>Sum Up</t>
  </si>
  <si>
    <t>Beesley</t>
  </si>
  <si>
    <t>West Pier Sunset</t>
  </si>
  <si>
    <t>Joanne Staniford</t>
  </si>
  <si>
    <t>jostaniford@me.com</t>
  </si>
  <si>
    <t>Online catalogue</t>
  </si>
  <si>
    <t>Hockney</t>
  </si>
  <si>
    <t>David</t>
  </si>
  <si>
    <t>Bliss</t>
  </si>
  <si>
    <t>Still Life with basket and French oil jug</t>
  </si>
  <si>
    <t>Matthew Duggan</t>
  </si>
  <si>
    <t>matthewjhd@gmail.com</t>
  </si>
  <si>
    <t>Sum up</t>
  </si>
  <si>
    <t>Alexandra</t>
  </si>
  <si>
    <t>Buckle</t>
  </si>
  <si>
    <t>Bluebell Arrival</t>
  </si>
  <si>
    <t>Penny Clark</t>
  </si>
  <si>
    <t>pennyclark@virginmedia.com</t>
  </si>
  <si>
    <t>Summer Morning Magdalen Bridge</t>
  </si>
  <si>
    <t>Tabitha Marriage</t>
  </si>
  <si>
    <t xml:space="preserve">Online </t>
  </si>
  <si>
    <t>Elena</t>
  </si>
  <si>
    <t>Chirico</t>
  </si>
  <si>
    <t>Goldfinch</t>
  </si>
  <si>
    <t>J Magrath</t>
  </si>
  <si>
    <t>Jmagrath2016@gmail.com </t>
  </si>
  <si>
    <t>Blue tit</t>
  </si>
  <si>
    <t>Jamie</t>
  </si>
  <si>
    <t>Clayton</t>
  </si>
  <si>
    <t>A Moments Rest</t>
  </si>
  <si>
    <t>Christine</t>
  </si>
  <si>
    <t>Hawkins</t>
  </si>
  <si>
    <t>Life drawing</t>
  </si>
  <si>
    <t>Jenny Huggett</t>
  </si>
  <si>
    <t>Favourite Books</t>
  </si>
  <si>
    <t>Julie Frusher</t>
  </si>
  <si>
    <t xml:space="preserve">Through Henriettas Instagram </t>
  </si>
  <si>
    <t>H JL has sent oas commission</t>
  </si>
  <si>
    <t>Jessica</t>
  </si>
  <si>
    <t>Linsley</t>
  </si>
  <si>
    <t>Embrace</t>
  </si>
  <si>
    <t>Graham Cluley</t>
  </si>
  <si>
    <t>Figs</t>
  </si>
  <si>
    <t>Lucy Rhodes</t>
  </si>
  <si>
    <t>lucyrhodes273@gmail.com</t>
  </si>
  <si>
    <t>SumUP</t>
  </si>
  <si>
    <t>Sara</t>
  </si>
  <si>
    <t>Noble</t>
  </si>
  <si>
    <t>Lockdown, longing for home.</t>
  </si>
  <si>
    <t>Lisa Prodromo</t>
  </si>
  <si>
    <t>Polar Bear</t>
  </si>
  <si>
    <t>suzanncabell@me.com</t>
  </si>
  <si>
    <t>Bank Transfer</t>
  </si>
  <si>
    <t>Gayle</t>
  </si>
  <si>
    <t>Payne</t>
  </si>
  <si>
    <t>Break Forming</t>
  </si>
  <si>
    <t>John Faux</t>
  </si>
  <si>
    <t>MM</t>
  </si>
  <si>
    <t>Plumm</t>
  </si>
  <si>
    <t>Pentimento</t>
  </si>
  <si>
    <t>Kate Carruthers</t>
  </si>
  <si>
    <t>Rani</t>
  </si>
  <si>
    <t>Rai</t>
  </si>
  <si>
    <t>The Burn</t>
  </si>
  <si>
    <t>Bev Wilson</t>
  </si>
  <si>
    <t>bevleesw@msn.com</t>
  </si>
  <si>
    <t>Sally-Anne</t>
  </si>
  <si>
    <t>Stewart</t>
  </si>
  <si>
    <t>Summer Eights</t>
  </si>
  <si>
    <t>Turl Street, Oxford</t>
  </si>
  <si>
    <t>Anne Kiggell</t>
  </si>
  <si>
    <t>01865 766235</t>
  </si>
  <si>
    <t>Retreating tide</t>
  </si>
  <si>
    <t>Barbara Oster</t>
  </si>
  <si>
    <t>Blue Remembered Hills</t>
  </si>
  <si>
    <t>Susan</t>
  </si>
  <si>
    <t>Bonnie Resting</t>
  </si>
  <si>
    <t>Claire Boyns</t>
  </si>
  <si>
    <t>OAS / YAC</t>
  </si>
  <si>
    <t>When I am Among the Trees</t>
  </si>
  <si>
    <t>Lizzies aunt</t>
  </si>
  <si>
    <t>24/08/22?</t>
  </si>
  <si>
    <t>Maquette 2</t>
  </si>
  <si>
    <t>Biomass Plant Sheffield</t>
  </si>
  <si>
    <t>Spectral</t>
  </si>
  <si>
    <t>Flocculus #3</t>
  </si>
  <si>
    <t>Bethan</t>
  </si>
  <si>
    <t>Axford</t>
  </si>
  <si>
    <t>Vessel 1</t>
  </si>
  <si>
    <t>Vessel 2</t>
  </si>
  <si>
    <t>Bardell</t>
  </si>
  <si>
    <t>Sea Lavender at Holkham</t>
  </si>
  <si>
    <t>Barron</t>
  </si>
  <si>
    <t>Untitled</t>
  </si>
  <si>
    <t>Sophie</t>
  </si>
  <si>
    <t>Basilevitch</t>
  </si>
  <si>
    <t>Owl On A Winter Night</t>
  </si>
  <si>
    <t>Bass</t>
  </si>
  <si>
    <t>Ivinghoe Beacon from Steps Hill</t>
  </si>
  <si>
    <t>Incombe Hole, Steps Hill</t>
  </si>
  <si>
    <t>Homage to Keith Hill</t>
  </si>
  <si>
    <t>Berrett</t>
  </si>
  <si>
    <t>Dancing Into The Light</t>
  </si>
  <si>
    <t>To The Edge</t>
  </si>
  <si>
    <t>Genevieve's Cups</t>
  </si>
  <si>
    <t>Physalis</t>
  </si>
  <si>
    <t>Catherine</t>
  </si>
  <si>
    <t>Binnie</t>
  </si>
  <si>
    <t>Early morning, Summer</t>
  </si>
  <si>
    <t>Path to the river</t>
  </si>
  <si>
    <t>Milk Jug and Bramley apples</t>
  </si>
  <si>
    <t>Evergreen</t>
  </si>
  <si>
    <t>Martyn</t>
  </si>
  <si>
    <t>Burdon</t>
  </si>
  <si>
    <t>Matt Berry</t>
  </si>
  <si>
    <t>Burley</t>
  </si>
  <si>
    <t>YAC</t>
  </si>
  <si>
    <t>Sea Bass</t>
  </si>
  <si>
    <t>Summer at the Botanic Garden</t>
  </si>
  <si>
    <t>Calderwood</t>
  </si>
  <si>
    <t>Peonies "Sarah Bernhardt"</t>
  </si>
  <si>
    <t>Emmett</t>
  </si>
  <si>
    <t>Casley</t>
  </si>
  <si>
    <t>Under Castle</t>
  </si>
  <si>
    <t>Intersect</t>
  </si>
  <si>
    <t>Iris 'Caramel'</t>
  </si>
  <si>
    <t>Ella</t>
  </si>
  <si>
    <t>Clocksin</t>
  </si>
  <si>
    <t>Blooming Abstract</t>
  </si>
  <si>
    <t>Josie</t>
  </si>
  <si>
    <t>Clouting</t>
  </si>
  <si>
    <t>Skyward</t>
  </si>
  <si>
    <t>Eleanor</t>
  </si>
  <si>
    <t>Clutton-Brock</t>
  </si>
  <si>
    <t>Phavourite Pheasant</t>
  </si>
  <si>
    <t>Lord Ruffian Views his Shell Companies</t>
  </si>
  <si>
    <t>Joanna</t>
  </si>
  <si>
    <t>Cohn</t>
  </si>
  <si>
    <t>The sleepers</t>
  </si>
  <si>
    <t>Storm over the Grange</t>
  </si>
  <si>
    <t>Sussex Oak, summer</t>
  </si>
  <si>
    <t>Jacqueline</t>
  </si>
  <si>
    <t>Ponies</t>
  </si>
  <si>
    <t>Debbie</t>
  </si>
  <si>
    <t>Cook</t>
  </si>
  <si>
    <t>Contemplation 2</t>
  </si>
  <si>
    <t>Contemplation 1</t>
  </si>
  <si>
    <t>Rod</t>
  </si>
  <si>
    <t>It's too late to stop now</t>
  </si>
  <si>
    <t>Forbidden colours</t>
  </si>
  <si>
    <t>Maisie</t>
  </si>
  <si>
    <t>Screenager</t>
  </si>
  <si>
    <t>Looking back</t>
  </si>
  <si>
    <t>Tinie</t>
  </si>
  <si>
    <t>Louise</t>
  </si>
  <si>
    <t>Cropper</t>
  </si>
  <si>
    <t>Dome or Dimple</t>
  </si>
  <si>
    <t>Robin</t>
  </si>
  <si>
    <t>Danely</t>
  </si>
  <si>
    <t>Jenell</t>
  </si>
  <si>
    <t>Peyton</t>
  </si>
  <si>
    <t>Wherever the breeze takes me</t>
  </si>
  <si>
    <t>The Passion</t>
  </si>
  <si>
    <t>Better Things</t>
  </si>
  <si>
    <t>Camilla</t>
  </si>
  <si>
    <t>Dowse</t>
  </si>
  <si>
    <t>Catte Street towards Radcliffe Sq Oxford</t>
  </si>
  <si>
    <t>Holywell Street, Oxford</t>
  </si>
  <si>
    <t>Jack</t>
  </si>
  <si>
    <t>Inge</t>
  </si>
  <si>
    <t>Du Plessis</t>
  </si>
  <si>
    <t>Early Spring Light</t>
  </si>
  <si>
    <t>Durrant</t>
  </si>
  <si>
    <t>A Thousand Fragrant Posies</t>
  </si>
  <si>
    <t>All The Hills Echoed</t>
  </si>
  <si>
    <t>Lost and found - still life!</t>
  </si>
  <si>
    <t>Chris</t>
  </si>
  <si>
    <t>Elmer</t>
  </si>
  <si>
    <t>Zen</t>
  </si>
  <si>
    <t>Emerging</t>
  </si>
  <si>
    <t>To the Point</t>
  </si>
  <si>
    <t>Gothic Weave II</t>
  </si>
  <si>
    <t>Peter</t>
  </si>
  <si>
    <t>England</t>
  </si>
  <si>
    <t>Les</t>
  </si>
  <si>
    <t>Madelaine</t>
  </si>
  <si>
    <t>The Girl at the Window</t>
  </si>
  <si>
    <t>The Parlour</t>
  </si>
  <si>
    <t>Fennell</t>
  </si>
  <si>
    <t>The Stroud Red Band Trombonist</t>
  </si>
  <si>
    <t>Finch</t>
  </si>
  <si>
    <t>Pusey Lane</t>
  </si>
  <si>
    <t>Gwithian</t>
  </si>
  <si>
    <t>Sicilian Lemons</t>
  </si>
  <si>
    <t>Franklin</t>
  </si>
  <si>
    <t>#173SM</t>
  </si>
  <si>
    <t>#174SM</t>
  </si>
  <si>
    <t>Elizabeth</t>
  </si>
  <si>
    <t>Freemantle Schremp</t>
  </si>
  <si>
    <t>Ma</t>
  </si>
  <si>
    <t>Susy</t>
  </si>
  <si>
    <t>Fuentes</t>
  </si>
  <si>
    <t>Awaiting</t>
  </si>
  <si>
    <t>Penelope</t>
  </si>
  <si>
    <t>Path through the Wheat</t>
  </si>
  <si>
    <t>Gibbons</t>
  </si>
  <si>
    <t>.. and the pond was filled ... TSEliot</t>
  </si>
  <si>
    <t>Cardoon and Artichoke in Conversation</t>
  </si>
  <si>
    <t>Summer Garden</t>
  </si>
  <si>
    <t>Stacey</t>
  </si>
  <si>
    <t>Gledhill</t>
  </si>
  <si>
    <t>Hollyhocks and Cosmos</t>
  </si>
  <si>
    <t>Amy</t>
  </si>
  <si>
    <t>Glees</t>
  </si>
  <si>
    <t>Sunningwell Common</t>
  </si>
  <si>
    <t>Harbour Elements</t>
  </si>
  <si>
    <t>Will</t>
  </si>
  <si>
    <t>The Gardener</t>
  </si>
  <si>
    <t>Hamilton</t>
  </si>
  <si>
    <t>Ships at Taranto</t>
  </si>
  <si>
    <t>Still life with small glass bottle</t>
  </si>
  <si>
    <t>Gill</t>
  </si>
  <si>
    <t>Heaton</t>
  </si>
  <si>
    <t>An Otter's Tail</t>
  </si>
  <si>
    <t>Bevan</t>
  </si>
  <si>
    <t>Hill</t>
  </si>
  <si>
    <t>Weeding</t>
  </si>
  <si>
    <t>Think again</t>
  </si>
  <si>
    <t>Grazing on Portmeadow</t>
  </si>
  <si>
    <t>Stag, Broadway Tower</t>
  </si>
  <si>
    <t>Sphere</t>
  </si>
  <si>
    <t>Flying Couple</t>
  </si>
  <si>
    <t>Harbour of Memories</t>
  </si>
  <si>
    <t>Emptry Harbour (traces of 30 small boats)</t>
  </si>
  <si>
    <t>Marian</t>
  </si>
  <si>
    <t>Hyland</t>
  </si>
  <si>
    <t>Broken Surface</t>
  </si>
  <si>
    <t>Riding High</t>
  </si>
  <si>
    <t>Marcus</t>
  </si>
  <si>
    <t>Gabrielle</t>
  </si>
  <si>
    <t>The Golden Barrel Cactus</t>
  </si>
  <si>
    <t>Keegan</t>
  </si>
  <si>
    <t>Summer Orchids</t>
  </si>
  <si>
    <t>Self-Portrait 'Hot'</t>
  </si>
  <si>
    <t>'Having a Moment'</t>
  </si>
  <si>
    <t>Sashiko girl - decorative mending</t>
  </si>
  <si>
    <t>Morning on the River Lot</t>
  </si>
  <si>
    <t>Sunny Fields</t>
  </si>
  <si>
    <t>Tessa</t>
  </si>
  <si>
    <t>Reflections in the water</t>
  </si>
  <si>
    <t>Stockcross Woods</t>
  </si>
  <si>
    <t>Kirkman</t>
  </si>
  <si>
    <t>White Cliffs</t>
  </si>
  <si>
    <t>Hilmi</t>
  </si>
  <si>
    <t>Koçak</t>
  </si>
  <si>
    <t>Screwie Chewie</t>
  </si>
  <si>
    <t>Single Wing</t>
  </si>
  <si>
    <t>Cathy</t>
  </si>
  <si>
    <t>Landell Mills</t>
  </si>
  <si>
    <t>Isobel</t>
  </si>
  <si>
    <t>Lee-Potter</t>
  </si>
  <si>
    <t>Port Meadow</t>
  </si>
  <si>
    <t>Bark Fragment</t>
  </si>
  <si>
    <t>Luton</t>
  </si>
  <si>
    <t>After Winter Hedging</t>
  </si>
  <si>
    <t>Lina-Maria</t>
  </si>
  <si>
    <t>Marrow</t>
  </si>
  <si>
    <t>Submerged</t>
  </si>
  <si>
    <t>The Tide</t>
  </si>
  <si>
    <t>The Homestead</t>
  </si>
  <si>
    <t>The Aquarium</t>
  </si>
  <si>
    <t>Donette</t>
  </si>
  <si>
    <t>Richard</t>
  </si>
  <si>
    <t>Obstruction</t>
  </si>
  <si>
    <t>After the flood</t>
  </si>
  <si>
    <t>Heather</t>
  </si>
  <si>
    <t>McAteer</t>
  </si>
  <si>
    <t>A Shadow of My Former Self</t>
  </si>
  <si>
    <t>Signs of Life</t>
  </si>
  <si>
    <t>Andrew</t>
  </si>
  <si>
    <t>McNeile Jones</t>
  </si>
  <si>
    <t>After the Storm</t>
  </si>
  <si>
    <t>Liz</t>
  </si>
  <si>
    <t>Spring street market, Paris</t>
  </si>
  <si>
    <t>Caroline</t>
  </si>
  <si>
    <t>Moore</t>
  </si>
  <si>
    <t>Sloe Gin</t>
  </si>
  <si>
    <t>Jeremy</t>
  </si>
  <si>
    <t>Morgan</t>
  </si>
  <si>
    <t>Intra-Contra</t>
  </si>
  <si>
    <t>Offsetter</t>
  </si>
  <si>
    <t>Hedge</t>
  </si>
  <si>
    <t>Seated Hare</t>
  </si>
  <si>
    <t>Oster</t>
  </si>
  <si>
    <t>Make a turn</t>
  </si>
  <si>
    <t>Watching</t>
  </si>
  <si>
    <t>Lisa</t>
  </si>
  <si>
    <t>Paddon</t>
  </si>
  <si>
    <t>Aura</t>
  </si>
  <si>
    <t>Homage to Morandi</t>
  </si>
  <si>
    <t>Displacement</t>
  </si>
  <si>
    <t>Becky</t>
  </si>
  <si>
    <t>Paton</t>
  </si>
  <si>
    <t>The 7th warrior</t>
  </si>
  <si>
    <t>Paylor</t>
  </si>
  <si>
    <t>A Bar in Buanos Aires</t>
  </si>
  <si>
    <t>Ceri</t>
  </si>
  <si>
    <t>Pennington</t>
  </si>
  <si>
    <t>Shattered Visage: based on the Archaeological Broken Hill Skull (Homo Heidelbergensis, circa. 300,000yrs BC)</t>
  </si>
  <si>
    <t>Perry</t>
  </si>
  <si>
    <t>Little Wittenham</t>
  </si>
  <si>
    <t>Lilac-Breasted Roller</t>
  </si>
  <si>
    <t>Northern Gannet</t>
  </si>
  <si>
    <t xml:space="preserve">Rosie </t>
  </si>
  <si>
    <t>Flowers</t>
  </si>
  <si>
    <t>Emily</t>
  </si>
  <si>
    <t>Out With Lanterns</t>
  </si>
  <si>
    <t>Pincott</t>
  </si>
  <si>
    <t>Lina</t>
  </si>
  <si>
    <t>To The Beach   ( Scilly Isles)</t>
  </si>
  <si>
    <t>Rebecca</t>
  </si>
  <si>
    <t>Rason Flor Ferreira</t>
  </si>
  <si>
    <t>Reunion</t>
  </si>
  <si>
    <t>Chiltern Way</t>
  </si>
  <si>
    <t>In Conference</t>
  </si>
  <si>
    <t>Perched Pear</t>
  </si>
  <si>
    <t>Daffodils</t>
  </si>
  <si>
    <t>Arabella</t>
  </si>
  <si>
    <t>Ross</t>
  </si>
  <si>
    <t>The flight of the pale blue dove through the cypress trees.  2021</t>
  </si>
  <si>
    <t xml:space="preserve">Ross  </t>
  </si>
  <si>
    <t>The Indigo Bird in the garden of Eden. 2021</t>
  </si>
  <si>
    <t>Tushar</t>
  </si>
  <si>
    <t>Sabale</t>
  </si>
  <si>
    <t>Riverside Sunset 1</t>
  </si>
  <si>
    <t>Riverside Sunset-2</t>
  </si>
  <si>
    <t>Hope is the thing with feathers</t>
  </si>
  <si>
    <t>Graeme</t>
  </si>
  <si>
    <t>Otmoor from Beckley</t>
  </si>
  <si>
    <t>Twilight</t>
  </si>
  <si>
    <t>Above Grebe Beach</t>
  </si>
  <si>
    <t>Francesca</t>
  </si>
  <si>
    <t>Copper Beeches</t>
  </si>
  <si>
    <t>Copper Beeches and sheep</t>
  </si>
  <si>
    <t>Vivien</t>
  </si>
  <si>
    <t>Shelton</t>
  </si>
  <si>
    <t>Flask</t>
  </si>
  <si>
    <t>Smoked Whale</t>
  </si>
  <si>
    <t>Bing</t>
  </si>
  <si>
    <t>Shi</t>
  </si>
  <si>
    <t>Summer Hat</t>
  </si>
  <si>
    <t>Self-portrait in Red Shirt</t>
  </si>
  <si>
    <t>Morning Light</t>
  </si>
  <si>
    <t>Moonrise on the sacred mountain</t>
  </si>
  <si>
    <t>war</t>
  </si>
  <si>
    <t>Children present</t>
  </si>
  <si>
    <t>Georgia</t>
  </si>
  <si>
    <t>Soper</t>
  </si>
  <si>
    <t>By the Sea</t>
  </si>
  <si>
    <t>Sorrell</t>
  </si>
  <si>
    <t>Flora at Twilight</t>
  </si>
  <si>
    <t>Greengage Trio</t>
  </si>
  <si>
    <t>Ann</t>
  </si>
  <si>
    <t>Spencer</t>
  </si>
  <si>
    <t>Electric storm</t>
  </si>
  <si>
    <t>The Rebel Swans</t>
  </si>
  <si>
    <t>'Parrots'</t>
  </si>
  <si>
    <t>Ellie</t>
  </si>
  <si>
    <t>Stokes</t>
  </si>
  <si>
    <t>The look of love</t>
  </si>
  <si>
    <t>Head of Fred</t>
  </si>
  <si>
    <t>Squashed Old 45 Record Sleeves</t>
  </si>
  <si>
    <t>Barn with Buzzards</t>
  </si>
  <si>
    <t>Study for the Estate Barn Disintegrates</t>
  </si>
  <si>
    <t>Dumped</t>
  </si>
  <si>
    <t>cold coffee with dead wasp</t>
  </si>
  <si>
    <t>Karina</t>
  </si>
  <si>
    <t>Tarin</t>
  </si>
  <si>
    <t>Oxford Swan</t>
  </si>
  <si>
    <t>Taylor</t>
  </si>
  <si>
    <t>Gwaun Valley I (Diptych)</t>
  </si>
  <si>
    <t>Gwaun Valley II (Diptych)</t>
  </si>
  <si>
    <t>Christina</t>
  </si>
  <si>
    <t>Taylor-Smith</t>
  </si>
  <si>
    <t>Shimmer</t>
  </si>
  <si>
    <t>Carole</t>
  </si>
  <si>
    <t>Theriault</t>
  </si>
  <si>
    <t>Suburban Dream, Overcast</t>
  </si>
  <si>
    <t>The Ridgeway  -  The long straight  track</t>
  </si>
  <si>
    <t>Tomlinson</t>
  </si>
  <si>
    <t>Botanical Gardens, Oxford</t>
  </si>
  <si>
    <t>Clarendon Building, Oxford</t>
  </si>
  <si>
    <t>Tracey</t>
  </si>
  <si>
    <t>Green is the colour of Hope 1</t>
  </si>
  <si>
    <t>Courage</t>
  </si>
  <si>
    <t>Exeter College, Oxford</t>
  </si>
  <si>
    <t>Venables</t>
  </si>
  <si>
    <t>Cyclamen on Window Sill</t>
  </si>
  <si>
    <t>Still Life with Bottles and Onion</t>
  </si>
  <si>
    <t>Hannah Mary</t>
  </si>
  <si>
    <t>All the tides of the world</t>
  </si>
  <si>
    <t>Three Hares</t>
  </si>
  <si>
    <t>Dance</t>
  </si>
  <si>
    <t>Tim</t>
  </si>
  <si>
    <t>Wait</t>
  </si>
  <si>
    <t>Trailers</t>
  </si>
  <si>
    <t>Radiant calm</t>
  </si>
  <si>
    <t>Warwick</t>
  </si>
  <si>
    <t>Man with a Tattooed Arm</t>
  </si>
  <si>
    <t>Kelvin I</t>
  </si>
  <si>
    <t>She Looks at Me With Her Big Dark Eyes</t>
  </si>
  <si>
    <t>She Made Me Realise Just How Precious Wild Places Are</t>
  </si>
  <si>
    <t>Cowley Gasometer Demolition I</t>
  </si>
  <si>
    <t>Williams</t>
  </si>
  <si>
    <t>Minerva</t>
  </si>
  <si>
    <t>U titled (after a piece in Picasso's studio)</t>
  </si>
  <si>
    <t>Zur</t>
  </si>
  <si>
    <t>Olivia 2</t>
  </si>
  <si>
    <t>Mrs DJ Digby</t>
  </si>
  <si>
    <t>Transfer</t>
  </si>
  <si>
    <t>SumUp</t>
  </si>
  <si>
    <t>Abell S C</t>
  </si>
  <si>
    <t>H L Lawson J</t>
  </si>
  <si>
    <t>Cheque out/in</t>
  </si>
  <si>
    <t>Main Account</t>
  </si>
  <si>
    <t>How</t>
  </si>
  <si>
    <t>Balance to Artist</t>
  </si>
  <si>
    <t>Difference</t>
  </si>
  <si>
    <t>Commision</t>
  </si>
  <si>
    <t>Prize</t>
  </si>
  <si>
    <t>ER Wheeler</t>
  </si>
  <si>
    <t>Rosemary Phipps</t>
  </si>
  <si>
    <t>PK Acton</t>
  </si>
  <si>
    <t>Paul Beesley</t>
  </si>
  <si>
    <t>David Bliss</t>
  </si>
  <si>
    <t>Alexander Olding</t>
  </si>
  <si>
    <t>LW Burrell</t>
  </si>
  <si>
    <t xml:space="preserve">The Society </t>
  </si>
  <si>
    <t>OXINABOX</t>
  </si>
  <si>
    <t>Christine Hawkins</t>
  </si>
  <si>
    <t>Jessica Linsley</t>
  </si>
  <si>
    <t>Gayle Payne</t>
  </si>
  <si>
    <t>Morgan Jackson</t>
  </si>
  <si>
    <t>R Rai</t>
  </si>
  <si>
    <t>Sally-anne Stewart</t>
  </si>
  <si>
    <t>SJC Wall</t>
  </si>
  <si>
    <t>Susan J Wheeler</t>
  </si>
  <si>
    <t>Bevan Hall</t>
  </si>
  <si>
    <t>Sara Noble</t>
  </si>
  <si>
    <t>Originally marked as £300, but comission suggests sold for £250</t>
  </si>
  <si>
    <t xml:space="preserve">Sales </t>
  </si>
  <si>
    <t>OAS 2022</t>
  </si>
  <si>
    <t>ACCOUNTS for the year ending 31 December 2022</t>
  </si>
  <si>
    <t>Staniford Joanne</t>
  </si>
  <si>
    <t>Wolfson College</t>
  </si>
  <si>
    <t xml:space="preserve">J Strother </t>
  </si>
  <si>
    <t>Warwick LC</t>
  </si>
  <si>
    <t>Companies House</t>
  </si>
  <si>
    <t>Overpaid  £ 200</t>
  </si>
  <si>
    <t>Repaid</t>
  </si>
  <si>
    <t>D Laidlaw</t>
  </si>
  <si>
    <t>PPT Page</t>
  </si>
  <si>
    <t>Time</t>
  </si>
  <si>
    <t>Time zone</t>
  </si>
  <si>
    <t>Gross</t>
  </si>
  <si>
    <t>Fee</t>
  </si>
  <si>
    <t>Net</t>
  </si>
  <si>
    <t>From Email Address</t>
  </si>
  <si>
    <t>To Email Address</t>
  </si>
  <si>
    <t>Transaction ID</t>
  </si>
  <si>
    <t>Shipping Address</t>
  </si>
  <si>
    <t>Address Status</t>
  </si>
  <si>
    <t>Item Title</t>
  </si>
  <si>
    <t>Item ID</t>
  </si>
  <si>
    <t>Postage and Packaging Amount</t>
  </si>
  <si>
    <t>Insurance Amount</t>
  </si>
  <si>
    <t>VAT</t>
  </si>
  <si>
    <t>Option 1 Name</t>
  </si>
  <si>
    <t>Option 1 Value</t>
  </si>
  <si>
    <t>Option 2 Name</t>
  </si>
  <si>
    <t>Option 2 Value</t>
  </si>
  <si>
    <t>Reference Txn ID</t>
  </si>
  <si>
    <t>Invoice Number</t>
  </si>
  <si>
    <t>Custom Number</t>
  </si>
  <si>
    <t>Quantity</t>
  </si>
  <si>
    <t>Receipt ID</t>
  </si>
  <si>
    <t>Address Line 1</t>
  </si>
  <si>
    <t>Address Line 2/District/Neighbourhood</t>
  </si>
  <si>
    <t>Town/City</t>
  </si>
  <si>
    <t>County</t>
  </si>
  <si>
    <t>Postcode</t>
  </si>
  <si>
    <t>Country</t>
  </si>
  <si>
    <t>Contact Phone Number</t>
  </si>
  <si>
    <t>Subject</t>
  </si>
  <si>
    <t>Note</t>
  </si>
  <si>
    <t>Country Code</t>
  </si>
  <si>
    <t>Balance Impact</t>
  </si>
  <si>
    <t>GMT</t>
  </si>
  <si>
    <t>ARTS-INC.</t>
  </si>
  <si>
    <t>Subscription Payment</t>
  </si>
  <si>
    <t>Completed</t>
  </si>
  <si>
    <t>GBP</t>
  </si>
  <si>
    <t>artsinc@btconnect.com</t>
  </si>
  <si>
    <t>gn.barraclough@ntlworld.com</t>
  </si>
  <si>
    <t>4S238142WK053440V</t>
  </si>
  <si>
    <t>Unconfirmed</t>
  </si>
  <si>
    <t>OAS Membership - Ongoing at Oxford Art Society</t>
  </si>
  <si>
    <t>Credit</t>
  </si>
  <si>
    <t>arthur.laidlaw@googlemail.com</t>
  </si>
  <si>
    <t>0LP21714XL506732N</t>
  </si>
  <si>
    <t>sophia Stewart - Liberty</t>
  </si>
  <si>
    <t>4FR88542PA416032Y</t>
  </si>
  <si>
    <t>0X233102ND9085051</t>
  </si>
  <si>
    <t>Gerry Coles Prints</t>
  </si>
  <si>
    <t>General Withdrawal</t>
  </si>
  <si>
    <t>9PW62179J62541601</t>
  </si>
  <si>
    <t>Debit</t>
  </si>
  <si>
    <t>7J326258M59183517</t>
  </si>
  <si>
    <t>9MB52579C5783415U</t>
  </si>
  <si>
    <t>Paula Hermoso</t>
  </si>
  <si>
    <t>paula.hermoso@googlemail.com</t>
  </si>
  <si>
    <t>47J4034373968393C</t>
  </si>
  <si>
    <t>andreea zahiu</t>
  </si>
  <si>
    <t>18K948950L892763G</t>
  </si>
  <si>
    <t>Emma j stokes</t>
  </si>
  <si>
    <t>2K0552240H691193B</t>
  </si>
  <si>
    <t>3SM56315PU0187510</t>
  </si>
  <si>
    <t>2HE023921X961362H</t>
  </si>
  <si>
    <t>hi.imseb@gmail.com</t>
  </si>
  <si>
    <t>5BR89177HX356045S</t>
  </si>
  <si>
    <t>Account Closed</t>
  </si>
  <si>
    <t>Barraclough Account</t>
  </si>
  <si>
    <t>Withdrawal</t>
  </si>
  <si>
    <t>Fees</t>
  </si>
  <si>
    <t>Subm</t>
  </si>
  <si>
    <t>Check</t>
  </si>
  <si>
    <t>Net subs</t>
  </si>
  <si>
    <t>Net Subm</t>
  </si>
  <si>
    <t>Summary</t>
  </si>
  <si>
    <t>Express Checkout Payment</t>
  </si>
  <si>
    <t>alice@stowhillfarm.org.uk</t>
  </si>
  <si>
    <t>treasurer@oxfordartsociety.co.uk</t>
  </si>
  <si>
    <t>OAS Membership - Annual at Oxford Art Society</t>
  </si>
  <si>
    <t>susan Mynall</t>
  </si>
  <si>
    <t>janette cash</t>
  </si>
  <si>
    <t>philip vainker</t>
  </si>
  <si>
    <t>5EM36745RX9053615</t>
  </si>
  <si>
    <t>harveyannam@gmail.com</t>
  </si>
  <si>
    <t>4MP947161N007230L</t>
  </si>
  <si>
    <t>Indigo Arts</t>
  </si>
  <si>
    <t>info@antoniagj.com</t>
  </si>
  <si>
    <t>Claire Sadler</t>
  </si>
  <si>
    <t>1BP88094RX257504H</t>
  </si>
  <si>
    <t>Organ Graphic Design</t>
  </si>
  <si>
    <t>ken@kenorganart.com</t>
  </si>
  <si>
    <t>0XF97434SL465002H</t>
  </si>
  <si>
    <t>Charterhouse Books</t>
  </si>
  <si>
    <t>ashford1525@gmail.com</t>
  </si>
  <si>
    <t>45H439941K5096038</t>
  </si>
  <si>
    <t>ROGER ISAAC</t>
  </si>
  <si>
    <t>4JL52296HU149724W</t>
  </si>
  <si>
    <t>Sarah Brown</t>
  </si>
  <si>
    <t>6993068794875835V</t>
  </si>
  <si>
    <t>Lin Kerr Design</t>
  </si>
  <si>
    <t>7R273836ST010844W</t>
  </si>
  <si>
    <t>lesley young</t>
  </si>
  <si>
    <t>Kulabko Art</t>
  </si>
  <si>
    <t>Alan Blayney</t>
  </si>
  <si>
    <t>vitalb@btinternet.com</t>
  </si>
  <si>
    <t>3H0337259H575434Y</t>
  </si>
  <si>
    <t>PIOTR GARGAS</t>
  </si>
  <si>
    <t>2UE56560H3035980T</t>
  </si>
  <si>
    <t>Kevin Scully Artist</t>
  </si>
  <si>
    <t>8DM97278RF091190U</t>
  </si>
  <si>
    <t>M M J Engelhardt</t>
  </si>
  <si>
    <t>Merlinbatemanparisart</t>
  </si>
  <si>
    <t>Rachel Constable</t>
  </si>
  <si>
    <t>32D166844B824164W</t>
  </si>
  <si>
    <t>fredrica craig</t>
  </si>
  <si>
    <t>5LR480530X083133W</t>
  </si>
  <si>
    <t>6M003972EU4620838</t>
  </si>
  <si>
    <t>0WA55382S7201980N</t>
  </si>
  <si>
    <t>Marie Shepherd</t>
  </si>
  <si>
    <t>msmarieshepherd@gmail.com</t>
  </si>
  <si>
    <t>Annette Bygott</t>
  </si>
  <si>
    <t>Website Payment</t>
  </si>
  <si>
    <t>a.bygott@phonecoop.coop</t>
  </si>
  <si>
    <t>9H3925277F575094Y</t>
  </si>
  <si>
    <t>Two</t>
  </si>
  <si>
    <t>870|eb7ddb3188db410c0bbd9dfb3293b82f</t>
  </si>
  <si>
    <t>Shopping Cart</t>
  </si>
  <si>
    <t>Monans Holdings</t>
  </si>
  <si>
    <t>monansholdings@gmail.com</t>
  </si>
  <si>
    <t>Jackie m Conway</t>
  </si>
  <si>
    <t>9H208990SC1808203</t>
  </si>
  <si>
    <t>871|42f725da9be537b125fe24334b7c34e4</t>
  </si>
  <si>
    <t>ronapainting gallery</t>
  </si>
  <si>
    <t>rona@ronapainting.com</t>
  </si>
  <si>
    <t>8W814802JE971923C</t>
  </si>
  <si>
    <t>One</t>
  </si>
  <si>
    <t>872|8624c6a02c419de932a9b12c75e3fd24</t>
  </si>
  <si>
    <t>kevin Line</t>
  </si>
  <si>
    <t>kline607@btinternet.com</t>
  </si>
  <si>
    <t>9KD311841S489370P</t>
  </si>
  <si>
    <t>873|3e0d7b419594b70be422f977235eb287</t>
  </si>
  <si>
    <t>1HT37393X5600090X</t>
  </si>
  <si>
    <t>875|d3688a7dc1c4ce4f809ff851b2d205cd</t>
  </si>
  <si>
    <t>9CH65411NX2417406</t>
  </si>
  <si>
    <t>876|2ade98dce8902fed09befa07635eab34</t>
  </si>
  <si>
    <t>3GP43927BC6299517</t>
  </si>
  <si>
    <t>877|b30026b67fff031a860ca9210c90e63f</t>
  </si>
  <si>
    <t>john somerscales</t>
  </si>
  <si>
    <t>john.somerscales@btinternet.com</t>
  </si>
  <si>
    <t>0W933651NT318261Y</t>
  </si>
  <si>
    <t>878|ab319e586f8c1b09b476933fbe3fa2f1</t>
  </si>
  <si>
    <t>53108355TL433235N</t>
  </si>
  <si>
    <t>879|1ea8eb3af7582f8f7aa46a3c62fe6664</t>
  </si>
  <si>
    <t>JANE KELLY</t>
  </si>
  <si>
    <t>8PH5591996715613A</t>
  </si>
  <si>
    <t>880|2c822f75fad812b20514baddf82d5213</t>
  </si>
  <si>
    <t>2C8942663H299545F</t>
  </si>
  <si>
    <t>881|009c36ea2e3fc0da6ea8a83b7f687442</t>
  </si>
  <si>
    <t>Carries stuff</t>
  </si>
  <si>
    <t>6DW960497F2689202</t>
  </si>
  <si>
    <t>882|1b513936824c997aec49a3eb0d5e5aac</t>
  </si>
  <si>
    <t>Helen Pakeman</t>
  </si>
  <si>
    <t>18P71649RK548272F</t>
  </si>
  <si>
    <t>883|55686b780e331e376a91c5f22aec875d</t>
  </si>
  <si>
    <t>58788594CS313691R</t>
  </si>
  <si>
    <t>884|5e35962c98724341b21749bc8d6a1e0a</t>
  </si>
  <si>
    <t>8F348238X0635343W</t>
  </si>
  <si>
    <t>885|d585d2702cfee027b3612838da2e82f0</t>
  </si>
  <si>
    <t>46N79160XB867872H</t>
  </si>
  <si>
    <t>887|8caee37da98766a22f0e7f9c19b01837</t>
  </si>
  <si>
    <t>DR TIMOTHY J KING</t>
  </si>
  <si>
    <t>heather_king2004@yahoo.co.uk</t>
  </si>
  <si>
    <t>55W813936Y3522209</t>
  </si>
  <si>
    <t>888|5adacbdca38a0f27b621d34e1f391286</t>
  </si>
  <si>
    <t>54J559257N887081G</t>
  </si>
  <si>
    <t>889|f31a94e068b3f96efb7b81135fb88977</t>
  </si>
  <si>
    <t>anne butler</t>
  </si>
  <si>
    <t>73X65670J3089124F</t>
  </si>
  <si>
    <t>890|0f329c5359bda3280cb17fdb3a6ff6cf</t>
  </si>
  <si>
    <t>6WG63864E5247474V</t>
  </si>
  <si>
    <t>891|abb6a76761baf2e46051120a0f153759</t>
  </si>
  <si>
    <t>7BW16717G2675561H</t>
  </si>
  <si>
    <t>892|6501eadf2d7def8e449d12a287075f0f</t>
  </si>
  <si>
    <t>5HP453015R312471T</t>
  </si>
  <si>
    <t>893|8b24f3f36be9cd9194f0ae72cf3e63b5</t>
  </si>
  <si>
    <t>Sally Levell</t>
  </si>
  <si>
    <t>levellsally@gmail.com</t>
  </si>
  <si>
    <t>6TU86226PC2124224</t>
  </si>
  <si>
    <t>894|17cf68cd41f0c25f2d67e2e0fc833908</t>
  </si>
  <si>
    <t>Zelga Anderson</t>
  </si>
  <si>
    <t>zelgaanderson@yahoo.co.uk</t>
  </si>
  <si>
    <t>8HG08719XM550874T</t>
  </si>
  <si>
    <t>895|8a4b26a3916129b0905bbd43458bb795</t>
  </si>
  <si>
    <t>Sarah J C Wall</t>
  </si>
  <si>
    <t>0B1083424N645222H</t>
  </si>
  <si>
    <t>896|cca0356aafb123db9c8164e776b21997</t>
  </si>
  <si>
    <t>Philip vainker</t>
  </si>
  <si>
    <t>3BD94968U4782781H</t>
  </si>
  <si>
    <t>897|a66aecaf6e94f2726112745ece0ef5d6</t>
  </si>
  <si>
    <t>6C093305YF389714F</t>
  </si>
  <si>
    <t>898|6c5a05165f7d5f7b87eb4e07d8d64ba8</t>
  </si>
  <si>
    <t>martin.a.smith@ntlworld.com</t>
  </si>
  <si>
    <t>4AM09291JT958322F</t>
  </si>
  <si>
    <t>899|645bc23f4c51a3f87b410f305aaa2e34</t>
  </si>
  <si>
    <t>Rachel Kim</t>
  </si>
  <si>
    <t>artstudio.seeun@gmail.com</t>
  </si>
  <si>
    <t>11542757P13192415</t>
  </si>
  <si>
    <t>900|48f8ee6a7b69e68d42d069467f3946f1</t>
  </si>
  <si>
    <t>8SG31657L93846936</t>
  </si>
  <si>
    <t>901|adcd87d309bc169dba237a556d74f02f</t>
  </si>
  <si>
    <t>78B000534X973584T</t>
  </si>
  <si>
    <t>902|b1edadc64569cc47eab1e85bd9c8dd47</t>
  </si>
  <si>
    <t>Mary E Robinson</t>
  </si>
  <si>
    <t>mary@maryrobinson.co.uk</t>
  </si>
  <si>
    <t>1HB25843S2485491E</t>
  </si>
  <si>
    <t>903|8a45adc12883113c5804974bd5d22488</t>
  </si>
  <si>
    <t>3FM9645081050073E</t>
  </si>
  <si>
    <t>904|5d34d8b3d2ff879cca6538220015f11e</t>
  </si>
  <si>
    <t>kate hipkiss</t>
  </si>
  <si>
    <t>2N123038U3101570E</t>
  </si>
  <si>
    <t>905|788325afcc184fc74bfe2aeb79662216</t>
  </si>
  <si>
    <t>Laurence Burrell</t>
  </si>
  <si>
    <t>2VR49816KE4147612</t>
  </si>
  <si>
    <t>906|cbebdafd23f3746aa6625c488e760bae</t>
  </si>
  <si>
    <t>58K624200X333474C</t>
  </si>
  <si>
    <t>Elena Henshaw Paintings</t>
  </si>
  <si>
    <t>lena.henshaw@gmail.com</t>
  </si>
  <si>
    <t>0FG02474KW979412P</t>
  </si>
  <si>
    <t>947|0f0d7c310d6be55a6ed617a10d130900</t>
  </si>
  <si>
    <t>9CB06939KS622113B</t>
  </si>
  <si>
    <t>948|46b550750c1d635f97607a4f9a605cbc</t>
  </si>
  <si>
    <t>Geoffrey White</t>
  </si>
  <si>
    <t>geoffwhite7931@btinternet.com</t>
  </si>
  <si>
    <t>88444592R8974583T</t>
  </si>
  <si>
    <t>949|a5e11a6e5f50a8be38930992ac4fbadf</t>
  </si>
  <si>
    <t>tony hinchliffe</t>
  </si>
  <si>
    <t>0X551375H85139024</t>
  </si>
  <si>
    <t>950|154ce2dfc44f6caaccebea1fbcd09bcb</t>
  </si>
  <si>
    <t>1JY865475P813713C</t>
  </si>
  <si>
    <t>951|03190dcad91fafc58ad7131655b10d93</t>
  </si>
  <si>
    <t>273863053H149102C</t>
  </si>
  <si>
    <t>952|5965e9424018ed25de1fd0ec698c183c</t>
  </si>
  <si>
    <t>Amy Glees</t>
  </si>
  <si>
    <t>amyglees@hotmail.com</t>
  </si>
  <si>
    <t>0JN524839N085454P</t>
  </si>
  <si>
    <t>953|d06083df71297d2ac9b6ae8cb5f9575d</t>
  </si>
  <si>
    <t>Splash of Colour</t>
  </si>
  <si>
    <t>mail@cupcakebaker.co.uk</t>
  </si>
  <si>
    <t>1TV594585W8400624</t>
  </si>
  <si>
    <t>954|0ad2034879a8c8f725bc0f390df2326b</t>
  </si>
  <si>
    <t>alankidd@macace.net</t>
  </si>
  <si>
    <t>7SJ82344215483531</t>
  </si>
  <si>
    <t>955|a931480a88b151483782e32eccd5c847</t>
  </si>
  <si>
    <t>Yvette Phillips Art</t>
  </si>
  <si>
    <t>76368877HE086715K</t>
  </si>
  <si>
    <t>956|6303cc99741d0a8b68f7f4cda7064fc8</t>
  </si>
  <si>
    <t>3GK46130DJ1796543</t>
  </si>
  <si>
    <t>957|3ade22b931c1da8ea2ca9f89d647968e</t>
  </si>
  <si>
    <t>vonstumm@aol.com</t>
  </si>
  <si>
    <t>0CV83669SP830371B</t>
  </si>
  <si>
    <t>958|ed025cc1f9df1cd60db29ebd127ce03f</t>
  </si>
  <si>
    <t>9HY60777B84666449</t>
  </si>
  <si>
    <t>959|cd20bec0e9e7d68c19b4a93af9e3d76d</t>
  </si>
  <si>
    <t>erwheeler21@gmail.com</t>
  </si>
  <si>
    <t>34L01379P9779832X</t>
  </si>
  <si>
    <t>960|346e9f41c7748e2a9eb3c7cd070f0783</t>
  </si>
  <si>
    <t>9LU27185422179103</t>
  </si>
  <si>
    <t>961|a80fe7bad5197614e94f641e0810fe20</t>
  </si>
  <si>
    <t>Angela Hunt</t>
  </si>
  <si>
    <t>6AV08050YY418745V</t>
  </si>
  <si>
    <t>962|03fd7c51d88e278341965ce855aaaa74</t>
  </si>
  <si>
    <t>Eleanor Clutton-Brock</t>
  </si>
  <si>
    <t>3YR6485273030733E</t>
  </si>
  <si>
    <t>963|1984fddd8ff4bbc740883baf3cebc5f1</t>
  </si>
  <si>
    <t>Dawn Leopard</t>
  </si>
  <si>
    <t>dawnleprechaun@hotmail.com</t>
  </si>
  <si>
    <t>6JH17441LK371252B</t>
  </si>
  <si>
    <t>964|256d05627dfe72c7be46eb0c3abcc70d</t>
  </si>
  <si>
    <t>4ET935923V581821S</t>
  </si>
  <si>
    <t>965|faf1aa74fead232a4c6477c548f6faa9</t>
  </si>
  <si>
    <t>34G41723YE753890W</t>
  </si>
  <si>
    <t>966|b792bd6e7ad7cd02c20343c4cb553a18</t>
  </si>
  <si>
    <t>2T873379BM0659105</t>
  </si>
  <si>
    <t>967|552419631537697e0cff2383a9aed59c</t>
  </si>
  <si>
    <t>laurencenormantattoo@outlook.com</t>
  </si>
  <si>
    <t>0MY46473H09350459</t>
  </si>
  <si>
    <t>968|3975bc2cf5753e5cfaad2addadac43ce</t>
  </si>
  <si>
    <t>2PH97504RY097254S</t>
  </si>
  <si>
    <t>969|d3e3e6053891693429fdb05415c81d1f</t>
  </si>
  <si>
    <t>Caroline Shadbolt</t>
  </si>
  <si>
    <t>cally.shadbolt@gmail.com</t>
  </si>
  <si>
    <t>0DM00587LG827381E</t>
  </si>
  <si>
    <t>970|3865c282140f7c4e32daf6e93fa3416b</t>
  </si>
  <si>
    <t>c.drinkwater760@btinternet.com</t>
  </si>
  <si>
    <t>417746965L0689946</t>
  </si>
  <si>
    <t>971|8ba90b9fc434a8682f2734df80014c92</t>
  </si>
  <si>
    <t>7D19712590858242M</t>
  </si>
  <si>
    <t>972|29261fa2e2447a95bd70243eb35e1093</t>
  </si>
  <si>
    <t>Alfred Kirkman</t>
  </si>
  <si>
    <t>05W74191NW645950K</t>
  </si>
  <si>
    <t>973|1b5663b662820d8ba5d7207ead371b74</t>
  </si>
  <si>
    <t>1E557157003738219</t>
  </si>
  <si>
    <t>974|f6df6b04d51dca3998985a1540c65d75</t>
  </si>
  <si>
    <t>9GB7979730521274S</t>
  </si>
  <si>
    <t>975|378e4c64ef2b31614f961bd71e318177</t>
  </si>
  <si>
    <t>YVONNE ROBINSON</t>
  </si>
  <si>
    <t>yvonnerobinson@clara.co.uk</t>
  </si>
  <si>
    <t>40P80183XM480205J</t>
  </si>
  <si>
    <t>976|ee01c445048ae1550d56ad2ba4509a2a</t>
  </si>
  <si>
    <t>giles barraclough</t>
  </si>
  <si>
    <t>gilesbarraclough@gmail.com</t>
  </si>
  <si>
    <t>3EY63290BF2558002</t>
  </si>
  <si>
    <t>977|5a8c27d981776a54ebb6f8e51696ac83</t>
  </si>
  <si>
    <t>03G71942BK542741R</t>
  </si>
  <si>
    <t>978|96a6fcf3f39196e6952ea101aff5de22</t>
  </si>
  <si>
    <t>7A581361RL568304W</t>
  </si>
  <si>
    <t>979|142b9ca9b334b9e800e7ac29078affae</t>
  </si>
  <si>
    <t>Graeme Salmon</t>
  </si>
  <si>
    <t>8D6613034W663904J</t>
  </si>
  <si>
    <t>980|9d5291fd0416438564e94ae9c2959457</t>
  </si>
  <si>
    <t>valerie petts</t>
  </si>
  <si>
    <t>valeriepetts@lineone.net</t>
  </si>
  <si>
    <t>6AB698701V294793U</t>
  </si>
  <si>
    <t>981|02e60fc24b1651abf7acc14f929c4c94</t>
  </si>
  <si>
    <t>Philippa Walshe</t>
  </si>
  <si>
    <t>hudwal123@gmail.com</t>
  </si>
  <si>
    <t>4V5335477P136214C</t>
  </si>
  <si>
    <t>982|50bf9dc6be0f49e117109dc023ebd4a3</t>
  </si>
  <si>
    <t>nickymoeran@hotmail.co.uk</t>
  </si>
  <si>
    <t>74L08266GD602305M</t>
  </si>
  <si>
    <t>983|041bc1a7ce1c4cada4bd05b87c2956d2</t>
  </si>
  <si>
    <t>1BX51137GV797524L</t>
  </si>
  <si>
    <t>984|7a94e7fdbd2a6cc2c101c444bc961dd3</t>
  </si>
  <si>
    <t>Philippa Shuckburgh</t>
  </si>
  <si>
    <t>pipshuck@btinternet.com</t>
  </si>
  <si>
    <t>6R276436EX975652G</t>
  </si>
  <si>
    <t>985|10cc2e3e3efb1e80ded3557c5396e4e8</t>
  </si>
  <si>
    <t>13P72762YN908064C</t>
  </si>
  <si>
    <t>986|60cf24b3ac2fb30262ed8c83f21072fe</t>
  </si>
  <si>
    <t>rachelducker@hotmail.com</t>
  </si>
  <si>
    <t>808245753W038310K</t>
  </si>
  <si>
    <t>987|ca571a5228a9cbdd771f5cdd538fb50a</t>
  </si>
  <si>
    <t>Miss C Hewson</t>
  </si>
  <si>
    <t>08B05076WE953361L</t>
  </si>
  <si>
    <t>989|21fa8407b0c7a54338a17425b165eac5</t>
  </si>
  <si>
    <t>1CJ808365E096191V</t>
  </si>
  <si>
    <t>990|cdc126074c58da7ee42f1e880c48d32d</t>
  </si>
  <si>
    <t>7NS4104785024235N</t>
  </si>
  <si>
    <t>991|af114ff57fc7bbabe2e89bac1cbd81b6</t>
  </si>
  <si>
    <t>Jane Peart</t>
  </si>
  <si>
    <t>janepeart@hotmail.com</t>
  </si>
  <si>
    <t>6JH47765TJ594624G</t>
  </si>
  <si>
    <t>992|9c92e34a57cda025c0cca1161efdf297</t>
  </si>
  <si>
    <t>0VK65425V8685100U</t>
  </si>
  <si>
    <t>993|86777f3277105d90eef3836f8a1cbde4</t>
  </si>
  <si>
    <t>6LJ36626MW009634S</t>
  </si>
  <si>
    <t>994|cdb7272990c012e01ea5e6561a14178f</t>
  </si>
  <si>
    <t>5W6455465H453110W</t>
  </si>
  <si>
    <t>995|86b2e452b6a6022c23c139c8097a83ea</t>
  </si>
  <si>
    <t>Anna Kolos</t>
  </si>
  <si>
    <t>1VG63868G1969582G</t>
  </si>
  <si>
    <t>996|c6f71b069abebe31bb0ad47928f5e981</t>
  </si>
  <si>
    <t>1LS48980AB4374548</t>
  </si>
  <si>
    <t>998|f00d0797d9d9a9228efa006beacc56e8</t>
  </si>
  <si>
    <t>48G37825K7528894G</t>
  </si>
  <si>
    <t>997|b6078d68de24e9351619f102771e4f48</t>
  </si>
  <si>
    <t>tara Parker-Woolway</t>
  </si>
  <si>
    <t>tara@parkerwoolwayartist.co.uk</t>
  </si>
  <si>
    <t>2EC94203VL7879513</t>
  </si>
  <si>
    <t>999|6069fcd0c13a023d85bdc201b60c28aa</t>
  </si>
  <si>
    <t>08311247L3629402J</t>
  </si>
  <si>
    <t>1000|9f361dcf2d14cbb59d3fd86965886618</t>
  </si>
  <si>
    <t>9EK35989C13756000</t>
  </si>
  <si>
    <t>1001|695c97ee7187968b5ce3c018db283282</t>
  </si>
  <si>
    <t>6E1173984N9616119</t>
  </si>
  <si>
    <t>1002|ad3a3bcaf2a4465004881cfc8c3a59c2</t>
  </si>
  <si>
    <t>chase marsden</t>
  </si>
  <si>
    <t>3CE6321911322844S</t>
  </si>
  <si>
    <t>1003|ba24b3f1bc01661d4e3c882d99c45efc</t>
  </si>
  <si>
    <t>wendynewhofer@hotmail.com</t>
  </si>
  <si>
    <t>0X303072VV7231436</t>
  </si>
  <si>
    <t>1004|69f97a4ea08d745301d42fee45f2b2e6</t>
  </si>
  <si>
    <t>0DG69383FR823651U</t>
  </si>
  <si>
    <t>1005|663fb577520f38e6befc221f4e86b602</t>
  </si>
  <si>
    <t>7LL81918RS440433Y</t>
  </si>
  <si>
    <t>1006|2d73a8e2c2cbb10964a3033f663f09d9</t>
  </si>
  <si>
    <t>8M798248D7533733G</t>
  </si>
  <si>
    <t>1007|de62fc02b0451494264aa47f5b72b088</t>
  </si>
  <si>
    <t>Robert Strange (strangeart)</t>
  </si>
  <si>
    <t>1D537042PE8094338</t>
  </si>
  <si>
    <t>1009|2c93c4de7df7c825ca8c828788deea83</t>
  </si>
  <si>
    <t>aliceebee@hotmail.com</t>
  </si>
  <si>
    <t>6YL61293P52307025</t>
  </si>
  <si>
    <t>1010|cbf53b4081e23e47fcd73ab80fc32b50</t>
  </si>
  <si>
    <t>3F1465387E911693K</t>
  </si>
  <si>
    <t>1011|05157cf77c89217b63fd5378f60dd57f</t>
  </si>
  <si>
    <t>10S934392B9933838</t>
  </si>
  <si>
    <t>1012|5adc5b9bc40ef684374fd82e367bc4eb</t>
  </si>
  <si>
    <t>7FD85223J51610216</t>
  </si>
  <si>
    <t>1013|744e1180a06c6bb72501b24c356d1518</t>
  </si>
  <si>
    <t>lawrenceward45@btinternet.com</t>
  </si>
  <si>
    <t>46C92685LJ455912B</t>
  </si>
  <si>
    <t>1014|4490b8fc35441436760d82388cde0066</t>
  </si>
  <si>
    <t>martinofoschi@hotmail.it</t>
  </si>
  <si>
    <t>37K77248D1247311D</t>
  </si>
  <si>
    <t>1017|ac8c117f7788b43e2b5ef90968924d76</t>
  </si>
  <si>
    <t>0KE0663829448382M</t>
  </si>
  <si>
    <t>1018|9d01a67d89cb63dd3021b8e37f82f12e</t>
  </si>
  <si>
    <t>2AL270931N933782X</t>
  </si>
  <si>
    <t>1019|f2c6dcffa0a3c556929f0fc6d6a1f2ba</t>
  </si>
  <si>
    <t>emma coleman-jones</t>
  </si>
  <si>
    <t>5UV72488PG497574E</t>
  </si>
  <si>
    <t>1020|7747b10ab7e0bdc35db2208b547581e5</t>
  </si>
  <si>
    <t>48355406B6912131G</t>
  </si>
  <si>
    <t>1023|e020b46e53c928409bbc3a2970bf8480</t>
  </si>
  <si>
    <t>5RH078325G6265035</t>
  </si>
  <si>
    <t>1024|eabbb8207184eb548b3f19ba4ae8be71</t>
  </si>
  <si>
    <t>rahima@kenner.org.uk</t>
  </si>
  <si>
    <t>9H428098S4265691E</t>
  </si>
  <si>
    <t>1025|b644f91de49da21563483a6fa4a945f4</t>
  </si>
  <si>
    <t>5JV70404YG929733H</t>
  </si>
  <si>
    <t>1026|f44f0ebab14498f622258dd11242c1ab</t>
  </si>
  <si>
    <t>34J822551J444620W</t>
  </si>
  <si>
    <t>1027|9eb1e00aa6364eae11bea516e442cbc7</t>
  </si>
  <si>
    <t>Sally Fisher</t>
  </si>
  <si>
    <t>sally@cainer.com</t>
  </si>
  <si>
    <t>8JY09650AJ059210H</t>
  </si>
  <si>
    <t>1028|482e2074e86e2c307e0b99cac7b3c0e4</t>
  </si>
  <si>
    <t>apwootton@gmail.com</t>
  </si>
  <si>
    <t>0VK57572RT1611359</t>
  </si>
  <si>
    <t>1029|2eef03f197f649f10758028494882815</t>
  </si>
  <si>
    <t>04776657YJ391331B</t>
  </si>
  <si>
    <t>1030|82e023bd1725279c755ceccc727295d0</t>
  </si>
  <si>
    <t>kieran stiles</t>
  </si>
  <si>
    <t>kieran@artcoursesoxford.com</t>
  </si>
  <si>
    <t>2HF14879BS219382M</t>
  </si>
  <si>
    <t>1031|1290642f6039594bb2b1797c4f7e7da4</t>
  </si>
  <si>
    <t>james King</t>
  </si>
  <si>
    <t>king1812@live.com</t>
  </si>
  <si>
    <t>9J8879062K9063625</t>
  </si>
  <si>
    <t>1032|2f55e13b43a155cca83d6c922a7eee3a</t>
  </si>
  <si>
    <t>3JP012977H5669527</t>
  </si>
  <si>
    <t>1033|4d22bf21e501ce07c7c32bfffeb12e73</t>
  </si>
  <si>
    <t>1UP81714F66448510</t>
  </si>
  <si>
    <t>1036|dae49251e65a01c81bea1043bf991857</t>
  </si>
  <si>
    <t>Kenner Account</t>
  </si>
  <si>
    <t>Statement</t>
  </si>
  <si>
    <t>Overpaid £50</t>
  </si>
  <si>
    <t>A Hartley</t>
  </si>
  <si>
    <t>Elena Henshaw</t>
  </si>
  <si>
    <t>James Swain</t>
  </si>
  <si>
    <t>V Stanway</t>
  </si>
  <si>
    <t>Anuk Naumann</t>
  </si>
  <si>
    <t>Main</t>
  </si>
  <si>
    <t>Savings</t>
  </si>
  <si>
    <t>18-20</t>
  </si>
  <si>
    <t>CIC Fee</t>
  </si>
  <si>
    <t>(223 paying)</t>
  </si>
  <si>
    <t>As at 31/12/22</t>
  </si>
  <si>
    <t>MEMBERS EXHIBITION</t>
  </si>
  <si>
    <t>25 works</t>
  </si>
  <si>
    <t>Transaction fees</t>
  </si>
  <si>
    <t>Venue Hire</t>
  </si>
  <si>
    <t>Venue Hire 21 &amp; 22</t>
  </si>
  <si>
    <t>24 works</t>
  </si>
  <si>
    <t>(243 Artists)</t>
  </si>
  <si>
    <t>(116 Artists)</t>
  </si>
  <si>
    <t>Secretary's fees</t>
  </si>
  <si>
    <t>Jericho Artweeks lecture</t>
  </si>
  <si>
    <t>Donations to OASA 21/22</t>
  </si>
  <si>
    <t>Unpaid for</t>
  </si>
  <si>
    <t>Payment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</si>
</sst>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£&quot;#,##0"/>
    <numFmt numFmtId="165" formatCode="&quot;£&quot;#,##0.00"/>
  </numFmts>
  <fonts count="1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3F3F76"/>
      <name val="Arial"/>
      <family val="2"/>
    </font>
    <font>
      <u/>
      <sz val="10"/>
      <color theme="10"/>
      <name val="Arial"/>
      <family val="2"/>
    </font>
    <font>
      <b/>
      <sz val="13"/>
      <color theme="1"/>
      <name val="Calibri"/>
      <family val="2"/>
    </font>
    <font>
      <sz val="12"/>
      <color rgb="FF3F3F76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C99"/>
        <bgColor rgb="FF000000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" fillId="6" borderId="5" applyNumberFormat="0" applyFont="0" applyAlignment="0" applyProtection="0"/>
    <xf numFmtId="0" fontId="1" fillId="7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79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0" fontId="4" fillId="0" borderId="0" xfId="2" applyFont="1"/>
    <xf numFmtId="0" fontId="3" fillId="2" borderId="0" xfId="2" applyFill="1"/>
    <xf numFmtId="0" fontId="6" fillId="3" borderId="1" xfId="0" applyFont="1" applyFill="1" applyBorder="1"/>
    <xf numFmtId="0" fontId="5" fillId="3" borderId="0" xfId="0" applyFont="1" applyFill="1"/>
    <xf numFmtId="0" fontId="7" fillId="3" borderId="0" xfId="0" applyFont="1" applyFill="1"/>
    <xf numFmtId="0" fontId="0" fillId="3" borderId="0" xfId="0" applyFill="1"/>
    <xf numFmtId="3" fontId="0" fillId="3" borderId="0" xfId="0" applyNumberFormat="1" applyFill="1"/>
    <xf numFmtId="3" fontId="8" fillId="3" borderId="0" xfId="0" applyNumberFormat="1" applyFont="1" applyFill="1"/>
    <xf numFmtId="3" fontId="0" fillId="3" borderId="2" xfId="0" applyNumberFormat="1" applyFill="1" applyBorder="1"/>
    <xf numFmtId="3" fontId="0" fillId="3" borderId="1" xfId="0" applyNumberFormat="1" applyFill="1" applyBorder="1"/>
    <xf numFmtId="3" fontId="5" fillId="3" borderId="0" xfId="0" applyNumberFormat="1" applyFont="1" applyFill="1"/>
    <xf numFmtId="3" fontId="0" fillId="3" borderId="3" xfId="0" applyNumberFormat="1" applyFill="1" applyBorder="1"/>
    <xf numFmtId="11" fontId="0" fillId="0" borderId="0" xfId="0" applyNumberFormat="1"/>
    <xf numFmtId="43" fontId="0" fillId="0" borderId="0" xfId="0" applyNumberFormat="1"/>
    <xf numFmtId="14" fontId="3" fillId="0" borderId="0" xfId="2" applyNumberFormat="1"/>
    <xf numFmtId="22" fontId="0" fillId="0" borderId="0" xfId="0" applyNumberFormat="1"/>
    <xf numFmtId="4" fontId="3" fillId="0" borderId="0" xfId="2" applyNumberFormat="1"/>
    <xf numFmtId="0" fontId="12" fillId="7" borderId="6" xfId="6" applyFont="1" applyBorder="1"/>
    <xf numFmtId="0" fontId="12" fillId="7" borderId="7" xfId="6" applyFont="1" applyBorder="1"/>
    <xf numFmtId="0" fontId="12" fillId="7" borderId="6" xfId="6" applyFont="1" applyBorder="1" applyAlignment="1">
      <alignment horizontal="center"/>
    </xf>
    <xf numFmtId="0" fontId="12" fillId="7" borderId="6" xfId="6" applyFont="1" applyBorder="1" applyAlignment="1">
      <alignment horizontal="right"/>
    </xf>
    <xf numFmtId="0" fontId="12" fillId="7" borderId="6" xfId="6" applyFont="1" applyBorder="1" applyAlignment="1">
      <alignment horizontal="left"/>
    </xf>
    <xf numFmtId="0" fontId="10" fillId="5" borderId="6" xfId="4" applyBorder="1"/>
    <xf numFmtId="0" fontId="10" fillId="5" borderId="6" xfId="4" applyBorder="1" applyAlignment="1">
      <alignment horizontal="center"/>
    </xf>
    <xf numFmtId="164" fontId="10" fillId="5" borderId="6" xfId="4" applyNumberFormat="1" applyBorder="1" applyAlignment="1">
      <alignment horizontal="right"/>
    </xf>
    <xf numFmtId="0" fontId="14" fillId="5" borderId="6" xfId="7" applyFont="1" applyFill="1" applyBorder="1"/>
    <xf numFmtId="14" fontId="10" fillId="5" borderId="6" xfId="4" applyNumberFormat="1" applyBorder="1" applyAlignment="1">
      <alignment horizontal="center"/>
    </xf>
    <xf numFmtId="0" fontId="14" fillId="5" borderId="6" xfId="4" applyFont="1" applyBorder="1"/>
    <xf numFmtId="0" fontId="13" fillId="6" borderId="6" xfId="5" applyFont="1" applyBorder="1"/>
    <xf numFmtId="0" fontId="13" fillId="5" borderId="6" xfId="4" applyFont="1" applyBorder="1"/>
    <xf numFmtId="14" fontId="13" fillId="8" borderId="6" xfId="0" applyNumberFormat="1" applyFont="1" applyFill="1" applyBorder="1" applyAlignment="1">
      <alignment horizontal="center"/>
    </xf>
    <xf numFmtId="14" fontId="10" fillId="5" borderId="6" xfId="4" applyNumberFormat="1" applyBorder="1"/>
    <xf numFmtId="0" fontId="9" fillId="4" borderId="6" xfId="3" applyBorder="1"/>
    <xf numFmtId="0" fontId="14" fillId="5" borderId="6" xfId="4" applyFont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164" fontId="0" fillId="0" borderId="10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right"/>
    </xf>
    <xf numFmtId="0" fontId="0" fillId="0" borderId="4" xfId="0" applyBorder="1"/>
    <xf numFmtId="0" fontId="0" fillId="0" borderId="11" xfId="0" applyBorder="1"/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right"/>
    </xf>
    <xf numFmtId="0" fontId="15" fillId="0" borderId="4" xfId="0" applyFont="1" applyBorder="1"/>
    <xf numFmtId="0" fontId="15" fillId="0" borderId="4" xfId="0" applyFont="1" applyBorder="1" applyAlignment="1">
      <alignment horizontal="center"/>
    </xf>
    <xf numFmtId="164" fontId="15" fillId="0" borderId="4" xfId="0" applyNumberFormat="1" applyFont="1" applyBorder="1" applyAlignment="1">
      <alignment horizontal="right"/>
    </xf>
    <xf numFmtId="0" fontId="15" fillId="0" borderId="6" xfId="0" applyFont="1" applyBorder="1"/>
    <xf numFmtId="0" fontId="15" fillId="0" borderId="7" xfId="0" applyFont="1" applyBorder="1"/>
    <xf numFmtId="0" fontId="15" fillId="0" borderId="6" xfId="0" applyFont="1" applyBorder="1" applyAlignment="1">
      <alignment horizontal="center"/>
    </xf>
    <xf numFmtId="164" fontId="15" fillId="0" borderId="6" xfId="0" applyNumberFormat="1" applyFont="1" applyBorder="1" applyAlignment="1">
      <alignment horizontal="right"/>
    </xf>
    <xf numFmtId="0" fontId="15" fillId="0" borderId="11" xfId="0" applyFont="1" applyBorder="1"/>
    <xf numFmtId="0" fontId="0" fillId="0" borderId="6" xfId="0" applyBorder="1" applyAlignment="1">
      <alignment horizontal="right"/>
    </xf>
    <xf numFmtId="0" fontId="10" fillId="3" borderId="6" xfId="4" applyFill="1" applyBorder="1"/>
    <xf numFmtId="0" fontId="10" fillId="3" borderId="7" xfId="4" applyFill="1" applyBorder="1"/>
    <xf numFmtId="0" fontId="10" fillId="3" borderId="6" xfId="4" applyFill="1" applyBorder="1" applyAlignment="1">
      <alignment horizontal="center"/>
    </xf>
    <xf numFmtId="164" fontId="10" fillId="3" borderId="6" xfId="4" applyNumberFormat="1" applyFill="1" applyBorder="1" applyAlignment="1">
      <alignment horizontal="right"/>
    </xf>
    <xf numFmtId="0" fontId="13" fillId="3" borderId="6" xfId="5" applyFont="1" applyFill="1" applyBorder="1"/>
    <xf numFmtId="14" fontId="10" fillId="3" borderId="6" xfId="4" applyNumberFormat="1" applyFill="1" applyBorder="1" applyAlignment="1">
      <alignment horizontal="center"/>
    </xf>
    <xf numFmtId="22" fontId="3" fillId="0" borderId="0" xfId="2" applyNumberFormat="1"/>
    <xf numFmtId="165" fontId="3" fillId="0" borderId="0" xfId="2" applyNumberFormat="1"/>
    <xf numFmtId="0" fontId="10" fillId="9" borderId="6" xfId="4" applyFill="1" applyBorder="1"/>
    <xf numFmtId="43" fontId="3" fillId="0" borderId="0" xfId="1" applyFont="1"/>
    <xf numFmtId="21" fontId="0" fillId="0" borderId="0" xfId="0" applyNumberFormat="1"/>
    <xf numFmtId="0" fontId="5" fillId="0" borderId="0" xfId="0" applyFont="1"/>
    <xf numFmtId="4" fontId="0" fillId="0" borderId="0" xfId="0" applyNumberFormat="1"/>
    <xf numFmtId="0" fontId="0" fillId="0" borderId="0" xfId="0" quotePrefix="1" applyAlignment="1">
      <alignment horizontal="right"/>
    </xf>
    <xf numFmtId="3" fontId="3" fillId="0" borderId="0" xfId="2" applyNumberFormat="1"/>
    <xf numFmtId="164" fontId="3" fillId="0" borderId="0" xfId="2" applyNumberFormat="1"/>
    <xf numFmtId="2" fontId="0" fillId="0" borderId="0" xfId="0" applyNumberFormat="1"/>
  </cellXfs>
  <cellStyles count="8">
    <cellStyle name="20% - Accent1" xfId="6" builtinId="30"/>
    <cellStyle name="Comma" xfId="1" builtinId="3"/>
    <cellStyle name="Good" xfId="3" builtinId="26"/>
    <cellStyle name="Hyperlink" xfId="7" builtinId="8"/>
    <cellStyle name="Input" xfId="4" builtinId="20"/>
    <cellStyle name="Normal" xfId="0" builtinId="0"/>
    <cellStyle name="Normal 2" xfId="2" xr:uid="{39C8061A-2CB0-498A-829B-5AD4FC04EB30}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ucyrhodes273@gmail.com" TargetMode="External"/><Relationship Id="rId13" Type="http://schemas.openxmlformats.org/officeDocument/2006/relationships/hyperlink" Target="mailto:Claireboyns@rocketmail.com" TargetMode="External"/><Relationship Id="rId3" Type="http://schemas.openxmlformats.org/officeDocument/2006/relationships/hyperlink" Target="mailto:pennyclark@virginmedia.com" TargetMode="External"/><Relationship Id="rId7" Type="http://schemas.openxmlformats.org/officeDocument/2006/relationships/hyperlink" Target="mailto:jostaniford@me.com" TargetMode="External"/><Relationship Id="rId12" Type="http://schemas.openxmlformats.org/officeDocument/2006/relationships/hyperlink" Target="mailto:lisa.jb.turner@btinternet.com" TargetMode="External"/><Relationship Id="rId2" Type="http://schemas.openxmlformats.org/officeDocument/2006/relationships/hyperlink" Target="mailto:Jmagrath2016@gmail.com" TargetMode="External"/><Relationship Id="rId1" Type="http://schemas.openxmlformats.org/officeDocument/2006/relationships/hyperlink" Target="mailto:Jmagrath2016@gmail.com" TargetMode="External"/><Relationship Id="rId6" Type="http://schemas.openxmlformats.org/officeDocument/2006/relationships/hyperlink" Target="mailto:pennyclark@virginmedia.com" TargetMode="External"/><Relationship Id="rId11" Type="http://schemas.openxmlformats.org/officeDocument/2006/relationships/hyperlink" Target="mailto:matthewjhd@gmail.com" TargetMode="External"/><Relationship Id="rId5" Type="http://schemas.openxmlformats.org/officeDocument/2006/relationships/hyperlink" Target="mailto:graham@cluley.org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mailto:anthony.bron@eye.ox.ac.uk" TargetMode="External"/><Relationship Id="rId4" Type="http://schemas.openxmlformats.org/officeDocument/2006/relationships/hyperlink" Target="mailto:jenny.huggett@btconnect.com" TargetMode="External"/><Relationship Id="rId9" Type="http://schemas.openxmlformats.org/officeDocument/2006/relationships/hyperlink" Target="mailto:lisaprodromo@yahoo.com" TargetMode="External"/><Relationship Id="rId14" Type="http://schemas.openxmlformats.org/officeDocument/2006/relationships/hyperlink" Target="mailto:T_marriage@yahoo.co.u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5704-AB24-4EFA-AFF6-EEB682B99DC3}">
  <dimension ref="B2:P40"/>
  <sheetViews>
    <sheetView tabSelected="1" topLeftCell="A18" workbookViewId="0">
      <selection activeCell="L29" sqref="L29"/>
    </sheetView>
  </sheetViews>
  <sheetFormatPr defaultColWidth="9" defaultRowHeight="13" x14ac:dyDescent="0.3"/>
  <cols>
    <col min="1" max="1" width="9" style="5"/>
    <col min="2" max="2" width="10.54296875" style="5" customWidth="1"/>
    <col min="3" max="3" width="11" style="5" customWidth="1"/>
    <col min="4" max="5" width="9" style="5"/>
    <col min="6" max="6" width="25" style="5" customWidth="1"/>
    <col min="7" max="9" width="9" style="5"/>
    <col min="10" max="10" width="21.54296875" style="5" customWidth="1"/>
    <col min="11" max="11" width="10.7265625" style="5" customWidth="1"/>
    <col min="12" max="14" width="9" style="5"/>
    <col min="15" max="15" width="20.81640625" style="5" customWidth="1"/>
    <col min="16" max="16384" width="9" style="5"/>
  </cols>
  <sheetData>
    <row r="2" spans="2:16" ht="14" x14ac:dyDescent="0.3">
      <c r="B2" s="8" t="s">
        <v>816</v>
      </c>
      <c r="C2" s="8"/>
      <c r="D2" s="8"/>
      <c r="E2" s="8"/>
      <c r="F2" s="8"/>
      <c r="G2" s="8"/>
      <c r="H2" s="8"/>
      <c r="I2" s="8"/>
      <c r="J2" s="8"/>
      <c r="K2" s="8" t="s">
        <v>2995</v>
      </c>
      <c r="L2" s="8"/>
      <c r="M2" s="8"/>
      <c r="N2" s="8"/>
      <c r="O2" s="8"/>
      <c r="P2" s="8"/>
    </row>
    <row r="3" spans="2:16" x14ac:dyDescent="0.3">
      <c r="B3" s="9"/>
      <c r="C3" s="9" t="s">
        <v>817</v>
      </c>
      <c r="D3" s="9"/>
      <c r="E3" s="9"/>
      <c r="F3" s="9"/>
      <c r="G3" s="9"/>
      <c r="H3" s="9"/>
      <c r="I3" s="9"/>
      <c r="J3" s="9"/>
      <c r="K3" s="9"/>
      <c r="L3" s="9"/>
      <c r="M3" s="9" t="s">
        <v>818</v>
      </c>
      <c r="N3" s="9"/>
      <c r="O3" s="9"/>
      <c r="P3" s="9"/>
    </row>
    <row r="4" spans="2:16" x14ac:dyDescent="0.3">
      <c r="B4" s="10" t="s">
        <v>819</v>
      </c>
      <c r="C4" s="11"/>
      <c r="D4" s="11"/>
      <c r="E4" s="11"/>
      <c r="F4" s="10" t="s">
        <v>820</v>
      </c>
      <c r="G4" s="11"/>
      <c r="H4" s="11"/>
      <c r="I4" s="11"/>
      <c r="J4" s="10" t="s">
        <v>819</v>
      </c>
      <c r="K4" s="11"/>
      <c r="L4" s="11"/>
      <c r="M4" s="11"/>
      <c r="N4" s="10" t="s">
        <v>820</v>
      </c>
      <c r="O4" s="11"/>
      <c r="P4" s="11"/>
    </row>
    <row r="5" spans="2:16" x14ac:dyDescent="0.3">
      <c r="B5" s="10" t="s">
        <v>3466</v>
      </c>
      <c r="C5" s="11"/>
      <c r="D5" s="12"/>
      <c r="E5" s="12"/>
      <c r="F5" s="12"/>
      <c r="G5" s="12"/>
      <c r="H5" s="12"/>
      <c r="I5" s="12"/>
      <c r="J5" s="12" t="s">
        <v>821</v>
      </c>
      <c r="K5" s="12" t="s">
        <v>3464</v>
      </c>
      <c r="L5" s="12">
        <f>'Main Account'!C312</f>
        <v>6728</v>
      </c>
      <c r="M5" s="12"/>
      <c r="N5" s="12" t="s">
        <v>3474</v>
      </c>
      <c r="O5" s="12"/>
      <c r="P5" s="12">
        <f>'Main Account'!K220</f>
        <v>750</v>
      </c>
    </row>
    <row r="6" spans="2:16" x14ac:dyDescent="0.3">
      <c r="B6" s="11" t="s">
        <v>2</v>
      </c>
      <c r="C6" s="11" t="s">
        <v>3467</v>
      </c>
      <c r="D6" s="12">
        <f>'Members Exhibition'!D28</f>
        <v>13780</v>
      </c>
      <c r="E6" s="12"/>
      <c r="F6" s="12" t="s">
        <v>11</v>
      </c>
      <c r="G6" s="12">
        <f>SUM('Main Account'!R176:R190)</f>
        <v>500</v>
      </c>
      <c r="H6" s="12"/>
      <c r="I6" s="12"/>
      <c r="J6" s="12"/>
      <c r="K6" s="12" t="s">
        <v>822</v>
      </c>
      <c r="L6" s="12"/>
      <c r="M6" s="12"/>
      <c r="N6" s="12" t="s">
        <v>823</v>
      </c>
      <c r="O6" s="12"/>
      <c r="P6" s="12">
        <f>'Main Account'!K149</f>
        <v>192</v>
      </c>
    </row>
    <row r="7" spans="2:16" x14ac:dyDescent="0.3">
      <c r="B7" s="11" t="s">
        <v>3478</v>
      </c>
      <c r="C7" s="11"/>
      <c r="D7" s="12">
        <v>-150</v>
      </c>
      <c r="E7" s="12"/>
      <c r="F7" s="12" t="s">
        <v>839</v>
      </c>
      <c r="G7" s="12">
        <f>'Main Account'!Q177</f>
        <v>630.63</v>
      </c>
      <c r="H7" s="12"/>
      <c r="I7" s="12"/>
      <c r="J7" s="12"/>
      <c r="K7" s="12"/>
      <c r="L7" s="12"/>
      <c r="M7" s="12"/>
      <c r="N7" s="12" t="s">
        <v>825</v>
      </c>
      <c r="O7" s="12"/>
      <c r="P7" s="12">
        <v>110</v>
      </c>
    </row>
    <row r="8" spans="2:16" x14ac:dyDescent="0.3">
      <c r="B8" s="11" t="s">
        <v>824</v>
      </c>
      <c r="C8" s="11"/>
      <c r="D8" s="13">
        <f>-'Members Exhibition'!G28</f>
        <v>-10335</v>
      </c>
      <c r="E8" s="12"/>
      <c r="F8" s="12" t="s">
        <v>826</v>
      </c>
      <c r="G8" s="12">
        <f>'Main Account'!Q181</f>
        <v>750</v>
      </c>
      <c r="H8" s="12"/>
      <c r="I8" s="12"/>
      <c r="J8" s="12" t="s">
        <v>827</v>
      </c>
      <c r="K8" s="12"/>
      <c r="L8" s="12">
        <f>'Main Account'!W11</f>
        <v>36.450000000000003</v>
      </c>
      <c r="M8" s="12"/>
      <c r="N8" s="12" t="s">
        <v>828</v>
      </c>
      <c r="O8" s="12"/>
      <c r="P8" s="12">
        <v>540.20000000000005</v>
      </c>
    </row>
    <row r="9" spans="2:16" x14ac:dyDescent="0.3">
      <c r="B9" s="11"/>
      <c r="C9" s="11"/>
      <c r="D9" s="12">
        <f>SUM(D6:D8)</f>
        <v>3295</v>
      </c>
      <c r="E9" s="12"/>
      <c r="F9" s="12" t="s">
        <v>3469</v>
      </c>
      <c r="G9" s="12">
        <f>'Main Account'!Q197</f>
        <v>1148.1600000000001</v>
      </c>
      <c r="H9" s="12"/>
      <c r="I9" s="12"/>
      <c r="J9" s="12"/>
      <c r="K9" s="12"/>
      <c r="L9" s="12"/>
      <c r="M9" s="12"/>
      <c r="N9" s="12" t="s">
        <v>829</v>
      </c>
      <c r="O9" s="12"/>
      <c r="P9" s="12">
        <f>'Main Account'!M312</f>
        <v>2037.73</v>
      </c>
    </row>
    <row r="10" spans="2:16" x14ac:dyDescent="0.3">
      <c r="B10" s="11"/>
      <c r="C10" s="11"/>
      <c r="D10" s="12"/>
      <c r="E10" s="12"/>
      <c r="F10" s="12" t="s">
        <v>837</v>
      </c>
      <c r="G10" s="12">
        <f>'Main Account'!Q161+'Main Account'!Q203</f>
        <v>683.81</v>
      </c>
      <c r="H10" s="12"/>
      <c r="I10" s="12"/>
      <c r="J10" s="12" t="s">
        <v>3</v>
      </c>
      <c r="K10" s="12"/>
      <c r="L10" s="12"/>
      <c r="M10" s="12"/>
      <c r="N10" s="12" t="s">
        <v>831</v>
      </c>
      <c r="O10" s="12"/>
      <c r="P10" s="12">
        <f>'Main Account'!K162</f>
        <v>516.04999999999995</v>
      </c>
    </row>
    <row r="11" spans="2:16" x14ac:dyDescent="0.3">
      <c r="B11" s="11"/>
      <c r="C11" s="11"/>
      <c r="D11" s="12"/>
      <c r="E11" s="12"/>
      <c r="F11" s="12" t="s">
        <v>3468</v>
      </c>
      <c r="G11" s="12">
        <v>102.55</v>
      </c>
      <c r="H11" s="12"/>
      <c r="I11" s="12"/>
      <c r="J11" s="12"/>
      <c r="K11" s="12"/>
      <c r="L11" s="12"/>
      <c r="M11" s="12"/>
      <c r="N11" s="12" t="s">
        <v>3475</v>
      </c>
      <c r="O11" s="12"/>
      <c r="P11" s="12">
        <f>'Main Account'!K195</f>
        <v>396</v>
      </c>
    </row>
    <row r="12" spans="2:16" x14ac:dyDescent="0.3">
      <c r="B12" s="11"/>
      <c r="C12" s="11"/>
      <c r="D12" s="12"/>
      <c r="E12" s="12"/>
      <c r="F12" s="12"/>
      <c r="G12" s="12">
        <f>SUM(G6:G11)</f>
        <v>3815.15</v>
      </c>
      <c r="H12" s="12"/>
      <c r="I12" s="12"/>
      <c r="J12" s="12" t="s">
        <v>833</v>
      </c>
      <c r="K12" s="12"/>
      <c r="L12" s="12">
        <f>G34</f>
        <v>2167.7064516129035</v>
      </c>
      <c r="M12" s="12"/>
      <c r="N12" s="12" t="s">
        <v>3468</v>
      </c>
      <c r="O12" s="12"/>
      <c r="P12" s="12">
        <f>'Main Account'!K312-SUM(Summary!P5:P8,Summary!P10:P11,Summary!G11,Summary!G26)</f>
        <v>151.51645161290435</v>
      </c>
    </row>
    <row r="13" spans="2:16" x14ac:dyDescent="0.3">
      <c r="B13" s="11" t="s">
        <v>830</v>
      </c>
      <c r="C13" s="11" t="s">
        <v>3473</v>
      </c>
      <c r="D13" s="12">
        <f>SUM('Main Account'!D138:D182)</f>
        <v>2327</v>
      </c>
      <c r="E13" s="12"/>
      <c r="F13" s="12"/>
      <c r="G13" s="12"/>
      <c r="H13" s="12"/>
      <c r="I13" s="12"/>
      <c r="J13" s="12"/>
      <c r="K13" s="12"/>
      <c r="L13" s="12"/>
      <c r="M13" s="12"/>
      <c r="N13" s="12" t="s">
        <v>3476</v>
      </c>
      <c r="O13" s="12"/>
      <c r="P13" s="12">
        <f>'Main Account'!P312</f>
        <v>2500</v>
      </c>
    </row>
    <row r="14" spans="2:16" x14ac:dyDescent="0.3">
      <c r="B14" s="11"/>
      <c r="C14" s="11"/>
      <c r="D14" s="12"/>
      <c r="E14" s="12"/>
      <c r="F14" s="12" t="s">
        <v>832</v>
      </c>
      <c r="G14" s="12">
        <f>D16-G12</f>
        <v>1806.85</v>
      </c>
      <c r="H14" s="12"/>
      <c r="I14" s="12"/>
      <c r="J14" s="12"/>
      <c r="K14" s="12"/>
      <c r="L14" s="12"/>
      <c r="M14" s="12"/>
      <c r="N14" s="12"/>
      <c r="O14" s="12"/>
      <c r="P14" s="12"/>
    </row>
    <row r="15" spans="2:16" x14ac:dyDescent="0.3">
      <c r="B15" s="11"/>
      <c r="C15" s="11"/>
      <c r="D15" s="12"/>
      <c r="E15" s="12"/>
      <c r="F15" s="12"/>
      <c r="G15" s="12"/>
      <c r="H15" s="12"/>
      <c r="I15" s="12"/>
      <c r="J15" s="12"/>
      <c r="K15" s="12"/>
      <c r="L15" s="15" t="s">
        <v>834</v>
      </c>
      <c r="M15" s="12"/>
      <c r="N15" s="12"/>
      <c r="O15" s="12"/>
      <c r="P15" s="15" t="s">
        <v>834</v>
      </c>
    </row>
    <row r="16" spans="2:16" ht="13.5" thickBot="1" x14ac:dyDescent="0.35">
      <c r="B16" s="11"/>
      <c r="C16" s="11"/>
      <c r="D16" s="14">
        <f>D9+D13</f>
        <v>5622</v>
      </c>
      <c r="E16" s="12"/>
      <c r="F16" s="12"/>
      <c r="G16" s="14">
        <f>D16</f>
        <v>5622</v>
      </c>
      <c r="H16" s="12"/>
      <c r="I16" s="12"/>
      <c r="J16" s="12"/>
      <c r="K16" s="12"/>
      <c r="L16" s="12">
        <f>SUM(L5:L12)</f>
        <v>8932.1564516129038</v>
      </c>
      <c r="M16" s="12"/>
      <c r="N16" s="12"/>
      <c r="O16" s="12"/>
      <c r="P16" s="12">
        <f>SUM(P5:P13)</f>
        <v>7193.4964516129048</v>
      </c>
    </row>
    <row r="17" spans="2:16" ht="13.5" thickTop="1" x14ac:dyDescent="0.3">
      <c r="B17" s="11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2:16" x14ac:dyDescent="0.3">
      <c r="B18" s="11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 t="s">
        <v>835</v>
      </c>
      <c r="O18" s="12"/>
      <c r="P18" s="12">
        <f>L16-P16</f>
        <v>1738.6599999999989</v>
      </c>
    </row>
    <row r="19" spans="2:16" x14ac:dyDescent="0.3">
      <c r="B19" s="11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2:16" ht="13.5" thickBot="1" x14ac:dyDescent="0.35">
      <c r="B20" s="10" t="s">
        <v>836</v>
      </c>
      <c r="C20" s="11"/>
      <c r="D20" s="12"/>
      <c r="E20" s="12"/>
      <c r="F20" s="12"/>
      <c r="G20" s="12"/>
      <c r="H20" s="12"/>
      <c r="I20" s="12"/>
      <c r="J20" s="12"/>
      <c r="K20" s="12"/>
      <c r="L20" s="14">
        <f>L16</f>
        <v>8932.1564516129038</v>
      </c>
      <c r="M20" s="12"/>
      <c r="N20" s="12"/>
      <c r="O20" s="12"/>
      <c r="P20" s="14">
        <f>L20</f>
        <v>8932.1564516129038</v>
      </c>
    </row>
    <row r="21" spans="2:16" ht="13.5" thickTop="1" x14ac:dyDescent="0.3">
      <c r="B21" s="11" t="s">
        <v>2</v>
      </c>
      <c r="C21" s="11" t="s">
        <v>3471</v>
      </c>
      <c r="D21" s="12">
        <f>'Open Exhibition'!L27</f>
        <v>5710</v>
      </c>
      <c r="E21" s="12"/>
      <c r="F21" s="12" t="s">
        <v>11</v>
      </c>
      <c r="G21" s="12">
        <f>'Main Account'!R312-G6</f>
        <v>1200</v>
      </c>
      <c r="H21" s="12"/>
      <c r="I21" s="12"/>
      <c r="J21" s="12"/>
      <c r="K21" s="12"/>
      <c r="L21" s="12"/>
      <c r="M21" s="12"/>
      <c r="N21" s="12"/>
      <c r="O21" s="12"/>
      <c r="P21" s="12"/>
    </row>
    <row r="22" spans="2:16" x14ac:dyDescent="0.3">
      <c r="B22" s="11" t="s">
        <v>824</v>
      </c>
      <c r="C22" s="11"/>
      <c r="D22" s="15">
        <f>-'Open Exhibition'!L29</f>
        <v>-4282.5</v>
      </c>
      <c r="E22" s="12"/>
      <c r="F22" s="12" t="s">
        <v>839</v>
      </c>
      <c r="G22" s="12">
        <f>'Main Account'!Q260-G23+'Main Account'!Q275+'Main Account'!Q202+'Main Account'!Q285-'Main Account'!G312</f>
        <v>1553.8999999999999</v>
      </c>
      <c r="H22" s="12"/>
      <c r="I22" s="12"/>
      <c r="J22" s="12"/>
      <c r="K22" s="12"/>
      <c r="L22" s="12"/>
      <c r="M22" s="16" t="s">
        <v>838</v>
      </c>
      <c r="N22" s="12"/>
      <c r="O22" s="12"/>
      <c r="P22" s="12"/>
    </row>
    <row r="23" spans="2:16" x14ac:dyDescent="0.3">
      <c r="B23" s="11"/>
      <c r="C23" s="11"/>
      <c r="D23" s="12">
        <f>D21+D22</f>
        <v>1427.5</v>
      </c>
      <c r="E23" s="12"/>
      <c r="F23" s="12" t="s">
        <v>826</v>
      </c>
      <c r="G23" s="12">
        <v>750</v>
      </c>
      <c r="H23" s="12"/>
      <c r="I23" s="12"/>
      <c r="J23" s="16" t="s">
        <v>840</v>
      </c>
      <c r="K23" s="12"/>
      <c r="L23" s="12"/>
      <c r="M23" s="12"/>
      <c r="N23" s="16" t="s">
        <v>3465</v>
      </c>
      <c r="O23" s="12"/>
      <c r="P23" s="12"/>
    </row>
    <row r="24" spans="2:16" x14ac:dyDescent="0.3">
      <c r="B24" s="11"/>
      <c r="C24" s="11"/>
      <c r="D24" s="12"/>
      <c r="E24" s="12"/>
      <c r="F24" s="12" t="s">
        <v>3470</v>
      </c>
      <c r="G24" s="12">
        <f>'Main Account'!Q261</f>
        <v>1825</v>
      </c>
      <c r="H24" s="12"/>
      <c r="I24" s="12"/>
      <c r="J24" s="12" t="s">
        <v>841</v>
      </c>
      <c r="K24" s="12"/>
      <c r="L24" s="12">
        <f>'Main Account'!W5</f>
        <v>23232.149999999998</v>
      </c>
      <c r="M24" s="12"/>
      <c r="N24" s="12" t="s">
        <v>841</v>
      </c>
      <c r="O24" s="12"/>
      <c r="P24" s="12">
        <f>'Main Account'!W24</f>
        <v>24970.809999999998</v>
      </c>
    </row>
    <row r="25" spans="2:16" x14ac:dyDescent="0.3">
      <c r="B25" s="11"/>
      <c r="C25" s="11"/>
      <c r="D25" s="12"/>
      <c r="E25" s="12"/>
      <c r="F25" s="12" t="s">
        <v>837</v>
      </c>
      <c r="G25" s="12">
        <f>'Main Account'!Q229+'Main Account'!Q262</f>
        <v>646</v>
      </c>
      <c r="H25" s="12"/>
      <c r="I25" s="12"/>
      <c r="J25" s="12"/>
      <c r="K25" s="12"/>
      <c r="L25" s="15"/>
      <c r="M25" s="12"/>
      <c r="N25" s="12"/>
      <c r="O25" s="12"/>
      <c r="P25" s="12"/>
    </row>
    <row r="26" spans="2:16" x14ac:dyDescent="0.3">
      <c r="B26" s="11"/>
      <c r="C26" s="11"/>
      <c r="D26" s="12"/>
      <c r="E26" s="12"/>
      <c r="F26" s="12" t="s">
        <v>3468</v>
      </c>
      <c r="G26" s="12">
        <v>137.74354838709672</v>
      </c>
      <c r="H26" s="12"/>
      <c r="I26" s="12"/>
      <c r="J26" s="12"/>
      <c r="K26" s="12"/>
      <c r="L26" s="12">
        <f>L24</f>
        <v>23232.149999999998</v>
      </c>
      <c r="M26" s="12"/>
      <c r="N26" s="12"/>
      <c r="O26" s="12"/>
      <c r="P26" s="12"/>
    </row>
    <row r="27" spans="2:16" x14ac:dyDescent="0.3">
      <c r="B27" s="11"/>
      <c r="C27" s="11"/>
      <c r="D27" s="12"/>
      <c r="E27" s="12"/>
      <c r="F27" s="12"/>
      <c r="G27" s="12">
        <f>SUM(G21:G26)</f>
        <v>6112.6435483870964</v>
      </c>
      <c r="H27" s="12"/>
      <c r="I27" s="12"/>
      <c r="J27" s="12"/>
      <c r="K27" s="12"/>
      <c r="L27" s="12"/>
      <c r="M27" s="12"/>
      <c r="N27" s="12"/>
      <c r="O27" s="12"/>
      <c r="P27" s="12"/>
    </row>
    <row r="28" spans="2:16" x14ac:dyDescent="0.3">
      <c r="B28" s="11" t="s">
        <v>830</v>
      </c>
      <c r="C28" s="11" t="s">
        <v>3472</v>
      </c>
      <c r="D28" s="12">
        <f>SUM('Main Account'!D206:D309)</f>
        <v>5046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2:16" x14ac:dyDescent="0.3">
      <c r="B29" s="11"/>
      <c r="C29" s="11"/>
      <c r="D29" s="12"/>
      <c r="E29" s="12"/>
      <c r="F29" s="12" t="s">
        <v>832</v>
      </c>
      <c r="G29" s="12">
        <f>D31-G27</f>
        <v>360.85645161290358</v>
      </c>
      <c r="H29" s="12"/>
      <c r="I29" s="12"/>
      <c r="J29" s="12" t="s">
        <v>835</v>
      </c>
      <c r="K29" s="12"/>
      <c r="L29" s="12">
        <f>P24-L26</f>
        <v>1738.6599999999999</v>
      </c>
      <c r="M29" s="12"/>
      <c r="N29" s="12"/>
      <c r="O29" s="12"/>
      <c r="P29" s="12"/>
    </row>
    <row r="30" spans="2:16" x14ac:dyDescent="0.3">
      <c r="B30" s="11"/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2:16" ht="13.5" thickBot="1" x14ac:dyDescent="0.35">
      <c r="B31" s="11"/>
      <c r="C31" s="11"/>
      <c r="D31" s="14">
        <f>D28+D23</f>
        <v>6473.5</v>
      </c>
      <c r="E31" s="12"/>
      <c r="F31" s="12"/>
      <c r="G31" s="14">
        <f>D31</f>
        <v>6473.5</v>
      </c>
      <c r="H31" s="12"/>
      <c r="I31" s="12"/>
      <c r="J31" s="12"/>
      <c r="K31" s="12"/>
      <c r="L31" s="14">
        <f>P24</f>
        <v>24970.809999999998</v>
      </c>
      <c r="M31" s="12"/>
      <c r="N31" s="12"/>
      <c r="O31" s="12"/>
      <c r="P31" s="14">
        <f>P24</f>
        <v>24970.809999999998</v>
      </c>
    </row>
    <row r="32" spans="2:16" ht="13.5" thickTop="1" x14ac:dyDescent="0.3">
      <c r="B32" s="11"/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2:16" x14ac:dyDescent="0.3">
      <c r="B33" s="11"/>
      <c r="C33" s="11"/>
      <c r="D33" s="12"/>
      <c r="E33" s="12"/>
      <c r="F33" s="12"/>
      <c r="G33" s="12"/>
      <c r="H33" s="11"/>
      <c r="I33" s="11"/>
      <c r="J33" s="12"/>
      <c r="K33" s="12"/>
      <c r="L33" s="12"/>
      <c r="M33" s="12"/>
      <c r="N33" s="12"/>
      <c r="O33" s="12"/>
      <c r="P33" s="12"/>
    </row>
    <row r="34" spans="2:16" ht="13.5" thickBot="1" x14ac:dyDescent="0.35">
      <c r="B34" s="9" t="s">
        <v>842</v>
      </c>
      <c r="C34" s="11"/>
      <c r="D34" s="12"/>
      <c r="E34" s="12"/>
      <c r="F34" s="12"/>
      <c r="G34" s="17">
        <f>G29+G14</f>
        <v>2167.7064516129035</v>
      </c>
      <c r="H34" s="11"/>
      <c r="I34" s="11"/>
      <c r="J34" s="11"/>
      <c r="K34" s="11"/>
      <c r="L34" s="11"/>
      <c r="M34" s="11"/>
      <c r="N34" s="11"/>
      <c r="O34" s="11"/>
      <c r="P34" s="11"/>
    </row>
    <row r="35" spans="2:16" ht="13.5" thickTop="1" x14ac:dyDescent="0.3">
      <c r="B35" s="11"/>
      <c r="C35" s="11"/>
      <c r="D35" s="11"/>
      <c r="E35" s="11"/>
      <c r="F35" s="11"/>
      <c r="G35" s="11"/>
      <c r="J35" s="11"/>
      <c r="K35" s="11"/>
      <c r="L35" s="11"/>
      <c r="M35" s="11"/>
      <c r="N35" s="11"/>
      <c r="O35" s="11"/>
      <c r="P35" s="11"/>
    </row>
    <row r="36" spans="2:16" x14ac:dyDescent="0.3">
      <c r="B36" s="11"/>
      <c r="C36" s="11"/>
      <c r="D36" s="11"/>
      <c r="E36" s="11"/>
      <c r="F36" s="11"/>
      <c r="G36" s="11"/>
    </row>
    <row r="38" spans="2:16" x14ac:dyDescent="0.3">
      <c r="G38" s="76"/>
    </row>
    <row r="39" spans="2:16" x14ac:dyDescent="0.3">
      <c r="G39" s="76"/>
    </row>
    <row r="40" spans="2:16" x14ac:dyDescent="0.3">
      <c r="D40" s="76"/>
      <c r="G40" s="7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3299-B42F-4D36-8D83-8ABD27C7C878}">
  <dimension ref="A1:Z312"/>
  <sheetViews>
    <sheetView workbookViewId="0">
      <pane xSplit="1" ySplit="1" topLeftCell="B275" activePane="bottomRight" state="frozen"/>
      <selection pane="topRight" activeCell="B1" sqref="B1"/>
      <selection pane="bottomLeft" activeCell="A2" sqref="A2"/>
      <selection pane="bottomRight" activeCell="A297" sqref="A297:C297"/>
    </sheetView>
  </sheetViews>
  <sheetFormatPr defaultRowHeight="12.5" x14ac:dyDescent="0.25"/>
  <cols>
    <col min="1" max="1" width="10.26953125" customWidth="1"/>
    <col min="2" max="2" width="12.7265625" customWidth="1"/>
    <col min="3" max="4" width="9.1796875" style="2"/>
    <col min="5" max="5" width="10.54296875" style="2" customWidth="1"/>
    <col min="6" max="18" width="9.1796875" style="2"/>
    <col min="19" max="19" width="10.26953125" bestFit="1" customWidth="1"/>
    <col min="22" max="22" width="14.81640625" customWidth="1"/>
    <col min="23" max="23" width="11.81640625" customWidth="1"/>
    <col min="24" max="24" width="10.7265625" customWidth="1"/>
    <col min="25" max="26" width="10.26953125" bestFit="1" customWidth="1"/>
    <col min="27" max="30" width="10.1796875" bestFit="1" customWidth="1"/>
  </cols>
  <sheetData>
    <row r="1" spans="1:26" ht="13.5" x14ac:dyDescent="0.3">
      <c r="C1" s="1" t="s">
        <v>0</v>
      </c>
      <c r="D1" s="1" t="s">
        <v>1</v>
      </c>
      <c r="E1" s="1" t="s">
        <v>2</v>
      </c>
      <c r="F1" s="1" t="s">
        <v>3</v>
      </c>
      <c r="G1" s="2" t="s">
        <v>10</v>
      </c>
      <c r="I1" s="2" t="s">
        <v>4</v>
      </c>
      <c r="J1" s="2" t="s">
        <v>2</v>
      </c>
      <c r="K1" s="1" t="s">
        <v>5</v>
      </c>
      <c r="L1" s="2" t="s">
        <v>6</v>
      </c>
      <c r="M1" s="2" t="s">
        <v>7</v>
      </c>
      <c r="N1" s="2" t="s">
        <v>8</v>
      </c>
      <c r="O1" s="1" t="s">
        <v>9</v>
      </c>
      <c r="P1" s="2" t="s">
        <v>3</v>
      </c>
      <c r="Q1" s="1" t="s">
        <v>10</v>
      </c>
      <c r="R1" s="2" t="s">
        <v>11</v>
      </c>
      <c r="S1" s="1" t="s">
        <v>12</v>
      </c>
      <c r="T1" s="2" t="s">
        <v>3004</v>
      </c>
    </row>
    <row r="2" spans="1:26" ht="13.5" x14ac:dyDescent="0.3">
      <c r="A2" s="3">
        <v>44562</v>
      </c>
      <c r="B2" s="4" t="s">
        <v>13</v>
      </c>
      <c r="S2" s="2">
        <v>4259.7299999999996</v>
      </c>
    </row>
    <row r="3" spans="1:26" ht="13.5" x14ac:dyDescent="0.3">
      <c r="A3" s="3">
        <v>44562</v>
      </c>
      <c r="B3" s="4" t="s">
        <v>15</v>
      </c>
      <c r="C3" s="2">
        <v>30</v>
      </c>
      <c r="S3" s="2">
        <f t="shared" ref="S3:S50" si="0">SUM(C3:G3)-SUM(H3:R3)+S2</f>
        <v>4289.7299999999996</v>
      </c>
      <c r="V3" t="s">
        <v>2994</v>
      </c>
      <c r="X3" t="s">
        <v>3460</v>
      </c>
      <c r="Y3" t="s">
        <v>3461</v>
      </c>
    </row>
    <row r="4" spans="1:26" x14ac:dyDescent="0.25">
      <c r="A4" s="3">
        <v>44562</v>
      </c>
      <c r="B4" t="s">
        <v>16</v>
      </c>
      <c r="C4" s="2">
        <v>30</v>
      </c>
      <c r="S4" s="2">
        <f t="shared" si="0"/>
        <v>4319.7299999999996</v>
      </c>
    </row>
    <row r="5" spans="1:26" x14ac:dyDescent="0.25">
      <c r="A5" s="3">
        <v>44562</v>
      </c>
      <c r="B5" t="s">
        <v>17</v>
      </c>
      <c r="C5" s="2">
        <v>30</v>
      </c>
      <c r="S5" s="2">
        <f t="shared" si="0"/>
        <v>4349.7299999999996</v>
      </c>
      <c r="V5" t="s">
        <v>1479</v>
      </c>
      <c r="W5" s="19">
        <f>S2+Savings!F2</f>
        <v>23232.149999999998</v>
      </c>
      <c r="X5" s="19">
        <f>S2</f>
        <v>4259.7299999999996</v>
      </c>
      <c r="Y5" s="19">
        <f>Savings!F2</f>
        <v>18972.419999999998</v>
      </c>
      <c r="Z5" s="19"/>
    </row>
    <row r="6" spans="1:26" x14ac:dyDescent="0.25">
      <c r="A6" s="3">
        <v>44562</v>
      </c>
      <c r="B6" t="s">
        <v>18</v>
      </c>
      <c r="C6" s="2">
        <v>30</v>
      </c>
      <c r="S6" s="2">
        <f t="shared" si="0"/>
        <v>4379.7299999999996</v>
      </c>
    </row>
    <row r="7" spans="1:26" x14ac:dyDescent="0.25">
      <c r="A7" s="3">
        <v>44562</v>
      </c>
      <c r="B7" t="s">
        <v>19</v>
      </c>
      <c r="C7" s="2">
        <v>30</v>
      </c>
      <c r="S7" s="2">
        <f t="shared" si="0"/>
        <v>4409.7299999999996</v>
      </c>
      <c r="W7" t="s">
        <v>1476</v>
      </c>
    </row>
    <row r="8" spans="1:26" ht="13.5" x14ac:dyDescent="0.3">
      <c r="A8" s="3">
        <v>44562</v>
      </c>
      <c r="B8" t="s">
        <v>20</v>
      </c>
      <c r="C8" s="2">
        <v>30</v>
      </c>
      <c r="S8" s="2">
        <f t="shared" si="0"/>
        <v>4439.7299999999996</v>
      </c>
      <c r="V8" s="1" t="s">
        <v>1475</v>
      </c>
      <c r="W8" s="19">
        <f>C312</f>
        <v>6728</v>
      </c>
      <c r="X8" s="78">
        <f>Summary!L5</f>
        <v>6728</v>
      </c>
    </row>
    <row r="9" spans="1:26" ht="13.5" x14ac:dyDescent="0.3">
      <c r="A9" s="3">
        <v>44562</v>
      </c>
      <c r="B9" t="s">
        <v>21</v>
      </c>
      <c r="C9" s="2">
        <v>30</v>
      </c>
      <c r="S9" s="2">
        <f t="shared" si="0"/>
        <v>4469.7299999999996</v>
      </c>
      <c r="V9" s="1" t="s">
        <v>1</v>
      </c>
      <c r="W9" s="19">
        <f>D312</f>
        <v>7373</v>
      </c>
      <c r="X9" s="78">
        <f>Summary!D13+Summary!D28</f>
        <v>7373</v>
      </c>
    </row>
    <row r="10" spans="1:26" ht="13.5" x14ac:dyDescent="0.3">
      <c r="A10" s="3">
        <v>44562</v>
      </c>
      <c r="B10" t="s">
        <v>22</v>
      </c>
      <c r="C10" s="2">
        <v>30</v>
      </c>
      <c r="S10" s="2">
        <f t="shared" si="0"/>
        <v>4499.7299999999996</v>
      </c>
      <c r="V10" s="1" t="s">
        <v>2993</v>
      </c>
      <c r="W10" s="19">
        <f>E312-J312</f>
        <v>4722.5</v>
      </c>
      <c r="X10" s="78">
        <f>Summary!D9+Summary!D23</f>
        <v>4722.5</v>
      </c>
    </row>
    <row r="11" spans="1:26" ht="13.5" x14ac:dyDescent="0.3">
      <c r="A11" s="3">
        <v>44562</v>
      </c>
      <c r="B11" t="s">
        <v>23</v>
      </c>
      <c r="C11" s="2">
        <v>30</v>
      </c>
      <c r="S11" s="2">
        <f t="shared" si="0"/>
        <v>4529.7299999999996</v>
      </c>
      <c r="V11" s="1" t="s">
        <v>1480</v>
      </c>
      <c r="W11" s="19">
        <f>SUM(Savings!C3:C14)</f>
        <v>36.450000000000003</v>
      </c>
      <c r="X11" s="78">
        <f>SUM(Savings!C3:C14)</f>
        <v>36.450000000000003</v>
      </c>
    </row>
    <row r="12" spans="1:26" ht="13.5" x14ac:dyDescent="0.3">
      <c r="A12" s="3">
        <v>44562</v>
      </c>
      <c r="B12" t="s">
        <v>24</v>
      </c>
      <c r="C12" s="2">
        <v>30</v>
      </c>
      <c r="S12" s="2">
        <f t="shared" si="0"/>
        <v>4559.7299999999996</v>
      </c>
      <c r="V12" s="1" t="s">
        <v>1478</v>
      </c>
      <c r="W12" s="19">
        <f>SUM(W8:W11)</f>
        <v>18859.95</v>
      </c>
      <c r="X12" s="19">
        <f>SUM(X8:X11)</f>
        <v>18859.95</v>
      </c>
    </row>
    <row r="13" spans="1:26" x14ac:dyDescent="0.25">
      <c r="A13" s="3">
        <v>44562</v>
      </c>
      <c r="B13" t="s">
        <v>25</v>
      </c>
      <c r="C13" s="2">
        <v>25</v>
      </c>
      <c r="S13" s="2">
        <f t="shared" si="0"/>
        <v>4584.7299999999996</v>
      </c>
      <c r="V13" s="2"/>
      <c r="X13" s="78"/>
    </row>
    <row r="14" spans="1:26" x14ac:dyDescent="0.25">
      <c r="A14" s="3">
        <v>44562</v>
      </c>
      <c r="B14" t="s">
        <v>26</v>
      </c>
      <c r="C14" s="2">
        <v>30</v>
      </c>
      <c r="S14" s="2">
        <f t="shared" si="0"/>
        <v>4614.7299999999996</v>
      </c>
      <c r="V14" s="2"/>
      <c r="W14" t="s">
        <v>1477</v>
      </c>
      <c r="X14" s="78"/>
    </row>
    <row r="15" spans="1:26" ht="13.5" x14ac:dyDescent="0.3">
      <c r="A15" s="3">
        <v>44562</v>
      </c>
      <c r="B15" t="s">
        <v>27</v>
      </c>
      <c r="C15" s="2">
        <v>30</v>
      </c>
      <c r="S15" s="2">
        <f t="shared" si="0"/>
        <v>4644.7299999999996</v>
      </c>
      <c r="V15" s="1" t="s">
        <v>5</v>
      </c>
      <c r="W15" s="19">
        <f>K312</f>
        <v>2896.0600000000013</v>
      </c>
      <c r="X15" s="78">
        <f>SUM(Summary!G11,Summary!G26,Summary!P5:P8,Summary!P10:P12)</f>
        <v>2896.0600000000013</v>
      </c>
    </row>
    <row r="16" spans="1:26" x14ac:dyDescent="0.25">
      <c r="A16" s="3">
        <v>44562</v>
      </c>
      <c r="B16" t="s">
        <v>28</v>
      </c>
      <c r="C16" s="2">
        <v>30</v>
      </c>
      <c r="S16" s="2">
        <f t="shared" si="0"/>
        <v>4674.7299999999996</v>
      </c>
      <c r="V16" s="2" t="s">
        <v>7</v>
      </c>
      <c r="W16" s="19">
        <f>M312</f>
        <v>2037.73</v>
      </c>
      <c r="X16" s="78">
        <f>Summary!P9</f>
        <v>2037.73</v>
      </c>
    </row>
    <row r="17" spans="1:26" x14ac:dyDescent="0.25">
      <c r="A17" s="3">
        <v>44562</v>
      </c>
      <c r="B17" t="s">
        <v>29</v>
      </c>
      <c r="C17" s="2">
        <v>30</v>
      </c>
      <c r="S17" s="2">
        <f t="shared" si="0"/>
        <v>4704.7299999999996</v>
      </c>
      <c r="V17" s="2" t="s">
        <v>3</v>
      </c>
      <c r="W17" s="19">
        <f>P312</f>
        <v>2500</v>
      </c>
      <c r="X17" s="78">
        <f>Summary!P13</f>
        <v>2500</v>
      </c>
    </row>
    <row r="18" spans="1:26" ht="13.5" x14ac:dyDescent="0.3">
      <c r="A18" s="3">
        <v>44562</v>
      </c>
      <c r="B18" t="s">
        <v>30</v>
      </c>
      <c r="C18" s="2">
        <v>25</v>
      </c>
      <c r="S18" s="2">
        <f t="shared" si="0"/>
        <v>4729.7299999999996</v>
      </c>
      <c r="V18" s="1" t="s">
        <v>10</v>
      </c>
      <c r="W18" s="19">
        <f>Q312-G312</f>
        <v>7987.5</v>
      </c>
      <c r="X18" s="78">
        <f>SUM(Summary!G7:G10,Summary!G22:G25)</f>
        <v>7987.5</v>
      </c>
    </row>
    <row r="19" spans="1:26" x14ac:dyDescent="0.25">
      <c r="A19" s="3">
        <v>44562</v>
      </c>
      <c r="B19" t="s">
        <v>31</v>
      </c>
      <c r="C19" s="2">
        <v>30</v>
      </c>
      <c r="S19" s="2">
        <f t="shared" si="0"/>
        <v>4759.7299999999996</v>
      </c>
      <c r="V19" s="2" t="s">
        <v>11</v>
      </c>
      <c r="W19" s="19">
        <f>R312</f>
        <v>1700</v>
      </c>
      <c r="X19" s="78">
        <f>Summary!G6+Summary!G21</f>
        <v>1700</v>
      </c>
    </row>
    <row r="20" spans="1:26" x14ac:dyDescent="0.25">
      <c r="A20" s="3">
        <v>44562</v>
      </c>
      <c r="B20" t="s">
        <v>32</v>
      </c>
      <c r="C20" s="2">
        <v>30</v>
      </c>
      <c r="S20" s="2">
        <f t="shared" si="0"/>
        <v>4789.7299999999996</v>
      </c>
      <c r="V20" s="2" t="s">
        <v>1478</v>
      </c>
      <c r="W20" s="19">
        <f>SUM(W15:W19)</f>
        <v>17121.29</v>
      </c>
      <c r="X20" s="19">
        <f>SUM(X15:X19)</f>
        <v>17121.29</v>
      </c>
    </row>
    <row r="21" spans="1:26" x14ac:dyDescent="0.25">
      <c r="A21" s="3">
        <v>44562</v>
      </c>
      <c r="B21" t="s">
        <v>33</v>
      </c>
      <c r="C21" s="2">
        <v>30</v>
      </c>
      <c r="S21" s="2">
        <f t="shared" si="0"/>
        <v>4819.7299999999996</v>
      </c>
      <c r="X21" s="78"/>
    </row>
    <row r="22" spans="1:26" x14ac:dyDescent="0.25">
      <c r="A22" s="3">
        <v>44562</v>
      </c>
      <c r="B22" t="s">
        <v>34</v>
      </c>
      <c r="C22" s="2">
        <v>30</v>
      </c>
      <c r="S22" s="2">
        <f t="shared" si="0"/>
        <v>4849.7299999999996</v>
      </c>
      <c r="V22" s="2" t="s">
        <v>1484</v>
      </c>
      <c r="W22" s="19">
        <f>W12-W20</f>
        <v>1738.6599999999999</v>
      </c>
      <c r="X22" s="19">
        <f>X12-X20</f>
        <v>1738.6599999999999</v>
      </c>
    </row>
    <row r="23" spans="1:26" x14ac:dyDescent="0.25">
      <c r="A23" s="3">
        <v>44562</v>
      </c>
      <c r="B23" t="s">
        <v>35</v>
      </c>
      <c r="C23" s="2">
        <v>30</v>
      </c>
      <c r="S23" s="2">
        <f t="shared" si="0"/>
        <v>4879.7299999999996</v>
      </c>
    </row>
    <row r="24" spans="1:26" x14ac:dyDescent="0.25">
      <c r="A24" s="3">
        <v>44562</v>
      </c>
      <c r="B24" t="s">
        <v>36</v>
      </c>
      <c r="C24" s="2">
        <v>25</v>
      </c>
      <c r="S24" s="2">
        <f t="shared" si="0"/>
        <v>4904.7299999999996</v>
      </c>
      <c r="V24" s="2" t="s">
        <v>1483</v>
      </c>
      <c r="W24" s="19">
        <f>W22+W5</f>
        <v>24970.809999999998</v>
      </c>
      <c r="X24" s="19">
        <f>S309</f>
        <v>3961.9400000000005</v>
      </c>
      <c r="Y24" s="19">
        <f>Savings!F14</f>
        <v>21008.87</v>
      </c>
      <c r="Z24" s="19">
        <f>X24+Y24</f>
        <v>24970.809999999998</v>
      </c>
    </row>
    <row r="25" spans="1:26" x14ac:dyDescent="0.25">
      <c r="A25" s="3">
        <v>44562</v>
      </c>
      <c r="B25" t="s">
        <v>37</v>
      </c>
      <c r="C25" s="2">
        <v>30</v>
      </c>
      <c r="S25" s="2">
        <f t="shared" si="0"/>
        <v>4934.7299999999996</v>
      </c>
    </row>
    <row r="26" spans="1:26" x14ac:dyDescent="0.25">
      <c r="A26" s="3">
        <v>44562</v>
      </c>
      <c r="B26" t="s">
        <v>38</v>
      </c>
      <c r="C26" s="2">
        <v>25</v>
      </c>
      <c r="S26" s="2">
        <f t="shared" si="0"/>
        <v>4959.7299999999996</v>
      </c>
    </row>
    <row r="27" spans="1:26" x14ac:dyDescent="0.25">
      <c r="A27" s="3">
        <v>44562</v>
      </c>
      <c r="B27" t="s">
        <v>39</v>
      </c>
      <c r="C27" s="2">
        <v>30</v>
      </c>
      <c r="S27" s="2">
        <f t="shared" si="0"/>
        <v>4989.7299999999996</v>
      </c>
    </row>
    <row r="28" spans="1:26" x14ac:dyDescent="0.25">
      <c r="A28" s="3">
        <v>44562</v>
      </c>
      <c r="B28" t="s">
        <v>40</v>
      </c>
      <c r="C28" s="2">
        <v>30</v>
      </c>
      <c r="S28" s="2">
        <f t="shared" si="0"/>
        <v>5019.7299999999996</v>
      </c>
    </row>
    <row r="29" spans="1:26" x14ac:dyDescent="0.25">
      <c r="A29" s="3">
        <v>44562</v>
      </c>
      <c r="B29" t="s">
        <v>41</v>
      </c>
      <c r="C29" s="2">
        <v>30</v>
      </c>
      <c r="S29" s="2">
        <f t="shared" si="0"/>
        <v>5049.7299999999996</v>
      </c>
    </row>
    <row r="30" spans="1:26" x14ac:dyDescent="0.25">
      <c r="A30" s="3">
        <v>44562</v>
      </c>
      <c r="B30" t="s">
        <v>42</v>
      </c>
      <c r="C30" s="2">
        <v>30</v>
      </c>
      <c r="S30" s="2">
        <f t="shared" si="0"/>
        <v>5079.7299999999996</v>
      </c>
    </row>
    <row r="31" spans="1:26" x14ac:dyDescent="0.25">
      <c r="A31" s="3">
        <v>44562</v>
      </c>
      <c r="B31" t="s">
        <v>43</v>
      </c>
      <c r="C31" s="2">
        <v>30</v>
      </c>
      <c r="S31" s="2">
        <f t="shared" si="0"/>
        <v>5109.7299999999996</v>
      </c>
    </row>
    <row r="32" spans="1:26" x14ac:dyDescent="0.25">
      <c r="A32" s="3">
        <v>44562</v>
      </c>
      <c r="B32" t="s">
        <v>44</v>
      </c>
      <c r="C32" s="2">
        <v>30</v>
      </c>
      <c r="S32" s="2">
        <f t="shared" si="0"/>
        <v>5139.7299999999996</v>
      </c>
    </row>
    <row r="33" spans="1:19" x14ac:dyDescent="0.25">
      <c r="A33" s="3">
        <v>44562</v>
      </c>
      <c r="B33" t="s">
        <v>45</v>
      </c>
      <c r="C33" s="2">
        <v>30</v>
      </c>
      <c r="S33" s="2">
        <f t="shared" si="0"/>
        <v>5169.7299999999996</v>
      </c>
    </row>
    <row r="34" spans="1:19" x14ac:dyDescent="0.25">
      <c r="A34" s="3">
        <v>44562</v>
      </c>
      <c r="B34" t="s">
        <v>46</v>
      </c>
      <c r="C34" s="2">
        <v>30</v>
      </c>
      <c r="S34" s="2">
        <f t="shared" si="0"/>
        <v>5199.7299999999996</v>
      </c>
    </row>
    <row r="35" spans="1:19" x14ac:dyDescent="0.25">
      <c r="A35" s="3">
        <v>44562</v>
      </c>
      <c r="B35" t="s">
        <v>47</v>
      </c>
      <c r="C35" s="2">
        <v>30</v>
      </c>
      <c r="S35" s="2">
        <f t="shared" si="0"/>
        <v>5229.7299999999996</v>
      </c>
    </row>
    <row r="36" spans="1:19" x14ac:dyDescent="0.25">
      <c r="A36" s="3">
        <v>44562</v>
      </c>
      <c r="B36" t="s">
        <v>48</v>
      </c>
      <c r="C36" s="2">
        <v>30</v>
      </c>
      <c r="S36" s="2">
        <f t="shared" si="0"/>
        <v>5259.73</v>
      </c>
    </row>
    <row r="37" spans="1:19" x14ac:dyDescent="0.25">
      <c r="A37" s="3">
        <v>44562</v>
      </c>
      <c r="B37" t="s">
        <v>49</v>
      </c>
      <c r="C37" s="2">
        <v>30</v>
      </c>
      <c r="S37" s="2">
        <f t="shared" si="0"/>
        <v>5289.73</v>
      </c>
    </row>
    <row r="38" spans="1:19" x14ac:dyDescent="0.25">
      <c r="A38" s="3">
        <v>44562</v>
      </c>
      <c r="B38" t="s">
        <v>50</v>
      </c>
      <c r="C38" s="2">
        <v>30</v>
      </c>
      <c r="S38" s="2">
        <f t="shared" si="0"/>
        <v>5319.73</v>
      </c>
    </row>
    <row r="39" spans="1:19" x14ac:dyDescent="0.25">
      <c r="A39" s="3">
        <v>44562</v>
      </c>
      <c r="B39" t="s">
        <v>51</v>
      </c>
      <c r="C39" s="2">
        <v>30</v>
      </c>
      <c r="S39" s="2">
        <f t="shared" si="0"/>
        <v>5349.73</v>
      </c>
    </row>
    <row r="40" spans="1:19" x14ac:dyDescent="0.25">
      <c r="A40" s="3">
        <v>44562</v>
      </c>
      <c r="B40" t="s">
        <v>33</v>
      </c>
      <c r="C40" s="2">
        <v>30</v>
      </c>
      <c r="S40" s="2">
        <f t="shared" si="0"/>
        <v>5379.73</v>
      </c>
    </row>
    <row r="41" spans="1:19" x14ac:dyDescent="0.25">
      <c r="A41" s="3">
        <v>44562</v>
      </c>
      <c r="B41" t="s">
        <v>52</v>
      </c>
      <c r="C41" s="2">
        <v>30</v>
      </c>
      <c r="S41" s="2">
        <f t="shared" si="0"/>
        <v>5409.73</v>
      </c>
    </row>
    <row r="42" spans="1:19" x14ac:dyDescent="0.25">
      <c r="A42" s="3">
        <v>44562</v>
      </c>
      <c r="B42" t="s">
        <v>152</v>
      </c>
      <c r="C42" s="2">
        <v>30</v>
      </c>
      <c r="S42" s="2">
        <f t="shared" si="0"/>
        <v>5439.73</v>
      </c>
    </row>
    <row r="43" spans="1:19" x14ac:dyDescent="0.25">
      <c r="A43" s="3">
        <v>44562</v>
      </c>
      <c r="B43" t="s">
        <v>53</v>
      </c>
      <c r="C43" s="2">
        <v>25</v>
      </c>
      <c r="S43" s="2">
        <f t="shared" si="0"/>
        <v>5464.73</v>
      </c>
    </row>
    <row r="44" spans="1:19" x14ac:dyDescent="0.25">
      <c r="A44" s="3">
        <v>44562</v>
      </c>
      <c r="B44" t="s">
        <v>54</v>
      </c>
      <c r="C44" s="2">
        <v>30</v>
      </c>
      <c r="S44" s="2">
        <f t="shared" si="0"/>
        <v>5494.73</v>
      </c>
    </row>
    <row r="45" spans="1:19" x14ac:dyDescent="0.25">
      <c r="A45" s="3">
        <v>44562</v>
      </c>
      <c r="B45" t="s">
        <v>55</v>
      </c>
      <c r="C45" s="2">
        <v>30</v>
      </c>
      <c r="S45" s="2">
        <f t="shared" si="0"/>
        <v>5524.73</v>
      </c>
    </row>
    <row r="46" spans="1:19" x14ac:dyDescent="0.25">
      <c r="A46" s="3">
        <v>44562</v>
      </c>
      <c r="B46" t="s">
        <v>56</v>
      </c>
      <c r="C46" s="2">
        <v>30</v>
      </c>
      <c r="S46" s="2">
        <f t="shared" si="0"/>
        <v>5554.73</v>
      </c>
    </row>
    <row r="47" spans="1:19" x14ac:dyDescent="0.25">
      <c r="A47" s="3">
        <v>44562</v>
      </c>
      <c r="B47" t="s">
        <v>57</v>
      </c>
      <c r="C47" s="2">
        <v>30</v>
      </c>
      <c r="S47" s="2">
        <f t="shared" si="0"/>
        <v>5584.73</v>
      </c>
    </row>
    <row r="48" spans="1:19" x14ac:dyDescent="0.25">
      <c r="A48" s="3">
        <v>44562</v>
      </c>
      <c r="B48" t="s">
        <v>58</v>
      </c>
      <c r="C48" s="2">
        <v>30</v>
      </c>
      <c r="S48" s="2">
        <f t="shared" si="0"/>
        <v>5614.73</v>
      </c>
    </row>
    <row r="49" spans="1:19" x14ac:dyDescent="0.25">
      <c r="A49" s="3">
        <v>44562</v>
      </c>
      <c r="B49" t="s">
        <v>59</v>
      </c>
      <c r="C49" s="2">
        <v>30</v>
      </c>
      <c r="S49" s="2">
        <f t="shared" si="0"/>
        <v>5644.73</v>
      </c>
    </row>
    <row r="50" spans="1:19" x14ac:dyDescent="0.25">
      <c r="A50" s="3">
        <v>44562</v>
      </c>
      <c r="B50" t="s">
        <v>60</v>
      </c>
      <c r="C50" s="2">
        <v>30</v>
      </c>
      <c r="S50" s="2">
        <f t="shared" si="0"/>
        <v>5674.73</v>
      </c>
    </row>
    <row r="51" spans="1:19" x14ac:dyDescent="0.25">
      <c r="A51" s="3">
        <v>44562</v>
      </c>
      <c r="B51" t="s">
        <v>83</v>
      </c>
      <c r="C51" s="2">
        <v>30</v>
      </c>
      <c r="S51" s="2">
        <f t="shared" ref="S51:S82" si="1">SUM(C51:G51)-SUM(H51:R51)+S50</f>
        <v>5704.73</v>
      </c>
    </row>
    <row r="52" spans="1:19" x14ac:dyDescent="0.25">
      <c r="A52" s="3">
        <v>44562</v>
      </c>
      <c r="B52" t="s">
        <v>61</v>
      </c>
      <c r="C52" s="2">
        <v>30</v>
      </c>
      <c r="S52" s="2">
        <f t="shared" si="1"/>
        <v>5734.73</v>
      </c>
    </row>
    <row r="53" spans="1:19" x14ac:dyDescent="0.25">
      <c r="A53" s="3">
        <v>44562</v>
      </c>
      <c r="B53" t="s">
        <v>29</v>
      </c>
      <c r="C53" s="2">
        <v>30</v>
      </c>
      <c r="S53" s="2">
        <f t="shared" si="1"/>
        <v>5764.73</v>
      </c>
    </row>
    <row r="54" spans="1:19" x14ac:dyDescent="0.25">
      <c r="A54" s="3">
        <v>44562</v>
      </c>
      <c r="B54" t="s">
        <v>62</v>
      </c>
      <c r="C54" s="2">
        <v>30</v>
      </c>
      <c r="S54" s="2">
        <f t="shared" si="1"/>
        <v>5794.73</v>
      </c>
    </row>
    <row r="55" spans="1:19" x14ac:dyDescent="0.25">
      <c r="A55" s="3">
        <v>44562</v>
      </c>
      <c r="B55" t="s">
        <v>63</v>
      </c>
      <c r="C55" s="2">
        <v>30</v>
      </c>
      <c r="S55" s="2">
        <f t="shared" si="1"/>
        <v>5824.73</v>
      </c>
    </row>
    <row r="56" spans="1:19" x14ac:dyDescent="0.25">
      <c r="A56" s="3">
        <v>44562</v>
      </c>
      <c r="B56" t="s">
        <v>64</v>
      </c>
      <c r="C56" s="2">
        <v>30</v>
      </c>
      <c r="S56" s="2">
        <f t="shared" si="1"/>
        <v>5854.73</v>
      </c>
    </row>
    <row r="57" spans="1:19" x14ac:dyDescent="0.25">
      <c r="A57" s="3">
        <v>44562</v>
      </c>
      <c r="B57" t="s">
        <v>65</v>
      </c>
      <c r="C57" s="2">
        <v>30</v>
      </c>
      <c r="S57" s="2">
        <f t="shared" si="1"/>
        <v>5884.73</v>
      </c>
    </row>
    <row r="58" spans="1:19" x14ac:dyDescent="0.25">
      <c r="A58" s="3">
        <v>44562</v>
      </c>
      <c r="B58" t="s">
        <v>66</v>
      </c>
      <c r="C58" s="2">
        <v>30</v>
      </c>
      <c r="S58" s="2">
        <f t="shared" si="1"/>
        <v>5914.73</v>
      </c>
    </row>
    <row r="59" spans="1:19" x14ac:dyDescent="0.25">
      <c r="A59" s="3">
        <v>44562</v>
      </c>
      <c r="B59" t="s">
        <v>67</v>
      </c>
      <c r="C59" s="2">
        <v>30</v>
      </c>
      <c r="S59" s="2">
        <f t="shared" si="1"/>
        <v>5944.73</v>
      </c>
    </row>
    <row r="60" spans="1:19" x14ac:dyDescent="0.25">
      <c r="A60" s="3">
        <v>44562</v>
      </c>
      <c r="B60" t="s">
        <v>68</v>
      </c>
      <c r="C60" s="2">
        <v>30</v>
      </c>
      <c r="S60" s="2">
        <f t="shared" si="1"/>
        <v>5974.73</v>
      </c>
    </row>
    <row r="61" spans="1:19" x14ac:dyDescent="0.25">
      <c r="A61" s="3">
        <v>44562</v>
      </c>
      <c r="B61" t="s">
        <v>69</v>
      </c>
      <c r="C61" s="2">
        <v>30</v>
      </c>
      <c r="S61" s="2">
        <f t="shared" si="1"/>
        <v>6004.73</v>
      </c>
    </row>
    <row r="62" spans="1:19" x14ac:dyDescent="0.25">
      <c r="A62" s="3">
        <v>44562</v>
      </c>
      <c r="B62" t="s">
        <v>70</v>
      </c>
      <c r="C62" s="2">
        <v>30</v>
      </c>
      <c r="S62" s="2">
        <f t="shared" si="1"/>
        <v>6034.73</v>
      </c>
    </row>
    <row r="63" spans="1:19" x14ac:dyDescent="0.25">
      <c r="A63" s="3">
        <v>44562</v>
      </c>
      <c r="B63" t="s">
        <v>71</v>
      </c>
      <c r="C63" s="2">
        <v>30</v>
      </c>
      <c r="S63" s="2">
        <f t="shared" si="1"/>
        <v>6064.73</v>
      </c>
    </row>
    <row r="64" spans="1:19" x14ac:dyDescent="0.25">
      <c r="A64" s="3">
        <v>44562</v>
      </c>
      <c r="B64" t="s">
        <v>150</v>
      </c>
      <c r="C64" s="2">
        <v>30</v>
      </c>
      <c r="S64" s="2">
        <f t="shared" si="1"/>
        <v>6094.73</v>
      </c>
    </row>
    <row r="65" spans="1:19" x14ac:dyDescent="0.25">
      <c r="A65" s="3">
        <v>44562</v>
      </c>
      <c r="B65" t="s">
        <v>72</v>
      </c>
      <c r="C65" s="2">
        <v>30</v>
      </c>
      <c r="S65" s="2">
        <f t="shared" si="1"/>
        <v>6124.73</v>
      </c>
    </row>
    <row r="66" spans="1:19" x14ac:dyDescent="0.25">
      <c r="A66" s="3">
        <v>44562</v>
      </c>
      <c r="B66" t="s">
        <v>73</v>
      </c>
      <c r="C66" s="2">
        <v>35</v>
      </c>
      <c r="S66" s="2">
        <f t="shared" si="1"/>
        <v>6159.73</v>
      </c>
    </row>
    <row r="67" spans="1:19" x14ac:dyDescent="0.25">
      <c r="A67" s="3">
        <v>44562</v>
      </c>
      <c r="B67" t="s">
        <v>74</v>
      </c>
      <c r="C67" s="2">
        <v>30</v>
      </c>
      <c r="S67" s="2">
        <f t="shared" si="1"/>
        <v>6189.73</v>
      </c>
    </row>
    <row r="68" spans="1:19" x14ac:dyDescent="0.25">
      <c r="A68" s="3">
        <v>44562</v>
      </c>
      <c r="B68" t="s">
        <v>75</v>
      </c>
      <c r="C68" s="2">
        <v>30</v>
      </c>
      <c r="S68" s="2">
        <f t="shared" si="1"/>
        <v>6219.73</v>
      </c>
    </row>
    <row r="69" spans="1:19" x14ac:dyDescent="0.25">
      <c r="A69" s="3">
        <v>44562</v>
      </c>
      <c r="B69" t="s">
        <v>76</v>
      </c>
      <c r="C69" s="2">
        <v>30</v>
      </c>
      <c r="S69" s="2">
        <f t="shared" si="1"/>
        <v>6249.73</v>
      </c>
    </row>
    <row r="70" spans="1:19" x14ac:dyDescent="0.25">
      <c r="A70" s="3">
        <v>44562</v>
      </c>
      <c r="B70" t="s">
        <v>77</v>
      </c>
      <c r="C70" s="2">
        <v>30</v>
      </c>
      <c r="S70" s="2">
        <f t="shared" si="1"/>
        <v>6279.73</v>
      </c>
    </row>
    <row r="71" spans="1:19" x14ac:dyDescent="0.25">
      <c r="A71" s="3">
        <v>44562</v>
      </c>
      <c r="B71" t="s">
        <v>78</v>
      </c>
      <c r="C71" s="2">
        <v>30</v>
      </c>
      <c r="S71" s="2">
        <f t="shared" si="1"/>
        <v>6309.73</v>
      </c>
    </row>
    <row r="72" spans="1:19" x14ac:dyDescent="0.25">
      <c r="A72" s="3">
        <v>44562</v>
      </c>
      <c r="B72" t="s">
        <v>79</v>
      </c>
      <c r="C72" s="2">
        <v>30</v>
      </c>
      <c r="S72" s="2">
        <f t="shared" si="1"/>
        <v>6339.73</v>
      </c>
    </row>
    <row r="73" spans="1:19" x14ac:dyDescent="0.25">
      <c r="A73" s="3">
        <v>44562</v>
      </c>
      <c r="B73" t="s">
        <v>80</v>
      </c>
      <c r="C73" s="2">
        <v>30</v>
      </c>
      <c r="S73" s="2">
        <f t="shared" si="1"/>
        <v>6369.73</v>
      </c>
    </row>
    <row r="74" spans="1:19" x14ac:dyDescent="0.25">
      <c r="A74" s="3">
        <v>44562</v>
      </c>
      <c r="B74" t="s">
        <v>81</v>
      </c>
      <c r="C74" s="2">
        <v>30</v>
      </c>
      <c r="S74" s="2">
        <f t="shared" si="1"/>
        <v>6399.73</v>
      </c>
    </row>
    <row r="75" spans="1:19" x14ac:dyDescent="0.25">
      <c r="A75" s="3">
        <v>44562</v>
      </c>
      <c r="B75" t="s">
        <v>82</v>
      </c>
      <c r="C75" s="2">
        <v>30</v>
      </c>
      <c r="S75" s="2">
        <f t="shared" si="1"/>
        <v>6429.73</v>
      </c>
    </row>
    <row r="76" spans="1:19" x14ac:dyDescent="0.25">
      <c r="A76" s="3">
        <v>44562</v>
      </c>
      <c r="B76" t="s">
        <v>88</v>
      </c>
      <c r="C76" s="2">
        <v>30</v>
      </c>
      <c r="S76" s="2">
        <f t="shared" si="1"/>
        <v>6459.73</v>
      </c>
    </row>
    <row r="77" spans="1:19" x14ac:dyDescent="0.25">
      <c r="A77" s="3">
        <v>44562</v>
      </c>
      <c r="B77" t="s">
        <v>84</v>
      </c>
      <c r="C77" s="2">
        <v>30</v>
      </c>
      <c r="S77" s="2">
        <f t="shared" si="1"/>
        <v>6489.73</v>
      </c>
    </row>
    <row r="78" spans="1:19" x14ac:dyDescent="0.25">
      <c r="A78" s="3">
        <v>44562</v>
      </c>
      <c r="B78" t="s">
        <v>85</v>
      </c>
      <c r="C78" s="2">
        <v>30</v>
      </c>
      <c r="S78" s="2">
        <f t="shared" si="1"/>
        <v>6519.73</v>
      </c>
    </row>
    <row r="79" spans="1:19" x14ac:dyDescent="0.25">
      <c r="A79" s="3">
        <v>44562</v>
      </c>
      <c r="B79" t="s">
        <v>86</v>
      </c>
      <c r="C79" s="2">
        <v>30</v>
      </c>
      <c r="S79" s="2">
        <f t="shared" si="1"/>
        <v>6549.73</v>
      </c>
    </row>
    <row r="80" spans="1:19" x14ac:dyDescent="0.25">
      <c r="A80" s="3">
        <v>44562</v>
      </c>
      <c r="B80" t="s">
        <v>87</v>
      </c>
      <c r="C80" s="2">
        <v>30</v>
      </c>
      <c r="S80" s="2">
        <f t="shared" si="1"/>
        <v>6579.73</v>
      </c>
    </row>
    <row r="81" spans="1:19" x14ac:dyDescent="0.25">
      <c r="A81" s="3">
        <v>44562</v>
      </c>
      <c r="B81" t="s">
        <v>88</v>
      </c>
      <c r="C81" s="2">
        <v>30</v>
      </c>
      <c r="S81" s="2">
        <f t="shared" si="1"/>
        <v>6609.73</v>
      </c>
    </row>
    <row r="82" spans="1:19" x14ac:dyDescent="0.25">
      <c r="A82" s="3">
        <v>44562</v>
      </c>
      <c r="B82" t="s">
        <v>104</v>
      </c>
      <c r="C82" s="2">
        <v>30</v>
      </c>
      <c r="S82" s="2">
        <f t="shared" si="1"/>
        <v>6639.73</v>
      </c>
    </row>
    <row r="83" spans="1:19" x14ac:dyDescent="0.25">
      <c r="A83" s="3">
        <v>44562</v>
      </c>
      <c r="B83" t="s">
        <v>89</v>
      </c>
      <c r="C83" s="2">
        <v>30</v>
      </c>
      <c r="S83" s="2">
        <f t="shared" ref="S83:S105" si="2">SUM(C83:G83)-SUM(H83:R83)+S82</f>
        <v>6669.73</v>
      </c>
    </row>
    <row r="84" spans="1:19" x14ac:dyDescent="0.25">
      <c r="A84" s="3">
        <v>44562</v>
      </c>
      <c r="B84" t="s">
        <v>90</v>
      </c>
      <c r="C84" s="2">
        <v>30</v>
      </c>
      <c r="S84" s="2">
        <f t="shared" si="2"/>
        <v>6699.73</v>
      </c>
    </row>
    <row r="85" spans="1:19" x14ac:dyDescent="0.25">
      <c r="A85" s="3">
        <v>44562</v>
      </c>
      <c r="B85" t="s">
        <v>91</v>
      </c>
      <c r="C85" s="2">
        <v>30</v>
      </c>
      <c r="S85" s="2">
        <f t="shared" si="2"/>
        <v>6729.73</v>
      </c>
    </row>
    <row r="86" spans="1:19" x14ac:dyDescent="0.25">
      <c r="A86" s="3">
        <v>44562</v>
      </c>
      <c r="B86" t="s">
        <v>92</v>
      </c>
      <c r="C86" s="2">
        <v>30</v>
      </c>
      <c r="S86" s="2">
        <f t="shared" si="2"/>
        <v>6759.73</v>
      </c>
    </row>
    <row r="87" spans="1:19" x14ac:dyDescent="0.25">
      <c r="A87" s="3">
        <v>44562</v>
      </c>
      <c r="B87" t="s">
        <v>93</v>
      </c>
      <c r="C87" s="2">
        <v>30</v>
      </c>
      <c r="S87" s="2">
        <f t="shared" si="2"/>
        <v>6789.73</v>
      </c>
    </row>
    <row r="88" spans="1:19" x14ac:dyDescent="0.25">
      <c r="A88" s="3">
        <v>44562</v>
      </c>
      <c r="B88" t="s">
        <v>94</v>
      </c>
      <c r="C88" s="2">
        <v>30</v>
      </c>
      <c r="S88" s="2">
        <f t="shared" si="2"/>
        <v>6819.73</v>
      </c>
    </row>
    <row r="89" spans="1:19" x14ac:dyDescent="0.25">
      <c r="A89" s="3">
        <v>44562</v>
      </c>
      <c r="B89" t="s">
        <v>95</v>
      </c>
      <c r="C89" s="2">
        <v>30</v>
      </c>
      <c r="S89" s="2">
        <f t="shared" si="2"/>
        <v>6849.73</v>
      </c>
    </row>
    <row r="90" spans="1:19" x14ac:dyDescent="0.25">
      <c r="A90" s="3">
        <v>44562</v>
      </c>
      <c r="B90" t="s">
        <v>96</v>
      </c>
      <c r="C90" s="2">
        <v>30</v>
      </c>
      <c r="S90" s="2">
        <f t="shared" si="2"/>
        <v>6879.73</v>
      </c>
    </row>
    <row r="91" spans="1:19" x14ac:dyDescent="0.25">
      <c r="A91" s="3">
        <v>44562</v>
      </c>
      <c r="B91" t="s">
        <v>97</v>
      </c>
      <c r="C91" s="2">
        <v>25</v>
      </c>
      <c r="S91" s="2">
        <f t="shared" si="2"/>
        <v>6904.73</v>
      </c>
    </row>
    <row r="92" spans="1:19" x14ac:dyDescent="0.25">
      <c r="A92" s="3">
        <v>44562</v>
      </c>
      <c r="B92" t="s">
        <v>98</v>
      </c>
      <c r="C92" s="2">
        <v>30</v>
      </c>
      <c r="S92" s="2">
        <f t="shared" si="2"/>
        <v>6934.73</v>
      </c>
    </row>
    <row r="93" spans="1:19" x14ac:dyDescent="0.25">
      <c r="A93" s="3">
        <v>44562</v>
      </c>
      <c r="B93" t="s">
        <v>99</v>
      </c>
      <c r="C93" s="2">
        <v>25</v>
      </c>
      <c r="S93" s="2">
        <f t="shared" si="2"/>
        <v>6959.73</v>
      </c>
    </row>
    <row r="94" spans="1:19" x14ac:dyDescent="0.25">
      <c r="A94" s="3">
        <v>44562</v>
      </c>
      <c r="B94" t="s">
        <v>100</v>
      </c>
      <c r="C94" s="2">
        <v>30</v>
      </c>
      <c r="S94" s="2">
        <f t="shared" si="2"/>
        <v>6989.73</v>
      </c>
    </row>
    <row r="95" spans="1:19" x14ac:dyDescent="0.25">
      <c r="A95" s="3">
        <v>44562</v>
      </c>
      <c r="B95" t="s">
        <v>101</v>
      </c>
      <c r="C95" s="2">
        <v>30</v>
      </c>
      <c r="S95" s="2">
        <f t="shared" si="2"/>
        <v>7019.73</v>
      </c>
    </row>
    <row r="96" spans="1:19" x14ac:dyDescent="0.25">
      <c r="A96" s="3">
        <v>44562</v>
      </c>
      <c r="B96" t="s">
        <v>102</v>
      </c>
      <c r="C96" s="2">
        <v>30</v>
      </c>
      <c r="S96" s="2">
        <f t="shared" si="2"/>
        <v>7049.73</v>
      </c>
    </row>
    <row r="97" spans="1:19" x14ac:dyDescent="0.25">
      <c r="A97" s="3">
        <v>44562</v>
      </c>
      <c r="B97" t="s">
        <v>103</v>
      </c>
      <c r="C97" s="2">
        <v>30</v>
      </c>
      <c r="S97" s="2">
        <f t="shared" si="2"/>
        <v>7079.73</v>
      </c>
    </row>
    <row r="98" spans="1:19" x14ac:dyDescent="0.25">
      <c r="A98" s="3">
        <v>44562</v>
      </c>
      <c r="B98" t="s">
        <v>105</v>
      </c>
      <c r="C98" s="2">
        <v>30</v>
      </c>
      <c r="S98" s="2">
        <f t="shared" si="2"/>
        <v>7109.73</v>
      </c>
    </row>
    <row r="99" spans="1:19" x14ac:dyDescent="0.25">
      <c r="A99" s="3">
        <v>44562</v>
      </c>
      <c r="B99" t="s">
        <v>106</v>
      </c>
      <c r="C99" s="2">
        <v>30</v>
      </c>
      <c r="S99" s="2">
        <f t="shared" si="2"/>
        <v>7139.73</v>
      </c>
    </row>
    <row r="100" spans="1:19" x14ac:dyDescent="0.25">
      <c r="A100" s="3">
        <v>44562</v>
      </c>
      <c r="B100" t="s">
        <v>107</v>
      </c>
      <c r="C100" s="2">
        <v>30</v>
      </c>
      <c r="S100" s="2">
        <f t="shared" si="2"/>
        <v>7169.73</v>
      </c>
    </row>
    <row r="101" spans="1:19" x14ac:dyDescent="0.25">
      <c r="A101" s="3">
        <v>44562</v>
      </c>
      <c r="B101" t="s">
        <v>108</v>
      </c>
      <c r="C101" s="2">
        <v>30</v>
      </c>
      <c r="S101" s="2">
        <f t="shared" si="2"/>
        <v>7199.73</v>
      </c>
    </row>
    <row r="102" spans="1:19" x14ac:dyDescent="0.25">
      <c r="A102" s="3">
        <v>44562</v>
      </c>
      <c r="B102" t="s">
        <v>109</v>
      </c>
      <c r="C102" s="2">
        <v>30</v>
      </c>
      <c r="S102" s="2">
        <f t="shared" si="2"/>
        <v>7229.73</v>
      </c>
    </row>
    <row r="103" spans="1:19" x14ac:dyDescent="0.25">
      <c r="A103" s="3">
        <v>44562</v>
      </c>
      <c r="B103" t="s">
        <v>110</v>
      </c>
      <c r="C103" s="2">
        <v>30</v>
      </c>
      <c r="S103" s="2">
        <f t="shared" si="2"/>
        <v>7259.73</v>
      </c>
    </row>
    <row r="104" spans="1:19" x14ac:dyDescent="0.25">
      <c r="A104" s="3">
        <v>44562</v>
      </c>
      <c r="B104" t="s">
        <v>111</v>
      </c>
      <c r="C104" s="2">
        <v>30</v>
      </c>
      <c r="S104" s="2">
        <f t="shared" si="2"/>
        <v>7289.73</v>
      </c>
    </row>
    <row r="105" spans="1:19" x14ac:dyDescent="0.25">
      <c r="A105" s="3">
        <v>44562</v>
      </c>
      <c r="B105" t="s">
        <v>112</v>
      </c>
      <c r="C105" s="2">
        <v>25</v>
      </c>
      <c r="S105" s="2">
        <f t="shared" si="2"/>
        <v>7314.73</v>
      </c>
    </row>
    <row r="106" spans="1:19" x14ac:dyDescent="0.25">
      <c r="A106" s="3">
        <v>44562</v>
      </c>
      <c r="B106" t="s">
        <v>113</v>
      </c>
      <c r="C106" s="2">
        <v>30</v>
      </c>
      <c r="S106" s="2">
        <f t="shared" ref="S106:S129" si="3">SUM(C106:G106)-SUM(H106:R106)+S105</f>
        <v>7344.73</v>
      </c>
    </row>
    <row r="107" spans="1:19" x14ac:dyDescent="0.25">
      <c r="A107" s="3">
        <v>44562</v>
      </c>
      <c r="B107" t="s">
        <v>114</v>
      </c>
      <c r="C107" s="2">
        <v>30</v>
      </c>
      <c r="S107" s="2">
        <f t="shared" si="3"/>
        <v>7374.73</v>
      </c>
    </row>
    <row r="108" spans="1:19" x14ac:dyDescent="0.25">
      <c r="A108" s="3">
        <v>44562</v>
      </c>
      <c r="B108" t="s">
        <v>115</v>
      </c>
      <c r="C108" s="2">
        <v>30</v>
      </c>
      <c r="S108" s="2">
        <f t="shared" si="3"/>
        <v>7404.73</v>
      </c>
    </row>
    <row r="109" spans="1:19" x14ac:dyDescent="0.25">
      <c r="A109" s="3">
        <v>44562</v>
      </c>
      <c r="B109" t="s">
        <v>116</v>
      </c>
      <c r="C109" s="2">
        <v>30</v>
      </c>
      <c r="S109" s="2">
        <f t="shared" si="3"/>
        <v>7434.73</v>
      </c>
    </row>
    <row r="110" spans="1:19" x14ac:dyDescent="0.25">
      <c r="A110" s="3">
        <v>44562</v>
      </c>
      <c r="B110" t="s">
        <v>117</v>
      </c>
      <c r="C110" s="2">
        <v>30</v>
      </c>
      <c r="S110" s="2">
        <f t="shared" si="3"/>
        <v>7464.73</v>
      </c>
    </row>
    <row r="111" spans="1:19" x14ac:dyDescent="0.25">
      <c r="A111" s="3">
        <v>44562</v>
      </c>
      <c r="B111" t="s">
        <v>118</v>
      </c>
      <c r="C111" s="2">
        <v>30</v>
      </c>
      <c r="S111" s="2">
        <f t="shared" si="3"/>
        <v>7494.73</v>
      </c>
    </row>
    <row r="112" spans="1:19" x14ac:dyDescent="0.25">
      <c r="A112" s="3">
        <v>44562</v>
      </c>
      <c r="B112" t="s">
        <v>119</v>
      </c>
      <c r="C112" s="2">
        <v>30</v>
      </c>
      <c r="S112" s="2">
        <f t="shared" si="3"/>
        <v>7524.73</v>
      </c>
    </row>
    <row r="113" spans="1:19" x14ac:dyDescent="0.25">
      <c r="A113" s="3">
        <v>44562</v>
      </c>
      <c r="B113" t="s">
        <v>120</v>
      </c>
      <c r="C113" s="2">
        <v>30</v>
      </c>
      <c r="S113" s="2">
        <f t="shared" si="3"/>
        <v>7554.73</v>
      </c>
    </row>
    <row r="114" spans="1:19" x14ac:dyDescent="0.25">
      <c r="A114" s="3">
        <v>44562</v>
      </c>
      <c r="B114" t="s">
        <v>121</v>
      </c>
      <c r="C114" s="2">
        <v>30</v>
      </c>
      <c r="S114" s="2">
        <f t="shared" si="3"/>
        <v>7584.73</v>
      </c>
    </row>
    <row r="115" spans="1:19" x14ac:dyDescent="0.25">
      <c r="A115" s="3">
        <v>44562</v>
      </c>
      <c r="B115" t="s">
        <v>122</v>
      </c>
      <c r="C115" s="2">
        <v>30</v>
      </c>
      <c r="S115" s="2">
        <f t="shared" si="3"/>
        <v>7614.73</v>
      </c>
    </row>
    <row r="116" spans="1:19" x14ac:dyDescent="0.25">
      <c r="A116" s="3">
        <v>44562</v>
      </c>
      <c r="B116" t="s">
        <v>123</v>
      </c>
      <c r="C116" s="2">
        <v>50</v>
      </c>
      <c r="S116" s="2">
        <f t="shared" si="3"/>
        <v>7664.73</v>
      </c>
    </row>
    <row r="117" spans="1:19" x14ac:dyDescent="0.25">
      <c r="A117" s="3">
        <v>44562</v>
      </c>
      <c r="B117" t="s">
        <v>124</v>
      </c>
      <c r="C117" s="2">
        <v>30</v>
      </c>
      <c r="S117" s="2">
        <f t="shared" si="3"/>
        <v>7694.73</v>
      </c>
    </row>
    <row r="118" spans="1:19" x14ac:dyDescent="0.25">
      <c r="A118" s="3">
        <v>44562</v>
      </c>
      <c r="B118" t="s">
        <v>125</v>
      </c>
      <c r="C118" s="2">
        <v>30</v>
      </c>
      <c r="S118" s="2">
        <f t="shared" si="3"/>
        <v>7724.73</v>
      </c>
    </row>
    <row r="119" spans="1:19" x14ac:dyDescent="0.25">
      <c r="A119" s="3">
        <v>44562</v>
      </c>
      <c r="B119" t="s">
        <v>126</v>
      </c>
      <c r="C119" s="2">
        <v>30</v>
      </c>
      <c r="S119" s="2">
        <f t="shared" si="3"/>
        <v>7754.73</v>
      </c>
    </row>
    <row r="120" spans="1:19" x14ac:dyDescent="0.25">
      <c r="A120" s="3">
        <v>44562</v>
      </c>
      <c r="B120" t="s">
        <v>127</v>
      </c>
      <c r="C120" s="2">
        <v>30</v>
      </c>
      <c r="S120" s="2">
        <f t="shared" si="3"/>
        <v>7784.73</v>
      </c>
    </row>
    <row r="121" spans="1:19" x14ac:dyDescent="0.25">
      <c r="A121" s="3">
        <v>44562</v>
      </c>
      <c r="B121" t="s">
        <v>151</v>
      </c>
      <c r="C121" s="2">
        <v>30</v>
      </c>
      <c r="S121" s="2">
        <f t="shared" si="3"/>
        <v>7814.73</v>
      </c>
    </row>
    <row r="122" spans="1:19" x14ac:dyDescent="0.25">
      <c r="A122" s="3">
        <v>44562</v>
      </c>
      <c r="B122" t="s">
        <v>128</v>
      </c>
      <c r="C122" s="2">
        <v>30</v>
      </c>
      <c r="S122" s="2">
        <f t="shared" si="3"/>
        <v>7844.73</v>
      </c>
    </row>
    <row r="123" spans="1:19" x14ac:dyDescent="0.25">
      <c r="A123" s="3">
        <v>44562</v>
      </c>
      <c r="B123" t="s">
        <v>129</v>
      </c>
      <c r="C123" s="2">
        <v>30</v>
      </c>
      <c r="S123" s="2">
        <f t="shared" si="3"/>
        <v>7874.73</v>
      </c>
    </row>
    <row r="124" spans="1:19" x14ac:dyDescent="0.25">
      <c r="A124" s="3">
        <v>44562</v>
      </c>
      <c r="B124" t="s">
        <v>130</v>
      </c>
      <c r="C124" s="2">
        <v>30</v>
      </c>
      <c r="S124" s="2">
        <f t="shared" si="3"/>
        <v>7904.73</v>
      </c>
    </row>
    <row r="125" spans="1:19" x14ac:dyDescent="0.25">
      <c r="A125" s="3">
        <v>44562</v>
      </c>
      <c r="B125" t="s">
        <v>131</v>
      </c>
      <c r="C125" s="2">
        <v>30</v>
      </c>
      <c r="S125" s="2">
        <f t="shared" si="3"/>
        <v>7934.73</v>
      </c>
    </row>
    <row r="126" spans="1:19" x14ac:dyDescent="0.25">
      <c r="A126" s="3">
        <v>44562</v>
      </c>
      <c r="B126" t="s">
        <v>132</v>
      </c>
      <c r="C126" s="2">
        <v>30</v>
      </c>
      <c r="S126" s="2">
        <f t="shared" si="3"/>
        <v>7964.73</v>
      </c>
    </row>
    <row r="127" spans="1:19" x14ac:dyDescent="0.25">
      <c r="A127" s="3">
        <v>44566</v>
      </c>
      <c r="B127" t="s">
        <v>128</v>
      </c>
      <c r="C127" s="2">
        <v>30</v>
      </c>
      <c r="S127" s="2">
        <f t="shared" si="3"/>
        <v>7994.73</v>
      </c>
    </row>
    <row r="128" spans="1:19" x14ac:dyDescent="0.25">
      <c r="A128" s="3">
        <v>44566</v>
      </c>
      <c r="B128" t="s">
        <v>133</v>
      </c>
      <c r="C128" s="2">
        <v>30</v>
      </c>
      <c r="S128" s="2">
        <f t="shared" si="3"/>
        <v>8024.73</v>
      </c>
    </row>
    <row r="129" spans="1:22" x14ac:dyDescent="0.25">
      <c r="A129" s="3">
        <v>44566</v>
      </c>
      <c r="B129" t="s">
        <v>134</v>
      </c>
      <c r="C129" s="2">
        <v>30</v>
      </c>
      <c r="S129" s="2">
        <f t="shared" si="3"/>
        <v>8054.73</v>
      </c>
    </row>
    <row r="130" spans="1:22" x14ac:dyDescent="0.25">
      <c r="A130" s="3">
        <v>44566</v>
      </c>
      <c r="B130" t="s">
        <v>135</v>
      </c>
      <c r="C130" s="2">
        <v>30</v>
      </c>
      <c r="S130" s="2">
        <f t="shared" ref="S130:S194" si="4">SUM(C130:G130)-SUM(H130:R130)+S129</f>
        <v>8084.73</v>
      </c>
    </row>
    <row r="131" spans="1:22" x14ac:dyDescent="0.25">
      <c r="A131" s="3">
        <v>44567</v>
      </c>
      <c r="B131" t="s">
        <v>136</v>
      </c>
      <c r="C131" s="2">
        <v>30</v>
      </c>
      <c r="S131" s="2">
        <f t="shared" si="4"/>
        <v>8114.73</v>
      </c>
    </row>
    <row r="132" spans="1:22" x14ac:dyDescent="0.25">
      <c r="A132" s="3">
        <v>44567</v>
      </c>
      <c r="B132" t="s">
        <v>137</v>
      </c>
      <c r="C132" s="2">
        <v>30</v>
      </c>
      <c r="S132" s="2">
        <f t="shared" si="4"/>
        <v>8144.73</v>
      </c>
    </row>
    <row r="133" spans="1:22" x14ac:dyDescent="0.25">
      <c r="A133" s="3">
        <v>44571</v>
      </c>
      <c r="B133" t="s">
        <v>138</v>
      </c>
      <c r="C133" s="2">
        <v>30</v>
      </c>
      <c r="S133" s="2">
        <f t="shared" si="4"/>
        <v>8174.73</v>
      </c>
    </row>
    <row r="134" spans="1:22" x14ac:dyDescent="0.25">
      <c r="A134" s="3">
        <v>44571</v>
      </c>
      <c r="B134" t="s">
        <v>139</v>
      </c>
      <c r="C134" s="2">
        <v>30</v>
      </c>
      <c r="S134" s="2">
        <f t="shared" si="4"/>
        <v>8204.73</v>
      </c>
    </row>
    <row r="135" spans="1:22" x14ac:dyDescent="0.25">
      <c r="A135" s="3">
        <v>44571</v>
      </c>
      <c r="B135" t="s">
        <v>14</v>
      </c>
      <c r="C135" s="2">
        <v>100</v>
      </c>
      <c r="S135" s="2">
        <f t="shared" si="4"/>
        <v>8304.73</v>
      </c>
    </row>
    <row r="136" spans="1:22" x14ac:dyDescent="0.25">
      <c r="A136" s="3">
        <v>44571</v>
      </c>
      <c r="B136" t="s">
        <v>140</v>
      </c>
      <c r="C136" s="2">
        <v>30</v>
      </c>
      <c r="S136" s="2">
        <f t="shared" si="4"/>
        <v>8334.73</v>
      </c>
    </row>
    <row r="137" spans="1:22" x14ac:dyDescent="0.25">
      <c r="A137" s="3">
        <v>44574</v>
      </c>
      <c r="B137" t="s">
        <v>141</v>
      </c>
      <c r="P137" s="2">
        <v>1250</v>
      </c>
      <c r="S137" s="2">
        <f t="shared" si="4"/>
        <v>7084.73</v>
      </c>
      <c r="T137">
        <v>1</v>
      </c>
    </row>
    <row r="138" spans="1:22" x14ac:dyDescent="0.25">
      <c r="A138" s="3">
        <v>44575</v>
      </c>
      <c r="B138" t="s">
        <v>142</v>
      </c>
      <c r="C138" s="2">
        <v>360</v>
      </c>
      <c r="D138" s="2">
        <v>50</v>
      </c>
      <c r="K138" s="2">
        <v>16.39</v>
      </c>
      <c r="S138" s="2">
        <f t="shared" si="4"/>
        <v>7478.3399999999992</v>
      </c>
      <c r="T138">
        <v>2</v>
      </c>
      <c r="V138" s="19"/>
    </row>
    <row r="139" spans="1:22" x14ac:dyDescent="0.25">
      <c r="A139" s="3">
        <v>44580</v>
      </c>
      <c r="B139" t="s">
        <v>144</v>
      </c>
      <c r="C139" s="2">
        <v>30</v>
      </c>
      <c r="S139" s="2">
        <f t="shared" si="4"/>
        <v>7508.3399999999992</v>
      </c>
    </row>
    <row r="140" spans="1:22" x14ac:dyDescent="0.25">
      <c r="A140" s="3">
        <v>44582</v>
      </c>
      <c r="B140" t="s">
        <v>143</v>
      </c>
      <c r="K140" s="2">
        <v>5</v>
      </c>
      <c r="S140" s="2">
        <f t="shared" si="4"/>
        <v>7503.3399999999992</v>
      </c>
      <c r="T140" t="s">
        <v>3453</v>
      </c>
    </row>
    <row r="141" spans="1:22" x14ac:dyDescent="0.25">
      <c r="A141" s="3">
        <v>44587</v>
      </c>
      <c r="B141" t="s">
        <v>142</v>
      </c>
      <c r="C141" s="2">
        <v>1231</v>
      </c>
      <c r="K141" s="2">
        <v>48.3</v>
      </c>
      <c r="S141" s="2">
        <f t="shared" si="4"/>
        <v>8686.0399999999991</v>
      </c>
      <c r="T141">
        <v>2</v>
      </c>
    </row>
    <row r="142" spans="1:22" x14ac:dyDescent="0.25">
      <c r="A142" s="3">
        <v>44588</v>
      </c>
      <c r="B142" t="s">
        <v>142</v>
      </c>
      <c r="C142" s="2">
        <v>30</v>
      </c>
      <c r="K142" s="2">
        <v>1.17</v>
      </c>
      <c r="S142" s="2">
        <f t="shared" si="4"/>
        <v>8714.869999999999</v>
      </c>
      <c r="T142">
        <v>2</v>
      </c>
    </row>
    <row r="143" spans="1:22" x14ac:dyDescent="0.25">
      <c r="A143" s="3">
        <v>44588</v>
      </c>
      <c r="B143" t="s">
        <v>142</v>
      </c>
      <c r="C143" s="2">
        <v>30</v>
      </c>
      <c r="K143" s="2">
        <v>1.17</v>
      </c>
      <c r="S143" s="2">
        <f t="shared" si="4"/>
        <v>8743.6999999999989</v>
      </c>
      <c r="T143">
        <v>2</v>
      </c>
    </row>
    <row r="144" spans="1:22" x14ac:dyDescent="0.25">
      <c r="A144" s="3">
        <v>44589</v>
      </c>
      <c r="B144" t="s">
        <v>145</v>
      </c>
      <c r="C144" s="2">
        <v>30</v>
      </c>
      <c r="S144" s="2">
        <f t="shared" si="4"/>
        <v>8773.6999999999989</v>
      </c>
    </row>
    <row r="145" spans="1:22" x14ac:dyDescent="0.25">
      <c r="A145" s="3">
        <v>44590</v>
      </c>
      <c r="B145" t="s">
        <v>146</v>
      </c>
      <c r="C145" s="2">
        <v>30</v>
      </c>
      <c r="S145" s="2">
        <f t="shared" si="4"/>
        <v>8803.6999999999989</v>
      </c>
    </row>
    <row r="146" spans="1:22" x14ac:dyDescent="0.25">
      <c r="A146" s="3">
        <v>44593</v>
      </c>
      <c r="B146" t="s">
        <v>147</v>
      </c>
      <c r="C146" s="2">
        <v>30</v>
      </c>
      <c r="S146" s="2">
        <f t="shared" si="4"/>
        <v>8833.6999999999989</v>
      </c>
    </row>
    <row r="147" spans="1:22" x14ac:dyDescent="0.25">
      <c r="A147" s="3">
        <v>44599</v>
      </c>
      <c r="B147" t="s">
        <v>148</v>
      </c>
      <c r="C147" s="2">
        <v>30</v>
      </c>
      <c r="S147" s="2">
        <f t="shared" si="4"/>
        <v>8863.6999999999989</v>
      </c>
    </row>
    <row r="148" spans="1:22" x14ac:dyDescent="0.25">
      <c r="A148" s="3">
        <v>44613</v>
      </c>
      <c r="B148" t="s">
        <v>143</v>
      </c>
      <c r="K148" s="2">
        <v>5.4</v>
      </c>
      <c r="S148" s="2">
        <f t="shared" si="4"/>
        <v>8858.2999999999993</v>
      </c>
      <c r="T148" t="s">
        <v>3453</v>
      </c>
    </row>
    <row r="149" spans="1:22" x14ac:dyDescent="0.25">
      <c r="A149" s="3">
        <v>44617</v>
      </c>
      <c r="B149" t="s">
        <v>149</v>
      </c>
      <c r="K149" s="2">
        <v>192</v>
      </c>
      <c r="S149" s="2">
        <f t="shared" si="4"/>
        <v>8666.2999999999993</v>
      </c>
      <c r="T149">
        <v>3</v>
      </c>
    </row>
    <row r="150" spans="1:22" x14ac:dyDescent="0.25">
      <c r="A150" s="3">
        <v>44621</v>
      </c>
      <c r="B150" t="s">
        <v>153</v>
      </c>
      <c r="C150" s="2">
        <v>30</v>
      </c>
      <c r="S150" s="2">
        <f t="shared" si="4"/>
        <v>8696.2999999999993</v>
      </c>
    </row>
    <row r="151" spans="1:22" x14ac:dyDescent="0.25">
      <c r="A151" s="3">
        <v>44624</v>
      </c>
      <c r="B151" t="s">
        <v>155</v>
      </c>
      <c r="K151" s="2">
        <v>60</v>
      </c>
      <c r="S151" s="2">
        <f t="shared" si="4"/>
        <v>8636.2999999999993</v>
      </c>
      <c r="T151">
        <v>4</v>
      </c>
    </row>
    <row r="152" spans="1:22" x14ac:dyDescent="0.25">
      <c r="A152" s="3">
        <v>44626</v>
      </c>
      <c r="B152" t="s">
        <v>142</v>
      </c>
      <c r="C152" s="2">
        <v>150</v>
      </c>
      <c r="D152" s="2">
        <v>704</v>
      </c>
      <c r="K152" s="2">
        <v>36.83</v>
      </c>
      <c r="S152" s="2">
        <f t="shared" si="4"/>
        <v>9453.4699999999993</v>
      </c>
      <c r="T152">
        <v>2</v>
      </c>
      <c r="V152" s="19"/>
    </row>
    <row r="153" spans="1:22" x14ac:dyDescent="0.25">
      <c r="A153" s="3">
        <v>44626</v>
      </c>
      <c r="B153" t="s">
        <v>142</v>
      </c>
      <c r="C153" s="2">
        <v>120</v>
      </c>
      <c r="K153" s="2">
        <v>4.68</v>
      </c>
      <c r="S153" s="2">
        <f t="shared" si="4"/>
        <v>9568.7899999999991</v>
      </c>
      <c r="T153">
        <v>2</v>
      </c>
    </row>
    <row r="154" spans="1:22" x14ac:dyDescent="0.25">
      <c r="A154" s="3">
        <v>44627</v>
      </c>
      <c r="B154" t="s">
        <v>154</v>
      </c>
      <c r="C154" s="2">
        <v>30</v>
      </c>
      <c r="S154" s="2">
        <f t="shared" si="4"/>
        <v>9598.7899999999991</v>
      </c>
    </row>
    <row r="155" spans="1:22" x14ac:dyDescent="0.25">
      <c r="A155" s="3">
        <v>44641</v>
      </c>
      <c r="B155" t="s">
        <v>143</v>
      </c>
      <c r="K155" s="2">
        <v>5.4</v>
      </c>
      <c r="S155" s="2">
        <f t="shared" si="4"/>
        <v>9593.39</v>
      </c>
      <c r="T155" t="s">
        <v>3453</v>
      </c>
    </row>
    <row r="156" spans="1:22" x14ac:dyDescent="0.25">
      <c r="A156" s="3">
        <v>44645</v>
      </c>
      <c r="B156" t="s">
        <v>156</v>
      </c>
      <c r="E156" s="2">
        <v>200</v>
      </c>
      <c r="S156" s="2">
        <f t="shared" si="4"/>
        <v>9793.39</v>
      </c>
    </row>
    <row r="157" spans="1:22" x14ac:dyDescent="0.25">
      <c r="A157" s="3">
        <v>44645</v>
      </c>
      <c r="B157" t="s">
        <v>157</v>
      </c>
      <c r="E157" s="2">
        <v>275</v>
      </c>
      <c r="S157" s="2">
        <f t="shared" si="4"/>
        <v>10068.39</v>
      </c>
    </row>
    <row r="158" spans="1:22" x14ac:dyDescent="0.25">
      <c r="A158" s="3">
        <v>44646</v>
      </c>
      <c r="B158" t="s">
        <v>248</v>
      </c>
      <c r="E158" s="2">
        <v>200</v>
      </c>
      <c r="S158" s="2">
        <f t="shared" si="4"/>
        <v>10268.39</v>
      </c>
    </row>
    <row r="159" spans="1:22" x14ac:dyDescent="0.25">
      <c r="A159" s="3">
        <v>44648</v>
      </c>
      <c r="B159" t="s">
        <v>158</v>
      </c>
      <c r="E159" s="2">
        <v>23.75</v>
      </c>
      <c r="S159" s="2">
        <f t="shared" si="4"/>
        <v>10292.14</v>
      </c>
    </row>
    <row r="160" spans="1:22" x14ac:dyDescent="0.25">
      <c r="A160" s="3">
        <v>44648</v>
      </c>
      <c r="B160" t="s">
        <v>159</v>
      </c>
      <c r="M160" s="2">
        <v>211</v>
      </c>
      <c r="S160" s="2">
        <f t="shared" si="4"/>
        <v>10081.14</v>
      </c>
      <c r="T160">
        <v>5</v>
      </c>
    </row>
    <row r="161" spans="1:20" x14ac:dyDescent="0.25">
      <c r="A161" s="3">
        <v>44648</v>
      </c>
      <c r="B161" t="s">
        <v>160</v>
      </c>
      <c r="Q161" s="2">
        <v>264</v>
      </c>
      <c r="S161" s="2">
        <f t="shared" si="4"/>
        <v>9817.14</v>
      </c>
      <c r="T161">
        <v>6</v>
      </c>
    </row>
    <row r="162" spans="1:20" x14ac:dyDescent="0.25">
      <c r="A162" s="3">
        <v>44648</v>
      </c>
      <c r="B162" t="s">
        <v>161</v>
      </c>
      <c r="K162" s="2">
        <v>516.04999999999995</v>
      </c>
      <c r="S162" s="2">
        <f t="shared" si="4"/>
        <v>9301.09</v>
      </c>
      <c r="T162">
        <v>7</v>
      </c>
    </row>
    <row r="163" spans="1:20" x14ac:dyDescent="0.25">
      <c r="A163" s="3">
        <v>44648</v>
      </c>
      <c r="B163" t="s">
        <v>162</v>
      </c>
      <c r="E163" s="2">
        <v>600</v>
      </c>
      <c r="S163" s="2">
        <f t="shared" si="4"/>
        <v>9901.09</v>
      </c>
    </row>
    <row r="164" spans="1:20" x14ac:dyDescent="0.25">
      <c r="A164" s="3">
        <v>44648</v>
      </c>
      <c r="B164" t="s">
        <v>39</v>
      </c>
      <c r="E164" s="2">
        <v>125</v>
      </c>
      <c r="S164" s="2">
        <f t="shared" si="4"/>
        <v>10026.09</v>
      </c>
    </row>
    <row r="165" spans="1:20" x14ac:dyDescent="0.25">
      <c r="A165" s="3">
        <v>44652</v>
      </c>
      <c r="B165" t="s">
        <v>249</v>
      </c>
      <c r="E165" s="2">
        <v>43.75</v>
      </c>
      <c r="S165" s="2">
        <f t="shared" si="4"/>
        <v>10069.84</v>
      </c>
    </row>
    <row r="166" spans="1:20" x14ac:dyDescent="0.25">
      <c r="A166" s="3">
        <v>44652</v>
      </c>
      <c r="B166" t="s">
        <v>250</v>
      </c>
      <c r="E166" s="2">
        <v>150</v>
      </c>
      <c r="S166" s="2">
        <f t="shared" si="4"/>
        <v>10219.84</v>
      </c>
    </row>
    <row r="167" spans="1:20" x14ac:dyDescent="0.25">
      <c r="A167" s="3">
        <v>44652</v>
      </c>
      <c r="B167" t="s">
        <v>251</v>
      </c>
      <c r="E167" s="2">
        <v>150</v>
      </c>
      <c r="S167" s="2">
        <f t="shared" si="4"/>
        <v>10369.84</v>
      </c>
    </row>
    <row r="168" spans="1:20" x14ac:dyDescent="0.25">
      <c r="A168" s="3">
        <v>44652</v>
      </c>
      <c r="B168" t="s">
        <v>156</v>
      </c>
      <c r="E168" s="2">
        <v>167.5</v>
      </c>
      <c r="S168" s="2">
        <f t="shared" si="4"/>
        <v>10537.34</v>
      </c>
    </row>
    <row r="169" spans="1:20" x14ac:dyDescent="0.25">
      <c r="A169" s="3">
        <v>44654</v>
      </c>
      <c r="B169" t="s">
        <v>252</v>
      </c>
      <c r="E169" s="2">
        <v>156.25</v>
      </c>
      <c r="S169" s="2">
        <f t="shared" si="4"/>
        <v>10693.59</v>
      </c>
    </row>
    <row r="170" spans="1:20" x14ac:dyDescent="0.25">
      <c r="A170" s="3">
        <v>44655</v>
      </c>
      <c r="B170" t="s">
        <v>253</v>
      </c>
      <c r="E170" s="2">
        <v>40</v>
      </c>
      <c r="S170" s="2">
        <f t="shared" si="4"/>
        <v>10733.59</v>
      </c>
    </row>
    <row r="171" spans="1:20" x14ac:dyDescent="0.25">
      <c r="A171" s="3">
        <v>44655</v>
      </c>
      <c r="B171" t="s">
        <v>254</v>
      </c>
      <c r="E171" s="2">
        <v>48.75</v>
      </c>
      <c r="S171" s="2">
        <f t="shared" si="4"/>
        <v>10782.34</v>
      </c>
    </row>
    <row r="172" spans="1:20" x14ac:dyDescent="0.25">
      <c r="A172" s="3">
        <v>44659</v>
      </c>
      <c r="B172" t="s">
        <v>255</v>
      </c>
      <c r="E172" s="2">
        <v>437.5</v>
      </c>
      <c r="S172" s="2">
        <f t="shared" si="4"/>
        <v>11219.84</v>
      </c>
    </row>
    <row r="173" spans="1:20" x14ac:dyDescent="0.25">
      <c r="A173" s="3">
        <v>44659</v>
      </c>
      <c r="B173" t="s">
        <v>66</v>
      </c>
      <c r="E173" s="2">
        <v>625</v>
      </c>
      <c r="S173" s="2">
        <f t="shared" si="4"/>
        <v>11844.84</v>
      </c>
    </row>
    <row r="174" spans="1:20" x14ac:dyDescent="0.25">
      <c r="A174" s="3">
        <v>44660</v>
      </c>
      <c r="B174" t="s">
        <v>256</v>
      </c>
      <c r="E174" s="2">
        <v>12.5</v>
      </c>
      <c r="S174" s="2">
        <f t="shared" si="4"/>
        <v>11857.34</v>
      </c>
    </row>
    <row r="175" spans="1:20" x14ac:dyDescent="0.25">
      <c r="A175" s="3">
        <v>44662</v>
      </c>
      <c r="B175" t="s">
        <v>257</v>
      </c>
      <c r="E175" s="2">
        <v>200</v>
      </c>
      <c r="S175" s="2">
        <f t="shared" si="4"/>
        <v>12057.34</v>
      </c>
    </row>
    <row r="176" spans="1:20" x14ac:dyDescent="0.25">
      <c r="A176" s="3">
        <v>44663</v>
      </c>
      <c r="B176" t="s">
        <v>259</v>
      </c>
      <c r="R176" s="2">
        <v>200</v>
      </c>
      <c r="S176" s="2">
        <f t="shared" si="4"/>
        <v>11857.34</v>
      </c>
      <c r="T176">
        <v>8</v>
      </c>
    </row>
    <row r="177" spans="1:20" x14ac:dyDescent="0.25">
      <c r="A177" s="3">
        <v>44664</v>
      </c>
      <c r="B177" t="s">
        <v>258</v>
      </c>
      <c r="Q177" s="2">
        <v>630.63</v>
      </c>
      <c r="S177" s="2">
        <f t="shared" si="4"/>
        <v>11226.710000000001</v>
      </c>
      <c r="T177">
        <v>9</v>
      </c>
    </row>
    <row r="178" spans="1:20" x14ac:dyDescent="0.25">
      <c r="A178" s="3">
        <v>44664</v>
      </c>
      <c r="B178" t="s">
        <v>1474</v>
      </c>
      <c r="E178" s="2">
        <v>600</v>
      </c>
      <c r="S178" s="2">
        <f t="shared" si="4"/>
        <v>11826.710000000001</v>
      </c>
    </row>
    <row r="179" spans="1:20" x14ac:dyDescent="0.25">
      <c r="A179" s="3">
        <v>44670</v>
      </c>
      <c r="B179" t="s">
        <v>261</v>
      </c>
      <c r="R179" s="2">
        <v>100</v>
      </c>
      <c r="S179" s="2">
        <f t="shared" si="4"/>
        <v>11726.710000000001</v>
      </c>
      <c r="T179">
        <v>8</v>
      </c>
    </row>
    <row r="180" spans="1:20" x14ac:dyDescent="0.25">
      <c r="A180" s="3">
        <v>44670</v>
      </c>
      <c r="B180" t="s">
        <v>142</v>
      </c>
      <c r="C180" s="2">
        <v>30</v>
      </c>
      <c r="K180" s="2">
        <v>1.17</v>
      </c>
      <c r="S180" s="2">
        <f t="shared" si="4"/>
        <v>11755.54</v>
      </c>
      <c r="T180">
        <v>2</v>
      </c>
    </row>
    <row r="181" spans="1:20" x14ac:dyDescent="0.25">
      <c r="A181" s="3">
        <v>44671</v>
      </c>
      <c r="B181" t="s">
        <v>116</v>
      </c>
      <c r="Q181" s="2">
        <v>750</v>
      </c>
      <c r="S181" s="2">
        <f t="shared" si="4"/>
        <v>11005.54</v>
      </c>
      <c r="T181">
        <v>10</v>
      </c>
    </row>
    <row r="182" spans="1:20" x14ac:dyDescent="0.25">
      <c r="A182" s="3">
        <v>44671</v>
      </c>
      <c r="B182" t="s">
        <v>142</v>
      </c>
      <c r="C182" s="2">
        <v>30</v>
      </c>
      <c r="D182" s="2">
        <v>1573</v>
      </c>
      <c r="K182" s="2">
        <v>71.529999999999902</v>
      </c>
      <c r="S182" s="2">
        <f t="shared" si="4"/>
        <v>12537.01</v>
      </c>
      <c r="T182">
        <v>2</v>
      </c>
    </row>
    <row r="183" spans="1:20" x14ac:dyDescent="0.25">
      <c r="A183" s="3">
        <v>44672</v>
      </c>
      <c r="B183" t="s">
        <v>143</v>
      </c>
      <c r="K183" s="2">
        <v>5.8</v>
      </c>
      <c r="S183" s="2">
        <f t="shared" si="4"/>
        <v>12531.210000000001</v>
      </c>
      <c r="T183" t="s">
        <v>3453</v>
      </c>
    </row>
    <row r="184" spans="1:20" x14ac:dyDescent="0.25">
      <c r="A184" s="3">
        <v>44676</v>
      </c>
      <c r="B184" t="s">
        <v>188</v>
      </c>
      <c r="R184" s="2">
        <v>100</v>
      </c>
      <c r="S184" s="2">
        <f t="shared" si="4"/>
        <v>12431.210000000001</v>
      </c>
      <c r="T184">
        <v>8</v>
      </c>
    </row>
    <row r="185" spans="1:20" x14ac:dyDescent="0.25">
      <c r="A185" s="3">
        <v>44676</v>
      </c>
      <c r="B185" t="s">
        <v>1473</v>
      </c>
      <c r="E185" s="2">
        <v>2710</v>
      </c>
      <c r="S185" s="2">
        <f t="shared" si="4"/>
        <v>15141.210000000001</v>
      </c>
    </row>
    <row r="186" spans="1:20" x14ac:dyDescent="0.25">
      <c r="A186" s="3">
        <v>44678</v>
      </c>
      <c r="B186" t="s">
        <v>1485</v>
      </c>
      <c r="M186" s="2">
        <v>140</v>
      </c>
      <c r="S186" s="2">
        <f t="shared" si="4"/>
        <v>15001.210000000001</v>
      </c>
      <c r="T186">
        <v>11</v>
      </c>
    </row>
    <row r="187" spans="1:20" x14ac:dyDescent="0.25">
      <c r="A187" s="3">
        <v>44678</v>
      </c>
      <c r="B187" t="s">
        <v>812</v>
      </c>
      <c r="J187" s="2">
        <v>262.5</v>
      </c>
      <c r="S187" s="2">
        <f t="shared" si="4"/>
        <v>14738.710000000001</v>
      </c>
      <c r="T187">
        <v>12</v>
      </c>
    </row>
    <row r="188" spans="1:20" x14ac:dyDescent="0.25">
      <c r="A188" s="3">
        <v>44678</v>
      </c>
      <c r="B188" t="s">
        <v>1486</v>
      </c>
      <c r="J188" s="2">
        <v>656.25</v>
      </c>
      <c r="S188" s="2">
        <f t="shared" si="4"/>
        <v>14082.460000000001</v>
      </c>
      <c r="T188">
        <v>12</v>
      </c>
    </row>
    <row r="189" spans="1:20" x14ac:dyDescent="0.25">
      <c r="A189" s="3">
        <v>44678</v>
      </c>
      <c r="B189" t="s">
        <v>1487</v>
      </c>
      <c r="J189" s="2">
        <v>225</v>
      </c>
      <c r="S189" s="2">
        <f t="shared" si="4"/>
        <v>13857.460000000001</v>
      </c>
      <c r="T189">
        <v>12</v>
      </c>
    </row>
    <row r="190" spans="1:20" x14ac:dyDescent="0.25">
      <c r="A190" s="3">
        <v>44684</v>
      </c>
      <c r="B190" t="s">
        <v>260</v>
      </c>
      <c r="R190" s="2">
        <v>100</v>
      </c>
      <c r="S190" s="2">
        <f t="shared" si="4"/>
        <v>13757.460000000001</v>
      </c>
      <c r="T190">
        <v>8</v>
      </c>
    </row>
    <row r="191" spans="1:20" x14ac:dyDescent="0.25">
      <c r="A191" s="3">
        <v>44687</v>
      </c>
      <c r="B191" t="s">
        <v>644</v>
      </c>
      <c r="J191" s="2">
        <v>150</v>
      </c>
      <c r="S191" s="2">
        <f t="shared" si="4"/>
        <v>13607.460000000001</v>
      </c>
      <c r="T191">
        <v>12</v>
      </c>
    </row>
    <row r="192" spans="1:20" x14ac:dyDescent="0.25">
      <c r="A192" s="3">
        <v>44699</v>
      </c>
      <c r="B192" t="s">
        <v>475</v>
      </c>
      <c r="J192" s="2">
        <v>93.75</v>
      </c>
      <c r="S192" s="2">
        <f t="shared" si="4"/>
        <v>13513.710000000001</v>
      </c>
      <c r="T192">
        <v>12</v>
      </c>
    </row>
    <row r="193" spans="1:20" x14ac:dyDescent="0.25">
      <c r="A193" s="3">
        <v>44700</v>
      </c>
      <c r="B193" t="s">
        <v>1488</v>
      </c>
      <c r="J193" s="2">
        <v>157.5</v>
      </c>
      <c r="S193" s="2">
        <f t="shared" si="4"/>
        <v>13356.210000000001</v>
      </c>
      <c r="T193">
        <v>12</v>
      </c>
    </row>
    <row r="194" spans="1:20" x14ac:dyDescent="0.25">
      <c r="A194" s="3">
        <v>44702</v>
      </c>
      <c r="B194" t="s">
        <v>143</v>
      </c>
      <c r="K194" s="2">
        <v>6.2</v>
      </c>
      <c r="S194" s="2">
        <f t="shared" si="4"/>
        <v>13350.01</v>
      </c>
      <c r="T194" t="s">
        <v>3453</v>
      </c>
    </row>
    <row r="195" spans="1:20" x14ac:dyDescent="0.25">
      <c r="A195" s="3">
        <v>44704</v>
      </c>
      <c r="B195" t="s">
        <v>1489</v>
      </c>
      <c r="K195" s="2">
        <v>396</v>
      </c>
      <c r="S195" s="2">
        <f t="shared" ref="S195:S258" si="5">SUM(C195:G195)-SUM(H195:R195)+S194</f>
        <v>12954.01</v>
      </c>
      <c r="T195">
        <v>13</v>
      </c>
    </row>
    <row r="196" spans="1:20" x14ac:dyDescent="0.25">
      <c r="A196" s="3">
        <v>44705</v>
      </c>
      <c r="B196" t="s">
        <v>261</v>
      </c>
      <c r="J196" s="2">
        <v>800</v>
      </c>
      <c r="S196" s="2">
        <f t="shared" si="5"/>
        <v>12154.01</v>
      </c>
      <c r="T196">
        <v>12</v>
      </c>
    </row>
    <row r="197" spans="1:20" x14ac:dyDescent="0.25">
      <c r="A197" s="3">
        <v>44707</v>
      </c>
      <c r="B197" t="s">
        <v>1490</v>
      </c>
      <c r="Q197" s="2">
        <v>1148.1600000000001</v>
      </c>
      <c r="S197" s="2">
        <f t="shared" si="5"/>
        <v>11005.85</v>
      </c>
      <c r="T197">
        <v>13</v>
      </c>
    </row>
    <row r="198" spans="1:20" x14ac:dyDescent="0.25">
      <c r="A198" s="3">
        <v>44728</v>
      </c>
      <c r="B198" t="s">
        <v>1485</v>
      </c>
      <c r="M198" s="2">
        <v>152</v>
      </c>
      <c r="S198" s="2">
        <f t="shared" si="5"/>
        <v>10853.85</v>
      </c>
      <c r="T198">
        <v>14</v>
      </c>
    </row>
    <row r="199" spans="1:20" x14ac:dyDescent="0.25">
      <c r="A199" s="3">
        <v>44728</v>
      </c>
      <c r="B199" t="s">
        <v>259</v>
      </c>
      <c r="J199" s="2">
        <v>262.5</v>
      </c>
      <c r="S199" s="2">
        <f t="shared" si="5"/>
        <v>10591.35</v>
      </c>
      <c r="T199">
        <v>12</v>
      </c>
    </row>
    <row r="200" spans="1:20" x14ac:dyDescent="0.25">
      <c r="A200" s="3">
        <v>44733</v>
      </c>
      <c r="B200" t="s">
        <v>143</v>
      </c>
      <c r="K200" s="2">
        <v>6.6</v>
      </c>
      <c r="S200" s="2">
        <f t="shared" si="5"/>
        <v>10584.75</v>
      </c>
      <c r="T200" t="s">
        <v>3453</v>
      </c>
    </row>
    <row r="201" spans="1:20" x14ac:dyDescent="0.25">
      <c r="A201" s="3">
        <v>44747</v>
      </c>
      <c r="B201" t="s">
        <v>1491</v>
      </c>
      <c r="M201" s="2">
        <v>41.99</v>
      </c>
      <c r="S201" s="2">
        <f t="shared" si="5"/>
        <v>10542.76</v>
      </c>
      <c r="T201">
        <v>15</v>
      </c>
    </row>
    <row r="202" spans="1:20" x14ac:dyDescent="0.25">
      <c r="A202" s="3">
        <v>44747</v>
      </c>
      <c r="B202" t="s">
        <v>1492</v>
      </c>
      <c r="Q202" s="2">
        <v>751.62</v>
      </c>
      <c r="S202" s="2">
        <f t="shared" si="5"/>
        <v>9791.14</v>
      </c>
      <c r="T202">
        <v>16</v>
      </c>
    </row>
    <row r="203" spans="1:20" x14ac:dyDescent="0.25">
      <c r="A203" s="3">
        <v>44747</v>
      </c>
      <c r="B203" t="s">
        <v>241</v>
      </c>
      <c r="Q203" s="2">
        <v>419.81</v>
      </c>
      <c r="S203" s="2">
        <f t="shared" si="5"/>
        <v>9371.33</v>
      </c>
      <c r="T203">
        <v>17</v>
      </c>
    </row>
    <row r="204" spans="1:20" x14ac:dyDescent="0.25">
      <c r="A204" s="3">
        <v>44763</v>
      </c>
      <c r="B204" t="s">
        <v>143</v>
      </c>
      <c r="K204" s="2">
        <v>5</v>
      </c>
      <c r="S204" s="2">
        <f t="shared" si="5"/>
        <v>9366.33</v>
      </c>
      <c r="T204" t="s">
        <v>3453</v>
      </c>
    </row>
    <row r="205" spans="1:20" x14ac:dyDescent="0.25">
      <c r="A205" s="3">
        <v>44770</v>
      </c>
      <c r="B205" t="s">
        <v>1493</v>
      </c>
      <c r="G205" s="2">
        <v>2.2000000000000002</v>
      </c>
      <c r="K205" s="2">
        <v>0.44</v>
      </c>
      <c r="S205" s="2">
        <f>SUM(C205:G205)-SUM(H205:R205)+S204</f>
        <v>9368.09</v>
      </c>
      <c r="T205" s="75" t="s">
        <v>3462</v>
      </c>
    </row>
    <row r="206" spans="1:20" x14ac:dyDescent="0.25">
      <c r="A206" s="3">
        <v>44771</v>
      </c>
      <c r="B206" t="s">
        <v>1493</v>
      </c>
      <c r="D206" s="2">
        <v>37</v>
      </c>
      <c r="K206" s="2">
        <v>0.91</v>
      </c>
      <c r="S206" s="2">
        <f t="shared" si="5"/>
        <v>9404.18</v>
      </c>
      <c r="T206" s="75" t="s">
        <v>3462</v>
      </c>
    </row>
    <row r="207" spans="1:20" x14ac:dyDescent="0.25">
      <c r="A207" s="3">
        <v>44774</v>
      </c>
      <c r="B207" t="s">
        <v>1493</v>
      </c>
      <c r="D207" s="2">
        <v>190</v>
      </c>
      <c r="K207" s="2">
        <v>4.4499999999999886</v>
      </c>
      <c r="S207" s="2">
        <f t="shared" si="5"/>
        <v>9589.73</v>
      </c>
      <c r="T207" s="75" t="s">
        <v>3462</v>
      </c>
    </row>
    <row r="208" spans="1:20" x14ac:dyDescent="0.25">
      <c r="A208" s="3">
        <v>44774</v>
      </c>
      <c r="B208" t="s">
        <v>1493</v>
      </c>
      <c r="D208" s="2">
        <v>74</v>
      </c>
      <c r="K208" s="2">
        <v>1.6299999999999955</v>
      </c>
      <c r="S208" s="2">
        <f t="shared" si="5"/>
        <v>9662.1</v>
      </c>
      <c r="T208" s="75" t="s">
        <v>3462</v>
      </c>
    </row>
    <row r="209" spans="1:20" x14ac:dyDescent="0.25">
      <c r="A209" s="3">
        <v>44774</v>
      </c>
      <c r="B209" t="s">
        <v>1493</v>
      </c>
      <c r="D209" s="2">
        <v>61</v>
      </c>
      <c r="K209" s="2">
        <v>1.4500000000000028</v>
      </c>
      <c r="S209" s="2">
        <f t="shared" si="5"/>
        <v>9721.65</v>
      </c>
      <c r="T209" s="75" t="s">
        <v>3462</v>
      </c>
    </row>
    <row r="210" spans="1:20" x14ac:dyDescent="0.25">
      <c r="A210" s="3">
        <v>44775</v>
      </c>
      <c r="B210" t="s">
        <v>1493</v>
      </c>
      <c r="D210" s="2">
        <v>63</v>
      </c>
      <c r="K210" s="2">
        <v>1.4700000000000002</v>
      </c>
      <c r="S210" s="2">
        <f t="shared" si="5"/>
        <v>9783.18</v>
      </c>
      <c r="T210" s="75" t="s">
        <v>3462</v>
      </c>
    </row>
    <row r="211" spans="1:20" x14ac:dyDescent="0.25">
      <c r="A211" s="3">
        <v>44776</v>
      </c>
      <c r="B211" t="s">
        <v>1493</v>
      </c>
      <c r="D211" s="2">
        <v>181</v>
      </c>
      <c r="K211" s="2">
        <v>4.32</v>
      </c>
      <c r="S211" s="2">
        <f t="shared" si="5"/>
        <v>9959.86</v>
      </c>
      <c r="T211" s="75" t="s">
        <v>3462</v>
      </c>
    </row>
    <row r="212" spans="1:20" x14ac:dyDescent="0.25">
      <c r="A212" s="3">
        <v>44777</v>
      </c>
      <c r="B212" t="s">
        <v>1493</v>
      </c>
      <c r="D212" s="2">
        <v>113</v>
      </c>
      <c r="K212" s="2">
        <v>2.77</v>
      </c>
      <c r="S212" s="2">
        <f t="shared" si="5"/>
        <v>10070.09</v>
      </c>
      <c r="T212" s="75" t="s">
        <v>3462</v>
      </c>
    </row>
    <row r="213" spans="1:20" x14ac:dyDescent="0.25">
      <c r="A213" s="3">
        <v>44778</v>
      </c>
      <c r="B213" t="s">
        <v>1493</v>
      </c>
      <c r="D213" s="2">
        <v>52</v>
      </c>
      <c r="K213" s="2">
        <v>1.1200000000000001</v>
      </c>
      <c r="S213" s="2">
        <f t="shared" si="5"/>
        <v>10120.969999999999</v>
      </c>
      <c r="T213" s="75" t="s">
        <v>3462</v>
      </c>
    </row>
    <row r="214" spans="1:20" x14ac:dyDescent="0.25">
      <c r="A214" s="3">
        <v>44781</v>
      </c>
      <c r="B214" t="s">
        <v>1493</v>
      </c>
      <c r="D214" s="2">
        <v>89</v>
      </c>
      <c r="K214" s="2">
        <v>2.230000000000004</v>
      </c>
      <c r="S214" s="2">
        <f t="shared" si="5"/>
        <v>10207.74</v>
      </c>
      <c r="T214" s="75" t="s">
        <v>3462</v>
      </c>
    </row>
    <row r="215" spans="1:20" x14ac:dyDescent="0.25">
      <c r="A215" s="3">
        <v>44781</v>
      </c>
      <c r="B215" t="s">
        <v>1493</v>
      </c>
      <c r="D215" s="2">
        <v>227</v>
      </c>
      <c r="K215" s="2">
        <v>5.1699999999999875</v>
      </c>
      <c r="S215" s="2">
        <f t="shared" si="5"/>
        <v>10429.57</v>
      </c>
      <c r="T215" s="75" t="s">
        <v>3462</v>
      </c>
    </row>
    <row r="216" spans="1:20" x14ac:dyDescent="0.25">
      <c r="A216" s="3">
        <v>44781</v>
      </c>
      <c r="B216" t="s">
        <v>1493</v>
      </c>
      <c r="D216" s="2">
        <v>191</v>
      </c>
      <c r="K216" s="2">
        <v>4.4499999999999886</v>
      </c>
      <c r="S216" s="2">
        <f t="shared" si="5"/>
        <v>10616.119999999999</v>
      </c>
      <c r="T216" s="75" t="s">
        <v>3462</v>
      </c>
    </row>
    <row r="217" spans="1:20" x14ac:dyDescent="0.25">
      <c r="A217" s="3">
        <v>44781</v>
      </c>
      <c r="B217" t="s">
        <v>2963</v>
      </c>
      <c r="G217" s="2">
        <v>1</v>
      </c>
      <c r="K217" s="2">
        <v>0.02</v>
      </c>
      <c r="S217" s="2">
        <f t="shared" si="5"/>
        <v>10617.099999999999</v>
      </c>
    </row>
    <row r="218" spans="1:20" x14ac:dyDescent="0.25">
      <c r="A218" s="3">
        <v>44782</v>
      </c>
      <c r="B218" t="s">
        <v>1493</v>
      </c>
      <c r="D218" s="2">
        <v>226</v>
      </c>
      <c r="K218" s="2">
        <v>4.9400000000000004</v>
      </c>
      <c r="S218" s="2">
        <f t="shared" si="5"/>
        <v>10838.159999999998</v>
      </c>
      <c r="T218" s="75" t="s">
        <v>3462</v>
      </c>
    </row>
    <row r="219" spans="1:20" x14ac:dyDescent="0.25">
      <c r="A219" s="3">
        <v>44782</v>
      </c>
      <c r="B219" t="s">
        <v>1485</v>
      </c>
      <c r="M219" s="2">
        <v>282.2</v>
      </c>
      <c r="S219" s="2">
        <f t="shared" si="5"/>
        <v>10555.959999999997</v>
      </c>
      <c r="T219">
        <v>21</v>
      </c>
    </row>
    <row r="220" spans="1:20" x14ac:dyDescent="0.25">
      <c r="A220" s="3">
        <v>44782</v>
      </c>
      <c r="B220" t="s">
        <v>2961</v>
      </c>
      <c r="K220" s="2">
        <v>750</v>
      </c>
      <c r="S220" s="2">
        <f t="shared" si="5"/>
        <v>9805.9599999999973</v>
      </c>
      <c r="T220">
        <v>22</v>
      </c>
    </row>
    <row r="221" spans="1:20" x14ac:dyDescent="0.25">
      <c r="A221" s="3">
        <v>44782</v>
      </c>
      <c r="B221" t="s">
        <v>2962</v>
      </c>
      <c r="O221" s="2">
        <v>2000</v>
      </c>
      <c r="S221" s="2">
        <f t="shared" si="5"/>
        <v>7805.9599999999973</v>
      </c>
      <c r="T221" t="s">
        <v>3461</v>
      </c>
    </row>
    <row r="222" spans="1:20" x14ac:dyDescent="0.25">
      <c r="A222" s="3">
        <v>44783</v>
      </c>
      <c r="B222" t="s">
        <v>1493</v>
      </c>
      <c r="D222" s="2">
        <v>161</v>
      </c>
      <c r="K222" s="2">
        <v>3.6400000000000006</v>
      </c>
      <c r="S222" s="2">
        <f t="shared" si="5"/>
        <v>7963.319999999997</v>
      </c>
      <c r="T222" s="75" t="s">
        <v>3462</v>
      </c>
    </row>
    <row r="223" spans="1:20" x14ac:dyDescent="0.25">
      <c r="A223" s="3">
        <v>44784</v>
      </c>
      <c r="B223" t="s">
        <v>1493</v>
      </c>
      <c r="D223" s="2">
        <v>173</v>
      </c>
      <c r="K223" s="2">
        <v>4.0199999999999996</v>
      </c>
      <c r="S223" s="2">
        <f t="shared" si="5"/>
        <v>8132.2999999999965</v>
      </c>
      <c r="T223" s="75" t="s">
        <v>3462</v>
      </c>
    </row>
    <row r="224" spans="1:20" x14ac:dyDescent="0.25">
      <c r="A224" s="3">
        <v>44785</v>
      </c>
      <c r="B224" t="s">
        <v>1493</v>
      </c>
      <c r="D224" s="2">
        <v>251</v>
      </c>
      <c r="K224" s="2">
        <v>5.6999999999999993</v>
      </c>
      <c r="S224" s="2">
        <f t="shared" si="5"/>
        <v>8377.5999999999967</v>
      </c>
      <c r="T224" s="75" t="s">
        <v>3462</v>
      </c>
    </row>
    <row r="225" spans="1:20" x14ac:dyDescent="0.25">
      <c r="A225" s="3">
        <v>44788</v>
      </c>
      <c r="B225" t="s">
        <v>1493</v>
      </c>
      <c r="D225" s="2">
        <v>152</v>
      </c>
      <c r="K225" s="2">
        <v>3.5099999999999909</v>
      </c>
      <c r="S225" s="2">
        <f t="shared" si="5"/>
        <v>8526.0899999999965</v>
      </c>
      <c r="T225" s="75" t="s">
        <v>3462</v>
      </c>
    </row>
    <row r="226" spans="1:20" x14ac:dyDescent="0.25">
      <c r="A226" s="3">
        <v>44788</v>
      </c>
      <c r="B226" t="s">
        <v>1493</v>
      </c>
      <c r="D226" s="2">
        <v>100</v>
      </c>
      <c r="K226" s="2">
        <v>2.3900000000000006</v>
      </c>
      <c r="S226" s="2">
        <f t="shared" si="5"/>
        <v>8623.6999999999971</v>
      </c>
      <c r="T226" s="75" t="s">
        <v>3462</v>
      </c>
    </row>
    <row r="227" spans="1:20" x14ac:dyDescent="0.25">
      <c r="A227" s="3">
        <v>44788</v>
      </c>
      <c r="B227" t="s">
        <v>1493</v>
      </c>
      <c r="D227" s="2">
        <v>427</v>
      </c>
      <c r="K227" s="2">
        <v>9.9399999999999977</v>
      </c>
      <c r="S227" s="2">
        <f t="shared" si="5"/>
        <v>9040.7599999999966</v>
      </c>
      <c r="T227" s="75" t="s">
        <v>3462</v>
      </c>
    </row>
    <row r="228" spans="1:20" x14ac:dyDescent="0.25">
      <c r="A228" s="3">
        <v>44789</v>
      </c>
      <c r="B228" t="s">
        <v>1493</v>
      </c>
      <c r="D228" s="2">
        <v>462</v>
      </c>
      <c r="K228" s="2">
        <v>10.63</v>
      </c>
      <c r="S228" s="2">
        <f t="shared" si="5"/>
        <v>9492.1299999999974</v>
      </c>
      <c r="T228" s="75" t="s">
        <v>3462</v>
      </c>
    </row>
    <row r="229" spans="1:20" x14ac:dyDescent="0.25">
      <c r="A229" s="3">
        <v>44790</v>
      </c>
      <c r="B229" t="s">
        <v>160</v>
      </c>
      <c r="Q229" s="2">
        <v>396</v>
      </c>
      <c r="S229" s="2">
        <f t="shared" si="5"/>
        <v>9096.1299999999974</v>
      </c>
      <c r="T229">
        <v>23</v>
      </c>
    </row>
    <row r="230" spans="1:20" x14ac:dyDescent="0.25">
      <c r="A230" s="3">
        <v>44790</v>
      </c>
      <c r="B230" t="s">
        <v>1493</v>
      </c>
      <c r="D230" s="2">
        <v>992</v>
      </c>
      <c r="K230" s="2">
        <v>23.779999999999998</v>
      </c>
      <c r="S230" s="2">
        <f t="shared" si="5"/>
        <v>10064.349999999997</v>
      </c>
      <c r="T230" s="75" t="s">
        <v>3462</v>
      </c>
    </row>
    <row r="231" spans="1:20" x14ac:dyDescent="0.25">
      <c r="A231" s="3">
        <v>44791</v>
      </c>
      <c r="B231" t="s">
        <v>1493</v>
      </c>
      <c r="D231" s="2">
        <v>850</v>
      </c>
      <c r="K231" s="2">
        <v>20.39</v>
      </c>
      <c r="S231" s="2">
        <f t="shared" si="5"/>
        <v>10893.959999999997</v>
      </c>
      <c r="T231" s="75" t="s">
        <v>3462</v>
      </c>
    </row>
    <row r="232" spans="1:20" x14ac:dyDescent="0.25">
      <c r="A232" s="3">
        <v>44792</v>
      </c>
      <c r="B232" t="s">
        <v>2964</v>
      </c>
      <c r="E232" s="2">
        <v>380</v>
      </c>
      <c r="S232" s="2">
        <f t="shared" si="5"/>
        <v>11273.959999999997</v>
      </c>
    </row>
    <row r="233" spans="1:20" x14ac:dyDescent="0.25">
      <c r="A233" s="3">
        <v>44794</v>
      </c>
      <c r="B233" t="s">
        <v>143</v>
      </c>
      <c r="K233" s="2">
        <v>5</v>
      </c>
      <c r="S233" s="2">
        <f t="shared" si="5"/>
        <v>11268.959999999997</v>
      </c>
      <c r="T233" t="s">
        <v>3453</v>
      </c>
    </row>
    <row r="234" spans="1:20" x14ac:dyDescent="0.25">
      <c r="A234" s="3">
        <v>44795</v>
      </c>
      <c r="B234" t="s">
        <v>2963</v>
      </c>
      <c r="E234" s="2">
        <v>520</v>
      </c>
      <c r="K234" s="2">
        <v>8.8000000000000007</v>
      </c>
      <c r="S234" s="2">
        <f t="shared" si="5"/>
        <v>11780.159999999998</v>
      </c>
    </row>
    <row r="235" spans="1:20" x14ac:dyDescent="0.25">
      <c r="A235" s="3">
        <v>44796</v>
      </c>
      <c r="B235" t="s">
        <v>2963</v>
      </c>
      <c r="E235" s="2">
        <v>595</v>
      </c>
      <c r="K235" s="2">
        <v>10.06</v>
      </c>
      <c r="S235" s="2">
        <f t="shared" si="5"/>
        <v>12365.099999999999</v>
      </c>
    </row>
    <row r="236" spans="1:20" x14ac:dyDescent="0.25">
      <c r="A236" s="3">
        <v>44797</v>
      </c>
      <c r="B236" t="s">
        <v>2965</v>
      </c>
      <c r="E236" s="2">
        <v>275</v>
      </c>
      <c r="S236" s="2">
        <f t="shared" si="5"/>
        <v>12640.099999999999</v>
      </c>
    </row>
    <row r="237" spans="1:20" x14ac:dyDescent="0.25">
      <c r="A237" s="3">
        <v>44803</v>
      </c>
      <c r="B237" t="s">
        <v>1493</v>
      </c>
      <c r="C237" s="2">
        <v>30</v>
      </c>
      <c r="G237" s="2">
        <v>1</v>
      </c>
      <c r="K237" s="2">
        <v>1.1299999999999999</v>
      </c>
      <c r="S237" s="2">
        <f t="shared" si="5"/>
        <v>12669.97</v>
      </c>
      <c r="T237" s="75" t="s">
        <v>3462</v>
      </c>
    </row>
    <row r="238" spans="1:20" x14ac:dyDescent="0.25">
      <c r="A238" s="3">
        <v>44803</v>
      </c>
      <c r="B238" t="s">
        <v>2963</v>
      </c>
      <c r="E238" s="2">
        <v>700</v>
      </c>
      <c r="G238" s="2">
        <v>51</v>
      </c>
      <c r="K238" s="2">
        <v>12.67</v>
      </c>
      <c r="S238" s="2">
        <f t="shared" si="5"/>
        <v>13408.3</v>
      </c>
    </row>
    <row r="239" spans="1:20" x14ac:dyDescent="0.25">
      <c r="A239" s="3">
        <v>44804</v>
      </c>
      <c r="B239" t="s">
        <v>2966</v>
      </c>
      <c r="S239" s="2">
        <f t="shared" si="5"/>
        <v>13408.3</v>
      </c>
    </row>
    <row r="240" spans="1:20" x14ac:dyDescent="0.25">
      <c r="A240" s="3">
        <v>44804</v>
      </c>
      <c r="B240" t="s">
        <v>1493</v>
      </c>
      <c r="E240">
        <v>120</v>
      </c>
      <c r="K240">
        <v>1.88</v>
      </c>
      <c r="S240" s="2">
        <f t="shared" si="5"/>
        <v>13526.42</v>
      </c>
      <c r="T240" s="75" t="s">
        <v>3462</v>
      </c>
    </row>
    <row r="241" spans="1:20" x14ac:dyDescent="0.25">
      <c r="A241" s="3">
        <v>44804</v>
      </c>
      <c r="B241" t="s">
        <v>2963</v>
      </c>
      <c r="E241" s="2">
        <v>305</v>
      </c>
      <c r="K241" s="2">
        <v>5.15</v>
      </c>
      <c r="S241" s="2">
        <f t="shared" si="5"/>
        <v>13826.27</v>
      </c>
    </row>
    <row r="242" spans="1:20" x14ac:dyDescent="0.25">
      <c r="A242" s="3">
        <v>44806</v>
      </c>
      <c r="B242" t="s">
        <v>2966</v>
      </c>
      <c r="S242" s="2">
        <f t="shared" si="5"/>
        <v>13826.27</v>
      </c>
    </row>
    <row r="243" spans="1:20" x14ac:dyDescent="0.25">
      <c r="A243" s="3">
        <v>44806</v>
      </c>
      <c r="B243" t="s">
        <v>2963</v>
      </c>
      <c r="E243" s="2">
        <v>460</v>
      </c>
      <c r="K243" s="2">
        <v>7.78</v>
      </c>
      <c r="S243" s="2">
        <f t="shared" si="5"/>
        <v>14278.49</v>
      </c>
    </row>
    <row r="244" spans="1:20" x14ac:dyDescent="0.25">
      <c r="A244" s="3">
        <v>44809</v>
      </c>
      <c r="B244" t="s">
        <v>2966</v>
      </c>
      <c r="S244" s="2">
        <f t="shared" si="5"/>
        <v>14278.49</v>
      </c>
    </row>
    <row r="245" spans="1:20" x14ac:dyDescent="0.25">
      <c r="A245" s="3">
        <v>44809</v>
      </c>
      <c r="B245" t="s">
        <v>1493</v>
      </c>
      <c r="D245"/>
      <c r="E245">
        <v>220</v>
      </c>
      <c r="K245">
        <v>3.28</v>
      </c>
      <c r="S245" s="2">
        <f t="shared" si="5"/>
        <v>14495.21</v>
      </c>
      <c r="T245" s="75" t="s">
        <v>3462</v>
      </c>
    </row>
    <row r="246" spans="1:20" x14ac:dyDescent="0.25">
      <c r="A246" s="3">
        <v>44809</v>
      </c>
      <c r="B246" t="s">
        <v>2963</v>
      </c>
      <c r="E246" s="2">
        <v>190</v>
      </c>
      <c r="K246" s="2">
        <v>3.21</v>
      </c>
      <c r="S246" s="2">
        <f t="shared" si="5"/>
        <v>14682</v>
      </c>
    </row>
    <row r="247" spans="1:20" x14ac:dyDescent="0.25">
      <c r="A247" s="3">
        <v>44810</v>
      </c>
      <c r="B247" t="s">
        <v>2972</v>
      </c>
      <c r="R247" s="2">
        <v>100</v>
      </c>
      <c r="S247" s="2">
        <f t="shared" si="5"/>
        <v>14582</v>
      </c>
      <c r="T247">
        <v>24</v>
      </c>
    </row>
    <row r="248" spans="1:20" x14ac:dyDescent="0.25">
      <c r="A248" s="3">
        <v>44810</v>
      </c>
      <c r="B248" t="s">
        <v>453</v>
      </c>
      <c r="R248" s="2">
        <v>100</v>
      </c>
      <c r="S248" s="2">
        <f t="shared" si="5"/>
        <v>14482</v>
      </c>
      <c r="T248">
        <v>24</v>
      </c>
    </row>
    <row r="249" spans="1:20" x14ac:dyDescent="0.25">
      <c r="A249" s="3">
        <v>44810</v>
      </c>
      <c r="B249" t="s">
        <v>2966</v>
      </c>
      <c r="S249" s="2">
        <f t="shared" si="5"/>
        <v>14482</v>
      </c>
    </row>
    <row r="250" spans="1:20" x14ac:dyDescent="0.25">
      <c r="A250" s="3">
        <v>44812</v>
      </c>
      <c r="B250" t="s">
        <v>1493</v>
      </c>
      <c r="D250"/>
      <c r="E250">
        <v>85</v>
      </c>
      <c r="F250"/>
      <c r="K250">
        <v>2.67</v>
      </c>
      <c r="S250" s="2">
        <f t="shared" si="5"/>
        <v>14564.33</v>
      </c>
      <c r="T250" s="75" t="s">
        <v>3462</v>
      </c>
    </row>
    <row r="251" spans="1:20" x14ac:dyDescent="0.25">
      <c r="A251" s="3">
        <v>44812</v>
      </c>
      <c r="B251" t="s">
        <v>2973</v>
      </c>
      <c r="E251" s="2">
        <v>62.5</v>
      </c>
      <c r="S251" s="2">
        <f t="shared" si="5"/>
        <v>14626.83</v>
      </c>
    </row>
    <row r="252" spans="1:20" x14ac:dyDescent="0.25">
      <c r="A252" s="3">
        <v>44813</v>
      </c>
      <c r="B252" t="s">
        <v>1493</v>
      </c>
      <c r="D252"/>
      <c r="E252">
        <v>290</v>
      </c>
      <c r="K252">
        <v>4.26</v>
      </c>
      <c r="S252" s="2">
        <f t="shared" si="5"/>
        <v>14912.57</v>
      </c>
      <c r="T252" s="75" t="s">
        <v>3462</v>
      </c>
    </row>
    <row r="253" spans="1:20" x14ac:dyDescent="0.25">
      <c r="A253" s="3">
        <v>44814</v>
      </c>
      <c r="B253" t="s">
        <v>2974</v>
      </c>
      <c r="C253" s="2">
        <v>11</v>
      </c>
      <c r="S253" s="2">
        <f t="shared" si="5"/>
        <v>14923.57</v>
      </c>
    </row>
    <row r="254" spans="1:20" x14ac:dyDescent="0.25">
      <c r="A254" s="3">
        <v>44816</v>
      </c>
      <c r="B254" t="s">
        <v>1493</v>
      </c>
      <c r="D254"/>
      <c r="E254">
        <v>375</v>
      </c>
      <c r="K254">
        <v>5.65</v>
      </c>
      <c r="S254" s="2">
        <f t="shared" si="5"/>
        <v>15292.92</v>
      </c>
    </row>
    <row r="255" spans="1:20" x14ac:dyDescent="0.25">
      <c r="A255" s="3">
        <v>44820</v>
      </c>
      <c r="B255" t="s">
        <v>2975</v>
      </c>
      <c r="J255" s="2">
        <v>157.5</v>
      </c>
      <c r="S255" s="2">
        <f t="shared" si="5"/>
        <v>15135.42</v>
      </c>
    </row>
    <row r="256" spans="1:20" x14ac:dyDescent="0.25">
      <c r="A256" s="3">
        <v>44820</v>
      </c>
      <c r="B256" t="s">
        <v>2976</v>
      </c>
      <c r="J256" s="2">
        <v>127.5</v>
      </c>
      <c r="S256" s="2">
        <f t="shared" si="5"/>
        <v>15007.92</v>
      </c>
    </row>
    <row r="257" spans="1:20" x14ac:dyDescent="0.25">
      <c r="A257" s="3">
        <v>44820</v>
      </c>
      <c r="B257" t="s">
        <v>2977</v>
      </c>
      <c r="J257" s="2">
        <v>337.5</v>
      </c>
      <c r="S257" s="2">
        <f t="shared" si="5"/>
        <v>14670.42</v>
      </c>
    </row>
    <row r="258" spans="1:20" x14ac:dyDescent="0.25">
      <c r="A258" s="3">
        <v>44820</v>
      </c>
      <c r="B258" t="s">
        <v>2978</v>
      </c>
      <c r="J258" s="2">
        <v>240</v>
      </c>
      <c r="S258" s="2">
        <f t="shared" si="5"/>
        <v>14430.42</v>
      </c>
    </row>
    <row r="259" spans="1:20" x14ac:dyDescent="0.25">
      <c r="A259" s="3">
        <v>44820</v>
      </c>
      <c r="B259" t="s">
        <v>2979</v>
      </c>
      <c r="J259" s="2">
        <v>142.5</v>
      </c>
      <c r="S259" s="2">
        <f t="shared" ref="S259:S309" si="6">SUM(C259:G259)-SUM(H259:R259)+S258</f>
        <v>14287.92</v>
      </c>
    </row>
    <row r="260" spans="1:20" x14ac:dyDescent="0.25">
      <c r="A260" s="3">
        <v>44820</v>
      </c>
      <c r="B260" t="s">
        <v>237</v>
      </c>
      <c r="Q260" s="2">
        <v>1130.93</v>
      </c>
      <c r="S260" s="2">
        <f t="shared" si="6"/>
        <v>13156.99</v>
      </c>
      <c r="T260">
        <v>25</v>
      </c>
    </row>
    <row r="261" spans="1:20" x14ac:dyDescent="0.25">
      <c r="A261" s="3">
        <v>44820</v>
      </c>
      <c r="B261" t="s">
        <v>2980</v>
      </c>
      <c r="Q261" s="2">
        <v>1825</v>
      </c>
      <c r="S261" s="2">
        <f t="shared" si="6"/>
        <v>11331.99</v>
      </c>
      <c r="T261">
        <v>26</v>
      </c>
    </row>
    <row r="262" spans="1:20" x14ac:dyDescent="0.25">
      <c r="A262" s="3">
        <v>44820</v>
      </c>
      <c r="B262" t="s">
        <v>2981</v>
      </c>
      <c r="Q262" s="2">
        <v>250</v>
      </c>
      <c r="S262" s="2">
        <f t="shared" si="6"/>
        <v>11081.99</v>
      </c>
      <c r="T262">
        <v>27</v>
      </c>
    </row>
    <row r="263" spans="1:20" x14ac:dyDescent="0.25">
      <c r="A263" s="3">
        <v>44824</v>
      </c>
      <c r="B263" t="s">
        <v>1611</v>
      </c>
      <c r="J263" s="2">
        <v>240</v>
      </c>
      <c r="S263" s="2">
        <f t="shared" si="6"/>
        <v>10841.99</v>
      </c>
    </row>
    <row r="264" spans="1:20" x14ac:dyDescent="0.25">
      <c r="A264" s="3">
        <v>44824</v>
      </c>
      <c r="B264" t="s">
        <v>1512</v>
      </c>
      <c r="J264" s="2">
        <v>75</v>
      </c>
      <c r="S264" s="2">
        <f t="shared" si="6"/>
        <v>10766.99</v>
      </c>
    </row>
    <row r="265" spans="1:20" x14ac:dyDescent="0.25">
      <c r="A265" s="3">
        <v>44824</v>
      </c>
      <c r="B265" t="s">
        <v>2982</v>
      </c>
      <c r="J265" s="2">
        <v>90</v>
      </c>
      <c r="S265" s="2">
        <f t="shared" si="6"/>
        <v>10676.99</v>
      </c>
    </row>
    <row r="266" spans="1:20" x14ac:dyDescent="0.25">
      <c r="A266" s="3">
        <v>44824</v>
      </c>
      <c r="B266" t="s">
        <v>2983</v>
      </c>
      <c r="J266" s="2">
        <v>277.5</v>
      </c>
      <c r="S266" s="2">
        <f t="shared" si="6"/>
        <v>10399.49</v>
      </c>
    </row>
    <row r="267" spans="1:20" x14ac:dyDescent="0.25">
      <c r="A267" s="3">
        <v>44824</v>
      </c>
      <c r="B267" t="s">
        <v>193</v>
      </c>
      <c r="J267" s="2">
        <v>285</v>
      </c>
      <c r="S267" s="2">
        <f t="shared" si="6"/>
        <v>10114.49</v>
      </c>
    </row>
    <row r="268" spans="1:20" x14ac:dyDescent="0.25">
      <c r="A268" s="3">
        <v>44824</v>
      </c>
      <c r="B268" t="s">
        <v>2984</v>
      </c>
      <c r="J268" s="2">
        <v>142.5</v>
      </c>
      <c r="S268" s="2">
        <f t="shared" si="6"/>
        <v>9971.99</v>
      </c>
    </row>
    <row r="269" spans="1:20" x14ac:dyDescent="0.25">
      <c r="A269" s="3">
        <v>44824</v>
      </c>
      <c r="B269" t="s">
        <v>2985</v>
      </c>
      <c r="J269" s="2">
        <v>112.5</v>
      </c>
      <c r="S269" s="2">
        <f t="shared" si="6"/>
        <v>9859.49</v>
      </c>
    </row>
    <row r="270" spans="1:20" x14ac:dyDescent="0.25">
      <c r="A270" s="3">
        <v>44824</v>
      </c>
      <c r="B270" t="s">
        <v>2986</v>
      </c>
      <c r="J270" s="2">
        <v>206.25</v>
      </c>
      <c r="S270" s="2">
        <f t="shared" si="6"/>
        <v>9653.24</v>
      </c>
    </row>
    <row r="271" spans="1:20" x14ac:dyDescent="0.25">
      <c r="A271" s="3">
        <v>44824</v>
      </c>
      <c r="B271" t="s">
        <v>2987</v>
      </c>
      <c r="J271" s="2">
        <v>108.75</v>
      </c>
      <c r="S271" s="2">
        <f t="shared" si="6"/>
        <v>9544.49</v>
      </c>
    </row>
    <row r="272" spans="1:20" x14ac:dyDescent="0.25">
      <c r="A272" s="3">
        <v>44824</v>
      </c>
      <c r="B272" t="s">
        <v>1487</v>
      </c>
      <c r="J272" s="2">
        <v>120</v>
      </c>
      <c r="S272" s="2">
        <f t="shared" si="6"/>
        <v>9424.49</v>
      </c>
    </row>
    <row r="273" spans="1:20" x14ac:dyDescent="0.25">
      <c r="A273" s="3">
        <v>44824</v>
      </c>
      <c r="B273" t="s">
        <v>2988</v>
      </c>
      <c r="J273" s="2">
        <v>138.75</v>
      </c>
      <c r="S273" s="2">
        <f t="shared" si="6"/>
        <v>9285.74</v>
      </c>
    </row>
    <row r="274" spans="1:20" x14ac:dyDescent="0.25">
      <c r="A274" s="3">
        <v>44825</v>
      </c>
      <c r="B274" t="s">
        <v>143</v>
      </c>
      <c r="K274" s="2">
        <v>5.4</v>
      </c>
      <c r="S274" s="2">
        <f t="shared" si="6"/>
        <v>9280.34</v>
      </c>
      <c r="T274" t="s">
        <v>3453</v>
      </c>
    </row>
    <row r="275" spans="1:20" x14ac:dyDescent="0.25">
      <c r="A275" s="3">
        <v>44826</v>
      </c>
      <c r="B275" t="s">
        <v>1922</v>
      </c>
      <c r="Q275" s="2">
        <v>296.55</v>
      </c>
      <c r="S275" s="2">
        <f t="shared" si="6"/>
        <v>8983.7900000000009</v>
      </c>
      <c r="T275">
        <v>28</v>
      </c>
    </row>
    <row r="276" spans="1:20" x14ac:dyDescent="0.25">
      <c r="A276" s="3">
        <v>44827</v>
      </c>
      <c r="B276" t="s">
        <v>782</v>
      </c>
      <c r="J276" s="2">
        <v>187.5</v>
      </c>
      <c r="S276" s="2">
        <f t="shared" si="6"/>
        <v>8796.2900000000009</v>
      </c>
    </row>
    <row r="277" spans="1:20" x14ac:dyDescent="0.25">
      <c r="A277" s="3">
        <v>44827</v>
      </c>
      <c r="B277" t="s">
        <v>2989</v>
      </c>
      <c r="J277" s="2">
        <v>217.5</v>
      </c>
      <c r="S277" s="2">
        <f t="shared" si="6"/>
        <v>8578.7900000000009</v>
      </c>
    </row>
    <row r="278" spans="1:20" x14ac:dyDescent="0.25">
      <c r="A278" s="3">
        <v>44827</v>
      </c>
      <c r="B278" t="s">
        <v>2808</v>
      </c>
      <c r="R278" s="2">
        <v>500</v>
      </c>
      <c r="S278" s="2">
        <f t="shared" si="6"/>
        <v>8078.7900000000009</v>
      </c>
      <c r="T278">
        <v>24</v>
      </c>
    </row>
    <row r="279" spans="1:20" x14ac:dyDescent="0.25">
      <c r="A279" s="3">
        <v>44827</v>
      </c>
      <c r="B279" t="s">
        <v>1585</v>
      </c>
      <c r="D279" s="2">
        <v>-26</v>
      </c>
      <c r="S279" s="2">
        <f t="shared" si="6"/>
        <v>8052.7900000000009</v>
      </c>
    </row>
    <row r="280" spans="1:20" x14ac:dyDescent="0.25">
      <c r="A280" s="3">
        <v>44827</v>
      </c>
      <c r="B280" t="s">
        <v>2990</v>
      </c>
      <c r="R280" s="2">
        <v>300</v>
      </c>
      <c r="S280" s="2">
        <f t="shared" si="6"/>
        <v>7752.7900000000009</v>
      </c>
      <c r="T280">
        <v>24</v>
      </c>
    </row>
    <row r="281" spans="1:20" x14ac:dyDescent="0.25">
      <c r="A281" s="3">
        <v>44827</v>
      </c>
      <c r="B281" t="s">
        <v>2991</v>
      </c>
      <c r="J281" s="2">
        <v>63.75</v>
      </c>
      <c r="S281" s="2">
        <f t="shared" si="6"/>
        <v>7689.0400000000009</v>
      </c>
    </row>
    <row r="282" spans="1:20" x14ac:dyDescent="0.25">
      <c r="A282" s="3">
        <v>44839</v>
      </c>
      <c r="B282" t="s">
        <v>2996</v>
      </c>
      <c r="E282" s="2">
        <v>120</v>
      </c>
      <c r="S282" s="2">
        <f t="shared" si="6"/>
        <v>7809.0400000000009</v>
      </c>
    </row>
    <row r="283" spans="1:20" x14ac:dyDescent="0.25">
      <c r="A283" s="3">
        <v>44852</v>
      </c>
      <c r="B283" t="s">
        <v>1485</v>
      </c>
      <c r="M283" s="2">
        <v>350</v>
      </c>
      <c r="S283" s="2">
        <f t="shared" si="6"/>
        <v>7459.0400000000009</v>
      </c>
      <c r="T283">
        <v>29</v>
      </c>
    </row>
    <row r="284" spans="1:20" x14ac:dyDescent="0.25">
      <c r="A284" s="3">
        <v>44852</v>
      </c>
      <c r="B284" t="s">
        <v>2997</v>
      </c>
      <c r="K284" s="2">
        <v>153.19999999999999</v>
      </c>
      <c r="S284" s="2">
        <f t="shared" si="6"/>
        <v>7305.8400000000011</v>
      </c>
      <c r="T284">
        <v>30</v>
      </c>
    </row>
    <row r="285" spans="1:20" x14ac:dyDescent="0.25">
      <c r="A285" s="3">
        <v>44852</v>
      </c>
      <c r="B285" t="s">
        <v>241</v>
      </c>
      <c r="J285" s="2">
        <v>800</v>
      </c>
      <c r="Q285" s="2">
        <v>180</v>
      </c>
      <c r="S285" s="2">
        <f t="shared" si="6"/>
        <v>6325.8400000000011</v>
      </c>
      <c r="T285">
        <v>31</v>
      </c>
    </row>
    <row r="286" spans="1:20" x14ac:dyDescent="0.25">
      <c r="A286" s="3">
        <v>44852</v>
      </c>
      <c r="B286" t="s">
        <v>332</v>
      </c>
      <c r="R286" s="2">
        <v>200</v>
      </c>
      <c r="S286" s="2">
        <f t="shared" si="6"/>
        <v>6125.8400000000011</v>
      </c>
      <c r="T286">
        <v>24</v>
      </c>
    </row>
    <row r="287" spans="1:20" x14ac:dyDescent="0.25">
      <c r="A287" s="3">
        <v>44852</v>
      </c>
      <c r="B287" t="s">
        <v>1491</v>
      </c>
      <c r="M287" s="2">
        <v>9.5399999999999991</v>
      </c>
      <c r="S287" s="2">
        <f t="shared" si="6"/>
        <v>6116.3000000000011</v>
      </c>
      <c r="T287">
        <v>32</v>
      </c>
    </row>
    <row r="288" spans="1:20" x14ac:dyDescent="0.25">
      <c r="A288" s="3">
        <v>44852</v>
      </c>
      <c r="B288" t="s">
        <v>2998</v>
      </c>
      <c r="E288" s="2">
        <v>200</v>
      </c>
      <c r="S288" s="2">
        <f t="shared" si="6"/>
        <v>6316.3000000000011</v>
      </c>
    </row>
    <row r="289" spans="1:20" x14ac:dyDescent="0.25">
      <c r="A289" s="3">
        <v>44855</v>
      </c>
      <c r="B289" t="s">
        <v>143</v>
      </c>
      <c r="K289" s="2">
        <v>7.8</v>
      </c>
      <c r="S289" s="2">
        <f t="shared" si="6"/>
        <v>6308.5000000000009</v>
      </c>
      <c r="T289" t="s">
        <v>3453</v>
      </c>
    </row>
    <row r="290" spans="1:20" x14ac:dyDescent="0.25">
      <c r="A290" s="3">
        <v>44860</v>
      </c>
      <c r="B290" t="s">
        <v>2999</v>
      </c>
      <c r="C290" s="2">
        <v>30</v>
      </c>
      <c r="S290" s="2">
        <f t="shared" si="6"/>
        <v>6338.5000000000009</v>
      </c>
    </row>
    <row r="291" spans="1:20" x14ac:dyDescent="0.25">
      <c r="A291" s="3">
        <v>44875</v>
      </c>
      <c r="B291" t="s">
        <v>3000</v>
      </c>
      <c r="K291" s="2">
        <v>40</v>
      </c>
      <c r="S291" s="2">
        <f t="shared" si="6"/>
        <v>6298.5000000000009</v>
      </c>
      <c r="T291" t="s">
        <v>3463</v>
      </c>
    </row>
    <row r="292" spans="1:20" x14ac:dyDescent="0.25">
      <c r="A292" s="3">
        <v>44886</v>
      </c>
      <c r="B292" t="s">
        <v>143</v>
      </c>
      <c r="K292" s="2">
        <v>5</v>
      </c>
      <c r="S292" s="2">
        <f t="shared" si="6"/>
        <v>6293.5000000000009</v>
      </c>
      <c r="T292" t="s">
        <v>3453</v>
      </c>
    </row>
    <row r="293" spans="1:20" x14ac:dyDescent="0.25">
      <c r="A293" s="3">
        <v>44887</v>
      </c>
      <c r="B293" t="s">
        <v>1885</v>
      </c>
      <c r="C293" s="2">
        <v>30</v>
      </c>
      <c r="S293" s="2">
        <f t="shared" si="6"/>
        <v>6323.5000000000009</v>
      </c>
    </row>
    <row r="294" spans="1:20" x14ac:dyDescent="0.25">
      <c r="A294" s="3">
        <v>44896</v>
      </c>
      <c r="B294" t="s">
        <v>3455</v>
      </c>
      <c r="C294" s="2">
        <v>30</v>
      </c>
      <c r="S294" s="2">
        <f t="shared" si="6"/>
        <v>6353.5000000000009</v>
      </c>
    </row>
    <row r="295" spans="1:20" x14ac:dyDescent="0.25">
      <c r="A295" s="3">
        <v>44896</v>
      </c>
      <c r="B295" t="s">
        <v>3456</v>
      </c>
      <c r="C295" s="2">
        <v>30</v>
      </c>
      <c r="S295" s="2">
        <f t="shared" si="6"/>
        <v>6383.5000000000009</v>
      </c>
    </row>
    <row r="296" spans="1:20" x14ac:dyDescent="0.25">
      <c r="A296" s="3">
        <v>44902</v>
      </c>
      <c r="B296" t="s">
        <v>3457</v>
      </c>
      <c r="M296" s="2">
        <v>500</v>
      </c>
      <c r="S296" s="2">
        <f t="shared" si="6"/>
        <v>5883.5000000000009</v>
      </c>
      <c r="T296">
        <v>33</v>
      </c>
    </row>
    <row r="297" spans="1:20" x14ac:dyDescent="0.25">
      <c r="A297" s="3">
        <v>44910</v>
      </c>
      <c r="B297" t="s">
        <v>390</v>
      </c>
      <c r="C297" s="2">
        <v>30</v>
      </c>
      <c r="S297" s="2">
        <f t="shared" si="6"/>
        <v>5913.5000000000009</v>
      </c>
    </row>
    <row r="298" spans="1:20" x14ac:dyDescent="0.25">
      <c r="A298" s="3">
        <v>44911</v>
      </c>
      <c r="B298" t="s">
        <v>3003</v>
      </c>
      <c r="J298" s="2">
        <v>262.5</v>
      </c>
      <c r="S298" s="2">
        <f t="shared" si="6"/>
        <v>5651.0000000000009</v>
      </c>
      <c r="T298">
        <v>12</v>
      </c>
    </row>
    <row r="299" spans="1:20" x14ac:dyDescent="0.25">
      <c r="A299" s="3">
        <v>44911</v>
      </c>
      <c r="B299" t="s">
        <v>1485</v>
      </c>
      <c r="M299" s="2">
        <v>351</v>
      </c>
      <c r="S299" s="2">
        <f t="shared" si="6"/>
        <v>5300.0000000000009</v>
      </c>
      <c r="T299">
        <v>34</v>
      </c>
    </row>
    <row r="300" spans="1:20" x14ac:dyDescent="0.25">
      <c r="A300" s="3">
        <v>44914</v>
      </c>
      <c r="B300" t="s">
        <v>1493</v>
      </c>
      <c r="C300" s="2">
        <v>61</v>
      </c>
      <c r="K300" s="2">
        <v>2.06</v>
      </c>
      <c r="S300" s="2">
        <f t="shared" si="6"/>
        <v>5358.9400000000005</v>
      </c>
      <c r="T300">
        <v>37</v>
      </c>
    </row>
    <row r="301" spans="1:20" x14ac:dyDescent="0.25">
      <c r="A301" s="3">
        <v>44915</v>
      </c>
      <c r="B301" t="s">
        <v>1493</v>
      </c>
      <c r="C301" s="2">
        <v>60</v>
      </c>
      <c r="K301" s="2">
        <v>1.84</v>
      </c>
      <c r="S301" s="2">
        <f t="shared" si="6"/>
        <v>5417.1</v>
      </c>
      <c r="T301">
        <v>37</v>
      </c>
    </row>
    <row r="302" spans="1:20" x14ac:dyDescent="0.25">
      <c r="A302" s="3">
        <v>44916</v>
      </c>
      <c r="B302" t="s">
        <v>143</v>
      </c>
      <c r="K302" s="2">
        <v>5.4</v>
      </c>
      <c r="S302" s="2">
        <f t="shared" si="6"/>
        <v>5411.7000000000007</v>
      </c>
      <c r="T302" t="s">
        <v>3453</v>
      </c>
    </row>
    <row r="303" spans="1:20" x14ac:dyDescent="0.25">
      <c r="A303" s="3">
        <v>44918</v>
      </c>
      <c r="B303" t="s">
        <v>1493</v>
      </c>
      <c r="C303" s="2">
        <v>30</v>
      </c>
      <c r="K303" s="2">
        <v>0.92000000000000171</v>
      </c>
      <c r="S303" s="2">
        <f t="shared" si="6"/>
        <v>5440.7800000000007</v>
      </c>
      <c r="T303">
        <v>37</v>
      </c>
    </row>
    <row r="304" spans="1:20" x14ac:dyDescent="0.25">
      <c r="A304" s="3">
        <v>44923</v>
      </c>
      <c r="B304" t="s">
        <v>1493</v>
      </c>
      <c r="C304" s="2">
        <v>30</v>
      </c>
      <c r="K304" s="2">
        <v>0.92000000000000171</v>
      </c>
      <c r="S304" s="2">
        <f t="shared" si="6"/>
        <v>5469.8600000000006</v>
      </c>
      <c r="T304">
        <v>37</v>
      </c>
    </row>
    <row r="305" spans="1:22" x14ac:dyDescent="0.25">
      <c r="A305" s="3">
        <v>44923</v>
      </c>
      <c r="B305" t="s">
        <v>3458</v>
      </c>
      <c r="C305" s="2">
        <v>30</v>
      </c>
      <c r="S305" s="2">
        <f t="shared" si="6"/>
        <v>5499.8600000000006</v>
      </c>
    </row>
    <row r="306" spans="1:22" x14ac:dyDescent="0.25">
      <c r="A306" s="3">
        <v>44924</v>
      </c>
      <c r="B306" t="s">
        <v>141</v>
      </c>
      <c r="P306" s="2">
        <v>1250</v>
      </c>
      <c r="S306" s="2">
        <f t="shared" si="6"/>
        <v>4249.8600000000006</v>
      </c>
      <c r="T306">
        <v>35</v>
      </c>
    </row>
    <row r="307" spans="1:22" x14ac:dyDescent="0.25">
      <c r="A307" s="3">
        <v>44924</v>
      </c>
      <c r="B307" t="s">
        <v>1474</v>
      </c>
      <c r="K307" s="2">
        <v>347</v>
      </c>
      <c r="S307" s="2">
        <f t="shared" si="6"/>
        <v>3902.8600000000006</v>
      </c>
      <c r="T307">
        <v>36</v>
      </c>
      <c r="V307" s="19"/>
    </row>
    <row r="308" spans="1:22" x14ac:dyDescent="0.25">
      <c r="A308" s="3">
        <v>44925</v>
      </c>
      <c r="B308" t="s">
        <v>1493</v>
      </c>
      <c r="C308" s="2">
        <v>30</v>
      </c>
      <c r="K308" s="2">
        <v>0.92000000000000171</v>
      </c>
      <c r="S308" s="2">
        <f t="shared" si="6"/>
        <v>3931.9400000000005</v>
      </c>
      <c r="T308">
        <v>37</v>
      </c>
    </row>
    <row r="309" spans="1:22" x14ac:dyDescent="0.25">
      <c r="A309" s="3">
        <v>44925</v>
      </c>
      <c r="B309" t="s">
        <v>3459</v>
      </c>
      <c r="C309" s="2">
        <v>30</v>
      </c>
      <c r="S309" s="2">
        <f t="shared" si="6"/>
        <v>3961.9400000000005</v>
      </c>
    </row>
    <row r="310" spans="1:22" x14ac:dyDescent="0.25">
      <c r="A310" s="3"/>
      <c r="S310" s="2"/>
      <c r="U310" s="19"/>
    </row>
    <row r="311" spans="1:22" x14ac:dyDescent="0.25">
      <c r="S311" s="2"/>
    </row>
    <row r="312" spans="1:22" x14ac:dyDescent="0.25">
      <c r="C312" s="2">
        <f t="shared" ref="C312:Q312" si="7">SUM(C2:C311)</f>
        <v>6728</v>
      </c>
      <c r="D312" s="2">
        <f t="shared" si="7"/>
        <v>7373</v>
      </c>
      <c r="E312" s="2">
        <f t="shared" si="7"/>
        <v>11662.5</v>
      </c>
      <c r="F312" s="2">
        <f t="shared" si="7"/>
        <v>0</v>
      </c>
      <c r="G312" s="2">
        <f t="shared" si="7"/>
        <v>55.2</v>
      </c>
      <c r="H312" s="2">
        <f t="shared" si="7"/>
        <v>0</v>
      </c>
      <c r="I312" s="2">
        <f t="shared" si="7"/>
        <v>0</v>
      </c>
      <c r="J312" s="2">
        <f t="shared" si="7"/>
        <v>6940</v>
      </c>
      <c r="K312" s="2">
        <f t="shared" si="7"/>
        <v>2896.0600000000013</v>
      </c>
      <c r="L312" s="2">
        <f t="shared" si="7"/>
        <v>0</v>
      </c>
      <c r="M312" s="2">
        <f t="shared" si="7"/>
        <v>2037.73</v>
      </c>
      <c r="N312" s="2">
        <f t="shared" si="7"/>
        <v>0</v>
      </c>
      <c r="O312" s="2">
        <f t="shared" si="7"/>
        <v>2000</v>
      </c>
      <c r="P312" s="2">
        <f t="shared" si="7"/>
        <v>2500</v>
      </c>
      <c r="Q312" s="2">
        <f t="shared" si="7"/>
        <v>8042.7</v>
      </c>
      <c r="R312" s="2">
        <f>SUM(R2:R311)</f>
        <v>1700</v>
      </c>
    </row>
  </sheetData>
  <sortState xmlns:xlrd2="http://schemas.microsoft.com/office/spreadsheetml/2017/richdata2" ref="U232:AA255">
    <sortCondition ref="AA232:AA255"/>
  </sortState>
  <phoneticPr fontId="16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3475-4D49-404E-B065-97F1F700D305}">
  <dimension ref="A1:F15"/>
  <sheetViews>
    <sheetView workbookViewId="0">
      <selection activeCell="F2" sqref="F2"/>
    </sheetView>
  </sheetViews>
  <sheetFormatPr defaultColWidth="9" defaultRowHeight="13" x14ac:dyDescent="0.3"/>
  <cols>
    <col min="1" max="1" width="11.26953125" style="5" customWidth="1"/>
    <col min="2" max="2" width="21.453125" style="5" customWidth="1"/>
    <col min="3" max="5" width="9" style="5"/>
    <col min="6" max="6" width="10" style="5" bestFit="1" customWidth="1"/>
    <col min="7" max="16384" width="9" style="5"/>
  </cols>
  <sheetData>
    <row r="1" spans="1:6" x14ac:dyDescent="0.3">
      <c r="C1" s="5" t="s">
        <v>1480</v>
      </c>
      <c r="D1" s="5" t="s">
        <v>2962</v>
      </c>
      <c r="E1" s="5" t="s">
        <v>1482</v>
      </c>
    </row>
    <row r="2" spans="1:6" ht="13.5" x14ac:dyDescent="0.3">
      <c r="A2" s="3">
        <v>44562</v>
      </c>
      <c r="B2" s="4" t="s">
        <v>13</v>
      </c>
      <c r="F2" s="71">
        <v>18972.419999999998</v>
      </c>
    </row>
    <row r="3" spans="1:6" x14ac:dyDescent="0.3">
      <c r="A3" s="20">
        <v>44592</v>
      </c>
      <c r="B3" s="5" t="s">
        <v>1480</v>
      </c>
      <c r="C3" s="5">
        <v>0.16</v>
      </c>
      <c r="F3" s="71">
        <f>F2+SUM(C3:D3)-E3</f>
        <v>18972.579999999998</v>
      </c>
    </row>
    <row r="4" spans="1:6" x14ac:dyDescent="0.3">
      <c r="A4" s="20">
        <v>44620</v>
      </c>
      <c r="B4" s="5" t="s">
        <v>1480</v>
      </c>
      <c r="C4" s="5">
        <v>0.16</v>
      </c>
      <c r="F4" s="71">
        <f t="shared" ref="F4:F14" si="0">F3+SUM(C4:D4)-E4</f>
        <v>18972.739999999998</v>
      </c>
    </row>
    <row r="5" spans="1:6" x14ac:dyDescent="0.3">
      <c r="A5" s="20">
        <v>44651</v>
      </c>
      <c r="B5" s="5" t="s">
        <v>1480</v>
      </c>
      <c r="C5" s="5">
        <v>0.44</v>
      </c>
      <c r="F5" s="71">
        <f t="shared" si="0"/>
        <v>18973.179999999997</v>
      </c>
    </row>
    <row r="6" spans="1:6" x14ac:dyDescent="0.3">
      <c r="A6" s="20">
        <v>44681</v>
      </c>
      <c r="B6" s="5" t="s">
        <v>1480</v>
      </c>
      <c r="C6" s="5">
        <v>0.81</v>
      </c>
      <c r="F6" s="71">
        <f t="shared" si="0"/>
        <v>18973.989999999998</v>
      </c>
    </row>
    <row r="7" spans="1:6" x14ac:dyDescent="0.3">
      <c r="A7" s="20">
        <v>44712</v>
      </c>
      <c r="B7" s="5" t="s">
        <v>1480</v>
      </c>
      <c r="C7" s="5">
        <v>0.78</v>
      </c>
      <c r="F7" s="71">
        <f t="shared" si="0"/>
        <v>18974.769999999997</v>
      </c>
    </row>
    <row r="8" spans="1:6" x14ac:dyDescent="0.3">
      <c r="A8" s="20">
        <v>44742</v>
      </c>
      <c r="B8" s="5" t="s">
        <v>1480</v>
      </c>
      <c r="C8" s="5">
        <v>0.81</v>
      </c>
      <c r="F8" s="71">
        <f t="shared" si="0"/>
        <v>18975.579999999998</v>
      </c>
    </row>
    <row r="9" spans="1:6" x14ac:dyDescent="0.3">
      <c r="A9" s="20">
        <v>44773</v>
      </c>
      <c r="B9" s="5" t="s">
        <v>1480</v>
      </c>
      <c r="C9" s="5">
        <v>0.78</v>
      </c>
      <c r="F9" s="71">
        <f t="shared" si="0"/>
        <v>18976.359999999997</v>
      </c>
    </row>
    <row r="10" spans="1:6" x14ac:dyDescent="0.3">
      <c r="A10" s="20">
        <v>44804</v>
      </c>
      <c r="B10" t="s">
        <v>2962</v>
      </c>
      <c r="C10" s="5">
        <v>2.38</v>
      </c>
      <c r="D10" s="5">
        <v>2000</v>
      </c>
      <c r="F10" s="71">
        <f t="shared" si="0"/>
        <v>20978.739999999998</v>
      </c>
    </row>
    <row r="11" spans="1:6" x14ac:dyDescent="0.3">
      <c r="A11" s="20">
        <v>44834</v>
      </c>
      <c r="B11" s="5" t="s">
        <v>1480</v>
      </c>
      <c r="C11" s="5">
        <v>3.82</v>
      </c>
      <c r="F11" s="71">
        <f t="shared" si="0"/>
        <v>20982.559999999998</v>
      </c>
    </row>
    <row r="12" spans="1:6" x14ac:dyDescent="0.3">
      <c r="A12" s="20">
        <v>44865</v>
      </c>
      <c r="B12" s="5" t="s">
        <v>1480</v>
      </c>
      <c r="C12" s="5">
        <v>6.04</v>
      </c>
      <c r="F12" s="71">
        <f t="shared" si="0"/>
        <v>20988.6</v>
      </c>
    </row>
    <row r="13" spans="1:6" x14ac:dyDescent="0.3">
      <c r="A13" s="20">
        <v>44895</v>
      </c>
      <c r="B13" s="5" t="s">
        <v>1480</v>
      </c>
      <c r="F13" s="71">
        <f t="shared" si="0"/>
        <v>20988.6</v>
      </c>
    </row>
    <row r="14" spans="1:6" x14ac:dyDescent="0.3">
      <c r="A14" s="20">
        <v>44926</v>
      </c>
      <c r="B14" s="5" t="s">
        <v>1480</v>
      </c>
      <c r="C14" s="5">
        <v>20.27</v>
      </c>
      <c r="F14" s="71">
        <f t="shared" si="0"/>
        <v>21008.87</v>
      </c>
    </row>
    <row r="15" spans="1:6" ht="13.5" x14ac:dyDescent="0.3">
      <c r="A15" s="20"/>
      <c r="B15" s="4"/>
      <c r="F15" s="7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6530-8B44-403F-B3AD-4C99F6C37B59}">
  <dimension ref="A1:V121"/>
  <sheetViews>
    <sheetView workbookViewId="0">
      <selection activeCell="K29" sqref="K29"/>
    </sheetView>
  </sheetViews>
  <sheetFormatPr defaultColWidth="9" defaultRowHeight="13" x14ac:dyDescent="0.3"/>
  <cols>
    <col min="1" max="2" width="9" style="5"/>
    <col min="3" max="3" width="31.453125" style="5" customWidth="1"/>
    <col min="4" max="4" width="9" style="5"/>
    <col min="5" max="5" width="11.453125" style="5" customWidth="1"/>
    <col min="6" max="7" width="9" style="5"/>
    <col min="8" max="8" width="20.26953125" style="5" customWidth="1"/>
    <col min="9" max="9" width="10.7265625" style="5" customWidth="1"/>
    <col min="10" max="10" width="11.1796875" style="5" customWidth="1"/>
    <col min="11" max="11" width="9" style="5" customWidth="1"/>
    <col min="12" max="12" width="10.453125" style="5" bestFit="1" customWidth="1"/>
    <col min="13" max="17" width="9" style="5"/>
    <col min="18" max="18" width="40.26953125" style="5" customWidth="1"/>
    <col min="19" max="16384" width="9" style="5"/>
  </cols>
  <sheetData>
    <row r="1" spans="1:22" x14ac:dyDescent="0.3">
      <c r="A1" s="6" t="s">
        <v>222</v>
      </c>
      <c r="B1" s="6" t="s">
        <v>223</v>
      </c>
      <c r="C1" s="6" t="s">
        <v>224</v>
      </c>
      <c r="D1" s="6" t="s">
        <v>225</v>
      </c>
      <c r="E1" s="6" t="s">
        <v>226</v>
      </c>
      <c r="F1" s="6" t="s">
        <v>227</v>
      </c>
      <c r="G1" s="6" t="s">
        <v>228</v>
      </c>
      <c r="H1" s="6" t="s">
        <v>229</v>
      </c>
      <c r="I1" s="5" t="s">
        <v>1481</v>
      </c>
      <c r="J1" s="5" t="s">
        <v>1482</v>
      </c>
      <c r="L1" s="5" t="s">
        <v>3002</v>
      </c>
      <c r="N1" s="5" t="s">
        <v>262</v>
      </c>
      <c r="O1" s="5" t="s">
        <v>222</v>
      </c>
      <c r="P1" s="5" t="s">
        <v>223</v>
      </c>
      <c r="R1" s="5" t="s">
        <v>224</v>
      </c>
      <c r="S1" s="5" t="s">
        <v>263</v>
      </c>
      <c r="T1" s="5" t="s">
        <v>264</v>
      </c>
      <c r="U1" s="5" t="s">
        <v>225</v>
      </c>
      <c r="V1" s="5" t="s">
        <v>265</v>
      </c>
    </row>
    <row r="2" spans="1:22" x14ac:dyDescent="0.3">
      <c r="A2" s="5" t="s">
        <v>199</v>
      </c>
      <c r="B2" s="7" t="s">
        <v>102</v>
      </c>
      <c r="C2" s="5" t="s">
        <v>200</v>
      </c>
      <c r="D2" s="5">
        <v>175</v>
      </c>
      <c r="E2" s="5" t="s">
        <v>166</v>
      </c>
      <c r="F2" s="7">
        <v>43.75</v>
      </c>
      <c r="G2" s="5">
        <v>131.25</v>
      </c>
      <c r="H2" s="5" t="s">
        <v>240</v>
      </c>
      <c r="I2" s="3">
        <v>44652</v>
      </c>
      <c r="N2" s="5" t="s">
        <v>266</v>
      </c>
      <c r="O2" s="5" t="s">
        <v>267</v>
      </c>
      <c r="P2" s="5" t="s">
        <v>268</v>
      </c>
      <c r="Q2" s="5" t="s">
        <v>269</v>
      </c>
      <c r="R2" s="5" t="s">
        <v>270</v>
      </c>
      <c r="S2" s="5" t="s">
        <v>271</v>
      </c>
      <c r="T2" s="5" t="s">
        <v>272</v>
      </c>
      <c r="U2" s="5">
        <v>3900</v>
      </c>
      <c r="V2" s="5">
        <v>1</v>
      </c>
    </row>
    <row r="3" spans="1:22" x14ac:dyDescent="0.3">
      <c r="A3" s="5" t="s">
        <v>175</v>
      </c>
      <c r="B3" s="7" t="s">
        <v>176</v>
      </c>
      <c r="C3" s="5" t="s">
        <v>177</v>
      </c>
      <c r="D3" s="5">
        <v>670</v>
      </c>
      <c r="E3" s="5" t="s">
        <v>166</v>
      </c>
      <c r="F3" s="7">
        <v>167.5</v>
      </c>
      <c r="G3" s="5">
        <v>502.5</v>
      </c>
      <c r="H3" s="5" t="s">
        <v>234</v>
      </c>
      <c r="I3" s="3">
        <v>44652</v>
      </c>
      <c r="N3" s="5" t="s">
        <v>273</v>
      </c>
      <c r="O3" s="5" t="s">
        <v>267</v>
      </c>
      <c r="P3" s="5" t="s">
        <v>268</v>
      </c>
      <c r="Q3" s="5" t="s">
        <v>269</v>
      </c>
      <c r="R3" s="5" t="s">
        <v>274</v>
      </c>
      <c r="S3" s="5" t="s">
        <v>275</v>
      </c>
      <c r="T3" s="5" t="s">
        <v>276</v>
      </c>
      <c r="U3" s="5">
        <v>500</v>
      </c>
    </row>
    <row r="4" spans="1:22" x14ac:dyDescent="0.3">
      <c r="A4" s="5" t="s">
        <v>163</v>
      </c>
      <c r="B4" s="7" t="s">
        <v>164</v>
      </c>
      <c r="C4" s="5" t="s">
        <v>165</v>
      </c>
      <c r="D4" s="5">
        <v>95</v>
      </c>
      <c r="E4" s="5" t="s">
        <v>166</v>
      </c>
      <c r="F4" s="7">
        <v>23.75</v>
      </c>
      <c r="G4" s="5">
        <v>71.25</v>
      </c>
      <c r="H4" s="5" t="s">
        <v>230</v>
      </c>
      <c r="I4" s="3">
        <v>44648</v>
      </c>
      <c r="N4" s="5" t="s">
        <v>277</v>
      </c>
      <c r="O4" s="5" t="s">
        <v>278</v>
      </c>
      <c r="P4" s="5" t="s">
        <v>75</v>
      </c>
      <c r="Q4" s="5" t="s">
        <v>279</v>
      </c>
      <c r="R4" s="5" t="s">
        <v>280</v>
      </c>
      <c r="S4" s="5" t="s">
        <v>281</v>
      </c>
      <c r="T4" s="5" t="s">
        <v>282</v>
      </c>
      <c r="U4" s="5" t="s">
        <v>204</v>
      </c>
    </row>
    <row r="5" spans="1:22" x14ac:dyDescent="0.3">
      <c r="A5" s="5" t="s">
        <v>169</v>
      </c>
      <c r="B5" s="7" t="s">
        <v>99</v>
      </c>
      <c r="C5" s="5" t="s">
        <v>170</v>
      </c>
      <c r="D5" s="5">
        <v>2400</v>
      </c>
      <c r="E5" s="5" t="s">
        <v>166</v>
      </c>
      <c r="F5" s="7">
        <v>600</v>
      </c>
      <c r="G5" s="5">
        <v>1800</v>
      </c>
      <c r="H5" s="5" t="s">
        <v>232</v>
      </c>
      <c r="I5" s="3">
        <v>44648</v>
      </c>
      <c r="K5" t="s">
        <v>252</v>
      </c>
      <c r="N5" s="5" t="s">
        <v>283</v>
      </c>
      <c r="O5" s="5" t="s">
        <v>284</v>
      </c>
      <c r="P5" s="5" t="s">
        <v>32</v>
      </c>
      <c r="Q5" s="5" t="s">
        <v>285</v>
      </c>
      <c r="R5" s="5" t="s">
        <v>286</v>
      </c>
      <c r="S5" s="5" t="s">
        <v>287</v>
      </c>
      <c r="T5" s="5" t="s">
        <v>288</v>
      </c>
      <c r="U5" s="5">
        <v>375</v>
      </c>
    </row>
    <row r="6" spans="1:22" x14ac:dyDescent="0.3">
      <c r="A6" s="5" t="s">
        <v>167</v>
      </c>
      <c r="B6" s="7" t="s">
        <v>132</v>
      </c>
      <c r="C6" s="5" t="s">
        <v>168</v>
      </c>
      <c r="D6" s="5">
        <v>600</v>
      </c>
      <c r="E6" s="5" t="s">
        <v>166</v>
      </c>
      <c r="F6" s="7">
        <v>150</v>
      </c>
      <c r="G6" s="5">
        <v>450</v>
      </c>
      <c r="H6" s="5" t="s">
        <v>231</v>
      </c>
      <c r="I6" s="3">
        <v>44652</v>
      </c>
      <c r="N6" s="5" t="s">
        <v>289</v>
      </c>
      <c r="O6" s="5" t="s">
        <v>290</v>
      </c>
      <c r="P6" s="5" t="s">
        <v>291</v>
      </c>
      <c r="Q6" s="5" t="s">
        <v>292</v>
      </c>
      <c r="R6" s="5" t="s">
        <v>293</v>
      </c>
      <c r="S6" s="5" t="s">
        <v>294</v>
      </c>
      <c r="T6" s="5" t="s">
        <v>295</v>
      </c>
      <c r="U6" s="5">
        <v>425</v>
      </c>
    </row>
    <row r="7" spans="1:22" x14ac:dyDescent="0.3">
      <c r="A7" s="5" t="s">
        <v>216</v>
      </c>
      <c r="B7" s="7" t="s">
        <v>217</v>
      </c>
      <c r="C7" s="5" t="s">
        <v>218</v>
      </c>
      <c r="D7" s="5">
        <v>625</v>
      </c>
      <c r="E7" s="5" t="s">
        <v>166</v>
      </c>
      <c r="F7" s="7">
        <v>156.25</v>
      </c>
      <c r="G7" s="5">
        <v>468.75</v>
      </c>
      <c r="H7" s="5" t="s">
        <v>247</v>
      </c>
      <c r="I7" s="3">
        <v>44654</v>
      </c>
      <c r="N7" s="5" t="s">
        <v>296</v>
      </c>
      <c r="O7" s="5" t="s">
        <v>167</v>
      </c>
      <c r="P7" s="5" t="s">
        <v>297</v>
      </c>
      <c r="Q7" s="5" t="s">
        <v>298</v>
      </c>
      <c r="R7" s="5" t="s">
        <v>299</v>
      </c>
      <c r="S7" s="5" t="s">
        <v>300</v>
      </c>
      <c r="T7" s="5" t="s">
        <v>301</v>
      </c>
      <c r="U7" s="5">
        <v>250</v>
      </c>
    </row>
    <row r="8" spans="1:22" x14ac:dyDescent="0.3">
      <c r="A8" s="5" t="s">
        <v>219</v>
      </c>
      <c r="B8" s="7" t="s">
        <v>220</v>
      </c>
      <c r="C8" s="5" t="s">
        <v>221</v>
      </c>
      <c r="D8" s="5">
        <v>195</v>
      </c>
      <c r="E8" s="5" t="s">
        <v>166</v>
      </c>
      <c r="F8" s="7">
        <v>48.75</v>
      </c>
      <c r="G8" s="5">
        <v>146.25</v>
      </c>
      <c r="H8" s="5" t="s">
        <v>247</v>
      </c>
      <c r="I8" s="3">
        <v>44655</v>
      </c>
      <c r="K8" t="s">
        <v>254</v>
      </c>
      <c r="N8" s="5" t="s">
        <v>302</v>
      </c>
      <c r="O8" s="5" t="s">
        <v>303</v>
      </c>
      <c r="P8" s="5" t="s">
        <v>304</v>
      </c>
      <c r="Q8" s="5" t="s">
        <v>305</v>
      </c>
      <c r="R8" s="5" t="s">
        <v>306</v>
      </c>
      <c r="S8" s="5" t="s">
        <v>307</v>
      </c>
      <c r="T8" s="5" t="s">
        <v>308</v>
      </c>
      <c r="U8" s="5" t="s">
        <v>204</v>
      </c>
    </row>
    <row r="9" spans="1:22" x14ac:dyDescent="0.3">
      <c r="A9" s="5" t="s">
        <v>210</v>
      </c>
      <c r="B9" s="7" t="s">
        <v>33</v>
      </c>
      <c r="C9" s="5" t="s">
        <v>211</v>
      </c>
      <c r="D9" s="5">
        <v>160</v>
      </c>
      <c r="E9" s="5" t="s">
        <v>166</v>
      </c>
      <c r="F9" s="7">
        <v>40</v>
      </c>
      <c r="G9" s="5">
        <v>120</v>
      </c>
      <c r="H9" s="5" t="s">
        <v>244</v>
      </c>
      <c r="I9" s="3">
        <v>44655</v>
      </c>
      <c r="N9" s="5" t="s">
        <v>309</v>
      </c>
      <c r="O9" s="5" t="s">
        <v>303</v>
      </c>
      <c r="P9" s="5" t="s">
        <v>304</v>
      </c>
      <c r="Q9" s="5" t="s">
        <v>305</v>
      </c>
      <c r="R9" s="5" t="s">
        <v>310</v>
      </c>
      <c r="S9" s="5" t="s">
        <v>311</v>
      </c>
      <c r="T9" s="5" t="s">
        <v>312</v>
      </c>
      <c r="U9" s="5" t="s">
        <v>204</v>
      </c>
    </row>
    <row r="10" spans="1:22" x14ac:dyDescent="0.3">
      <c r="A10" s="5" t="s">
        <v>184</v>
      </c>
      <c r="B10" s="7" t="s">
        <v>185</v>
      </c>
      <c r="C10" s="5" t="s">
        <v>186</v>
      </c>
      <c r="D10" s="5">
        <v>2500</v>
      </c>
      <c r="E10" s="5" t="s">
        <v>166</v>
      </c>
      <c r="F10" s="7">
        <v>625</v>
      </c>
      <c r="G10" s="5">
        <v>1875</v>
      </c>
      <c r="H10" s="5" t="s">
        <v>238</v>
      </c>
      <c r="I10" s="3">
        <v>44659</v>
      </c>
      <c r="N10" s="5" t="s">
        <v>313</v>
      </c>
      <c r="O10" s="5" t="s">
        <v>163</v>
      </c>
      <c r="P10" s="5" t="s">
        <v>164</v>
      </c>
      <c r="Q10" s="5" t="s">
        <v>158</v>
      </c>
      <c r="R10" s="5" t="s">
        <v>314</v>
      </c>
      <c r="S10" s="5" t="s">
        <v>315</v>
      </c>
      <c r="T10" s="5" t="s">
        <v>316</v>
      </c>
      <c r="U10" s="5">
        <v>120</v>
      </c>
      <c r="V10" s="5">
        <v>11</v>
      </c>
    </row>
    <row r="11" spans="1:22" x14ac:dyDescent="0.3">
      <c r="A11" s="5" t="s">
        <v>182</v>
      </c>
      <c r="B11" s="7" t="s">
        <v>57</v>
      </c>
      <c r="C11" s="5" t="s">
        <v>183</v>
      </c>
      <c r="D11" s="5">
        <v>1750</v>
      </c>
      <c r="E11" s="5" t="s">
        <v>166</v>
      </c>
      <c r="F11" s="7">
        <v>437.5</v>
      </c>
      <c r="G11" s="5">
        <v>1312.5</v>
      </c>
      <c r="H11" s="5" t="s">
        <v>236</v>
      </c>
      <c r="I11" s="3">
        <v>44659</v>
      </c>
      <c r="N11" s="5" t="s">
        <v>317</v>
      </c>
      <c r="O11" s="5" t="s">
        <v>163</v>
      </c>
      <c r="P11" s="5" t="s">
        <v>164</v>
      </c>
      <c r="Q11" s="5" t="s">
        <v>158</v>
      </c>
      <c r="R11" s="5" t="s">
        <v>165</v>
      </c>
      <c r="S11" s="5" t="s">
        <v>315</v>
      </c>
      <c r="T11" s="5" t="s">
        <v>318</v>
      </c>
      <c r="U11" s="5">
        <v>95</v>
      </c>
      <c r="V11" s="5">
        <v>13</v>
      </c>
    </row>
    <row r="12" spans="1:22" x14ac:dyDescent="0.3">
      <c r="A12" s="5" t="s">
        <v>214</v>
      </c>
      <c r="B12" s="7" t="s">
        <v>22</v>
      </c>
      <c r="C12" s="5" t="s">
        <v>215</v>
      </c>
      <c r="D12" s="5">
        <v>50</v>
      </c>
      <c r="E12" s="5" t="s">
        <v>166</v>
      </c>
      <c r="F12" s="7">
        <v>12.5</v>
      </c>
      <c r="G12" s="5">
        <v>37.5</v>
      </c>
      <c r="H12" s="5" t="s">
        <v>246</v>
      </c>
      <c r="I12" s="3">
        <v>44660</v>
      </c>
      <c r="N12" s="5" t="s">
        <v>319</v>
      </c>
      <c r="O12" s="5" t="s">
        <v>320</v>
      </c>
      <c r="P12" s="5" t="s">
        <v>321</v>
      </c>
      <c r="Q12" s="5" t="s">
        <v>322</v>
      </c>
      <c r="R12" s="5" t="s">
        <v>323</v>
      </c>
      <c r="S12" s="5" t="s">
        <v>300</v>
      </c>
      <c r="T12" s="5" t="s">
        <v>324</v>
      </c>
      <c r="U12" s="5">
        <v>595</v>
      </c>
    </row>
    <row r="13" spans="1:22" x14ac:dyDescent="0.3">
      <c r="A13" s="5" t="s">
        <v>178</v>
      </c>
      <c r="B13" s="5" t="s">
        <v>179</v>
      </c>
      <c r="C13" s="5" t="s">
        <v>180</v>
      </c>
      <c r="D13" s="7">
        <v>200</v>
      </c>
      <c r="E13" s="5" t="s">
        <v>181</v>
      </c>
      <c r="F13" s="5">
        <v>50</v>
      </c>
      <c r="G13" s="5">
        <v>150</v>
      </c>
      <c r="H13" s="7" t="s">
        <v>235</v>
      </c>
      <c r="I13" s="3">
        <v>44645</v>
      </c>
      <c r="J13" s="3">
        <v>44678</v>
      </c>
      <c r="N13" s="5" t="s">
        <v>325</v>
      </c>
      <c r="O13" s="5" t="s">
        <v>320</v>
      </c>
      <c r="P13" s="5" t="s">
        <v>321</v>
      </c>
      <c r="Q13" s="5" t="s">
        <v>322</v>
      </c>
      <c r="R13" s="5" t="s">
        <v>326</v>
      </c>
      <c r="S13" s="5" t="s">
        <v>327</v>
      </c>
      <c r="T13" s="5" t="s">
        <v>328</v>
      </c>
      <c r="U13" s="5">
        <v>500</v>
      </c>
    </row>
    <row r="14" spans="1:22" x14ac:dyDescent="0.3">
      <c r="A14" s="5" t="s">
        <v>178</v>
      </c>
      <c r="B14" s="5" t="s">
        <v>179</v>
      </c>
      <c r="C14" s="5" t="s">
        <v>209</v>
      </c>
      <c r="D14" s="7">
        <v>275</v>
      </c>
      <c r="E14" s="5" t="s">
        <v>181</v>
      </c>
      <c r="F14" s="5">
        <v>68.75</v>
      </c>
      <c r="G14" s="5">
        <v>206.25</v>
      </c>
      <c r="H14" s="7" t="s">
        <v>243</v>
      </c>
      <c r="I14" s="3">
        <v>44645</v>
      </c>
      <c r="J14" s="3">
        <v>44678</v>
      </c>
      <c r="N14" s="5" t="s">
        <v>329</v>
      </c>
      <c r="O14" s="5" t="s">
        <v>330</v>
      </c>
      <c r="P14" s="5" t="s">
        <v>331</v>
      </c>
      <c r="Q14" s="5" t="s">
        <v>332</v>
      </c>
      <c r="R14" s="5" t="s">
        <v>333</v>
      </c>
      <c r="S14" s="5" t="s">
        <v>334</v>
      </c>
      <c r="T14" s="5" t="s">
        <v>335</v>
      </c>
      <c r="U14" s="5" t="s">
        <v>204</v>
      </c>
    </row>
    <row r="15" spans="1:22" x14ac:dyDescent="0.3">
      <c r="A15" s="5" t="s">
        <v>207</v>
      </c>
      <c r="B15" s="5" t="s">
        <v>33</v>
      </c>
      <c r="C15" s="5" t="s">
        <v>208</v>
      </c>
      <c r="D15" s="7">
        <v>200</v>
      </c>
      <c r="E15" s="5" t="s">
        <v>181</v>
      </c>
      <c r="F15" s="5">
        <v>50</v>
      </c>
      <c r="G15" s="5">
        <v>150</v>
      </c>
      <c r="H15" s="7" t="s">
        <v>242</v>
      </c>
      <c r="I15" s="3">
        <v>44646</v>
      </c>
      <c r="J15" s="3">
        <v>44687</v>
      </c>
      <c r="N15" s="5" t="s">
        <v>336</v>
      </c>
      <c r="O15" s="5" t="s">
        <v>337</v>
      </c>
      <c r="P15" s="5" t="s">
        <v>80</v>
      </c>
      <c r="Q15" s="5" t="s">
        <v>338</v>
      </c>
      <c r="R15" s="5" t="s">
        <v>339</v>
      </c>
      <c r="S15" s="5" t="s">
        <v>340</v>
      </c>
      <c r="T15" s="5" t="s">
        <v>341</v>
      </c>
      <c r="U15" s="5">
        <v>625</v>
      </c>
    </row>
    <row r="16" spans="1:22" x14ac:dyDescent="0.3">
      <c r="A16" s="5" t="s">
        <v>212</v>
      </c>
      <c r="B16" s="5" t="s">
        <v>59</v>
      </c>
      <c r="C16" s="5" t="s">
        <v>213</v>
      </c>
      <c r="D16" s="7">
        <v>125</v>
      </c>
      <c r="E16" s="5" t="s">
        <v>181</v>
      </c>
      <c r="F16" s="5">
        <v>31.25</v>
      </c>
      <c r="G16" s="5">
        <v>93.75</v>
      </c>
      <c r="H16" s="7" t="s">
        <v>245</v>
      </c>
      <c r="I16" s="3">
        <v>44648</v>
      </c>
      <c r="J16" s="3">
        <v>44699</v>
      </c>
      <c r="N16" s="5" t="s">
        <v>342</v>
      </c>
      <c r="O16" s="5" t="s">
        <v>343</v>
      </c>
      <c r="P16" s="5" t="s">
        <v>344</v>
      </c>
      <c r="Q16" s="5" t="s">
        <v>345</v>
      </c>
      <c r="R16" s="5" t="s">
        <v>346</v>
      </c>
      <c r="S16" s="5" t="s">
        <v>347</v>
      </c>
      <c r="T16" s="5" t="s">
        <v>348</v>
      </c>
      <c r="U16" s="5">
        <v>95</v>
      </c>
      <c r="V16" s="5">
        <v>10</v>
      </c>
    </row>
    <row r="17" spans="1:22" x14ac:dyDescent="0.3">
      <c r="A17" s="5" t="s">
        <v>171</v>
      </c>
      <c r="B17" s="5" t="s">
        <v>172</v>
      </c>
      <c r="C17" s="5" t="s">
        <v>174</v>
      </c>
      <c r="D17" s="7">
        <v>150</v>
      </c>
      <c r="E17" s="5" t="s">
        <v>181</v>
      </c>
      <c r="F17" s="5">
        <v>37.5</v>
      </c>
      <c r="G17" s="5">
        <v>112.5</v>
      </c>
      <c r="H17" s="7" t="s">
        <v>234</v>
      </c>
      <c r="I17" s="3">
        <v>44652</v>
      </c>
      <c r="J17" s="3">
        <v>44678</v>
      </c>
      <c r="N17" s="5" t="s">
        <v>349</v>
      </c>
      <c r="O17" s="5" t="s">
        <v>303</v>
      </c>
      <c r="P17" s="5" t="s">
        <v>350</v>
      </c>
      <c r="Q17" s="5" t="s">
        <v>351</v>
      </c>
      <c r="R17" s="5" t="s">
        <v>352</v>
      </c>
      <c r="S17" s="5" t="s">
        <v>353</v>
      </c>
      <c r="T17" s="5" t="s">
        <v>354</v>
      </c>
      <c r="U17" s="5">
        <v>450</v>
      </c>
    </row>
    <row r="18" spans="1:22" x14ac:dyDescent="0.3">
      <c r="A18" s="5" t="s">
        <v>178</v>
      </c>
      <c r="B18" s="5" t="s">
        <v>179</v>
      </c>
      <c r="C18" s="5" t="s">
        <v>180</v>
      </c>
      <c r="D18" s="7">
        <v>200</v>
      </c>
      <c r="E18" s="5" t="s">
        <v>181</v>
      </c>
      <c r="F18" s="5">
        <v>50</v>
      </c>
      <c r="G18" s="5">
        <v>150</v>
      </c>
      <c r="H18" s="7" t="s">
        <v>237</v>
      </c>
      <c r="I18" s="3">
        <v>44662</v>
      </c>
      <c r="J18" s="3">
        <v>44678</v>
      </c>
      <c r="N18" s="5" t="s">
        <v>355</v>
      </c>
      <c r="O18" s="5" t="s">
        <v>303</v>
      </c>
      <c r="P18" s="5" t="s">
        <v>350</v>
      </c>
      <c r="Q18" s="5" t="s">
        <v>351</v>
      </c>
      <c r="R18" s="5" t="s">
        <v>356</v>
      </c>
      <c r="S18" s="5" t="s">
        <v>353</v>
      </c>
      <c r="T18" s="5" t="s">
        <v>354</v>
      </c>
      <c r="U18" s="5">
        <v>450</v>
      </c>
    </row>
    <row r="19" spans="1:22" x14ac:dyDescent="0.3">
      <c r="A19" s="5" t="s">
        <v>187</v>
      </c>
      <c r="B19" s="5" t="s">
        <v>188</v>
      </c>
      <c r="C19" s="5" t="s">
        <v>189</v>
      </c>
      <c r="D19" s="7">
        <v>350</v>
      </c>
      <c r="E19" s="5" t="s">
        <v>181</v>
      </c>
      <c r="F19" s="5">
        <v>87.5</v>
      </c>
      <c r="G19" s="5">
        <v>262.5</v>
      </c>
      <c r="H19" s="5" t="s">
        <v>239</v>
      </c>
      <c r="I19" s="3">
        <v>44676</v>
      </c>
      <c r="J19" s="3">
        <v>44911</v>
      </c>
      <c r="N19" s="5" t="s">
        <v>357</v>
      </c>
      <c r="O19" s="5" t="s">
        <v>358</v>
      </c>
      <c r="P19" s="5" t="s">
        <v>359</v>
      </c>
      <c r="Q19" s="5" t="s">
        <v>360</v>
      </c>
      <c r="R19" s="5" t="s">
        <v>361</v>
      </c>
      <c r="S19" s="5" t="s">
        <v>353</v>
      </c>
      <c r="T19" s="5" t="s">
        <v>362</v>
      </c>
      <c r="U19" s="5">
        <v>275</v>
      </c>
    </row>
    <row r="20" spans="1:22" x14ac:dyDescent="0.3">
      <c r="A20" s="5" t="s">
        <v>190</v>
      </c>
      <c r="B20" s="5" t="s">
        <v>191</v>
      </c>
      <c r="C20" s="5" t="s">
        <v>192</v>
      </c>
      <c r="D20" s="7">
        <v>210</v>
      </c>
      <c r="E20" s="5" t="s">
        <v>181</v>
      </c>
      <c r="F20" s="5">
        <v>52.5</v>
      </c>
      <c r="G20" s="5">
        <v>157.5</v>
      </c>
      <c r="H20" s="5" t="s">
        <v>239</v>
      </c>
      <c r="I20" s="3">
        <v>44676</v>
      </c>
      <c r="J20" s="3">
        <v>44700</v>
      </c>
      <c r="N20" s="5" t="s">
        <v>363</v>
      </c>
      <c r="O20" s="5" t="s">
        <v>169</v>
      </c>
      <c r="P20" s="5" t="s">
        <v>99</v>
      </c>
      <c r="Q20" s="5" t="s">
        <v>364</v>
      </c>
      <c r="R20" s="5" t="s">
        <v>365</v>
      </c>
      <c r="S20" s="5" t="s">
        <v>366</v>
      </c>
      <c r="T20" s="5" t="s">
        <v>367</v>
      </c>
      <c r="U20" s="5">
        <v>1250</v>
      </c>
      <c r="V20" s="5">
        <v>1</v>
      </c>
    </row>
    <row r="21" spans="1:22" x14ac:dyDescent="0.3">
      <c r="A21" s="5" t="s">
        <v>193</v>
      </c>
      <c r="B21" s="5" t="s">
        <v>107</v>
      </c>
      <c r="C21" s="5" t="s">
        <v>194</v>
      </c>
      <c r="D21" s="7">
        <v>350</v>
      </c>
      <c r="E21" s="5" t="s">
        <v>181</v>
      </c>
      <c r="F21" s="5">
        <v>87.5</v>
      </c>
      <c r="G21" s="5">
        <v>262.5</v>
      </c>
      <c r="H21" s="5" t="s">
        <v>239</v>
      </c>
      <c r="I21" s="3">
        <v>44676</v>
      </c>
      <c r="J21" s="3">
        <v>44728</v>
      </c>
      <c r="N21" s="5" t="s">
        <v>368</v>
      </c>
      <c r="O21" s="5" t="s">
        <v>169</v>
      </c>
      <c r="P21" s="5" t="s">
        <v>99</v>
      </c>
      <c r="Q21" s="5" t="s">
        <v>364</v>
      </c>
      <c r="R21" s="5" t="s">
        <v>170</v>
      </c>
      <c r="S21" s="5" t="s">
        <v>369</v>
      </c>
      <c r="T21" s="5" t="s">
        <v>370</v>
      </c>
      <c r="U21" s="5">
        <v>2400</v>
      </c>
      <c r="V21" s="5">
        <v>1</v>
      </c>
    </row>
    <row r="22" spans="1:22" x14ac:dyDescent="0.3">
      <c r="A22" s="5" t="s">
        <v>195</v>
      </c>
      <c r="B22" s="5" t="s">
        <v>89</v>
      </c>
      <c r="C22" s="5" t="s">
        <v>196</v>
      </c>
      <c r="D22" s="7">
        <v>1000</v>
      </c>
      <c r="E22" s="5" t="s">
        <v>181</v>
      </c>
      <c r="F22" s="5">
        <v>250</v>
      </c>
      <c r="G22" s="5">
        <v>750</v>
      </c>
      <c r="H22" s="5" t="s">
        <v>239</v>
      </c>
      <c r="I22" s="3">
        <v>44676</v>
      </c>
      <c r="J22" s="3">
        <v>44852</v>
      </c>
      <c r="N22" s="5" t="s">
        <v>371</v>
      </c>
      <c r="O22" s="5" t="s">
        <v>197</v>
      </c>
      <c r="P22" s="5" t="s">
        <v>372</v>
      </c>
      <c r="Q22" s="5" t="s">
        <v>373</v>
      </c>
      <c r="R22" s="5" t="s">
        <v>374</v>
      </c>
      <c r="S22" s="5" t="s">
        <v>311</v>
      </c>
      <c r="T22" s="5" t="s">
        <v>375</v>
      </c>
      <c r="U22" s="5">
        <v>825</v>
      </c>
    </row>
    <row r="23" spans="1:22" x14ac:dyDescent="0.3">
      <c r="A23" s="5" t="s">
        <v>197</v>
      </c>
      <c r="B23" s="5" t="s">
        <v>64</v>
      </c>
      <c r="C23" s="5" t="s">
        <v>198</v>
      </c>
      <c r="D23" s="7">
        <v>800</v>
      </c>
      <c r="E23" s="5" t="s">
        <v>181</v>
      </c>
      <c r="F23" s="5">
        <v>200</v>
      </c>
      <c r="G23" s="5">
        <v>600</v>
      </c>
      <c r="H23" s="5" t="s">
        <v>239</v>
      </c>
      <c r="I23" s="3">
        <v>44676</v>
      </c>
      <c r="J23" s="3">
        <v>44705</v>
      </c>
      <c r="K23" s="5" t="s">
        <v>3001</v>
      </c>
      <c r="L23" s="20">
        <v>44852</v>
      </c>
      <c r="N23" s="5" t="s">
        <v>376</v>
      </c>
      <c r="O23" s="5" t="s">
        <v>197</v>
      </c>
      <c r="P23" s="5" t="s">
        <v>372</v>
      </c>
      <c r="Q23" s="5" t="s">
        <v>373</v>
      </c>
      <c r="R23" s="5" t="s">
        <v>377</v>
      </c>
      <c r="S23" s="5" t="s">
        <v>327</v>
      </c>
      <c r="T23" s="5" t="s">
        <v>378</v>
      </c>
      <c r="U23" s="5">
        <v>1700</v>
      </c>
    </row>
    <row r="24" spans="1:22" x14ac:dyDescent="0.3">
      <c r="A24" s="5" t="s">
        <v>178</v>
      </c>
      <c r="B24" s="5" t="s">
        <v>179</v>
      </c>
      <c r="C24" s="5" t="s">
        <v>180</v>
      </c>
      <c r="D24" s="7">
        <v>200</v>
      </c>
      <c r="E24" s="5" t="s">
        <v>181</v>
      </c>
      <c r="F24" s="5">
        <v>50</v>
      </c>
      <c r="G24" s="5">
        <v>150</v>
      </c>
      <c r="H24" s="5" t="s">
        <v>241</v>
      </c>
      <c r="I24" s="3">
        <v>44664</v>
      </c>
      <c r="J24" s="3">
        <v>44678</v>
      </c>
      <c r="N24" s="5" t="s">
        <v>379</v>
      </c>
      <c r="O24" s="5" t="s">
        <v>380</v>
      </c>
      <c r="P24" s="5" t="s">
        <v>116</v>
      </c>
      <c r="Q24" s="5" t="s">
        <v>237</v>
      </c>
      <c r="R24" s="5" t="s">
        <v>381</v>
      </c>
      <c r="S24" s="5" t="s">
        <v>382</v>
      </c>
      <c r="T24" s="5" t="s">
        <v>383</v>
      </c>
      <c r="U24" s="5">
        <v>860</v>
      </c>
    </row>
    <row r="25" spans="1:22" x14ac:dyDescent="0.3">
      <c r="A25" s="5" t="s">
        <v>205</v>
      </c>
      <c r="B25" s="5" t="s">
        <v>108</v>
      </c>
      <c r="C25" s="5" t="s">
        <v>206</v>
      </c>
      <c r="D25" s="7">
        <v>350</v>
      </c>
      <c r="E25" s="5" t="s">
        <v>181</v>
      </c>
      <c r="F25" s="5">
        <v>87.5</v>
      </c>
      <c r="G25" s="5">
        <v>262.5</v>
      </c>
      <c r="H25" s="5" t="s">
        <v>241</v>
      </c>
      <c r="I25" s="3">
        <v>44664</v>
      </c>
      <c r="J25" s="3">
        <v>44678</v>
      </c>
      <c r="K25" s="5" t="s">
        <v>3454</v>
      </c>
      <c r="L25" s="20">
        <v>44852</v>
      </c>
      <c r="N25" s="5" t="s">
        <v>384</v>
      </c>
      <c r="O25" s="5" t="s">
        <v>380</v>
      </c>
      <c r="P25" s="5" t="s">
        <v>116</v>
      </c>
      <c r="Q25" s="5" t="s">
        <v>237</v>
      </c>
      <c r="R25" s="5" t="s">
        <v>385</v>
      </c>
      <c r="S25" s="5" t="s">
        <v>386</v>
      </c>
      <c r="T25" s="5" t="s">
        <v>387</v>
      </c>
      <c r="U25" s="5">
        <v>540</v>
      </c>
    </row>
    <row r="26" spans="1:22" x14ac:dyDescent="0.3">
      <c r="A26" s="5" t="s">
        <v>171</v>
      </c>
      <c r="B26" s="5" t="s">
        <v>172</v>
      </c>
      <c r="C26" s="5" t="s">
        <v>173</v>
      </c>
      <c r="D26" s="7">
        <v>150</v>
      </c>
      <c r="E26" s="5" t="s">
        <v>181</v>
      </c>
      <c r="F26" s="5">
        <v>37.5</v>
      </c>
      <c r="G26" s="5">
        <v>112.5</v>
      </c>
      <c r="H26" s="5" t="s">
        <v>233</v>
      </c>
      <c r="I26" s="3"/>
      <c r="J26" s="3">
        <v>44678</v>
      </c>
      <c r="K26" t="s">
        <v>3477</v>
      </c>
      <c r="N26" s="5" t="s">
        <v>388</v>
      </c>
      <c r="O26" s="5" t="s">
        <v>389</v>
      </c>
      <c r="P26" s="5" t="s">
        <v>390</v>
      </c>
      <c r="Q26" s="5" t="s">
        <v>391</v>
      </c>
      <c r="R26" s="5" t="s">
        <v>392</v>
      </c>
      <c r="S26" s="5" t="s">
        <v>393</v>
      </c>
      <c r="T26" s="5" t="s">
        <v>394</v>
      </c>
      <c r="U26" s="5" t="s">
        <v>204</v>
      </c>
    </row>
    <row r="27" spans="1:22" x14ac:dyDescent="0.3">
      <c r="N27" s="5" t="s">
        <v>395</v>
      </c>
      <c r="O27" s="5" t="s">
        <v>389</v>
      </c>
      <c r="P27" s="5" t="s">
        <v>390</v>
      </c>
      <c r="Q27" s="5" t="s">
        <v>391</v>
      </c>
      <c r="R27" s="5" t="s">
        <v>396</v>
      </c>
      <c r="S27" s="5" t="s">
        <v>397</v>
      </c>
      <c r="T27" s="5" t="s">
        <v>398</v>
      </c>
      <c r="U27" s="5">
        <v>425</v>
      </c>
    </row>
    <row r="28" spans="1:22" x14ac:dyDescent="0.3">
      <c r="D28" s="5">
        <f>SUM(D2:D26)</f>
        <v>13780</v>
      </c>
      <c r="F28" s="5">
        <f>SUM(F2:F26)</f>
        <v>3445</v>
      </c>
      <c r="G28" s="5">
        <f>SUM(G2:G26)</f>
        <v>10335</v>
      </c>
      <c r="N28" s="5" t="s">
        <v>399</v>
      </c>
      <c r="O28" s="5" t="s">
        <v>400</v>
      </c>
      <c r="P28" s="5" t="s">
        <v>106</v>
      </c>
      <c r="Q28" s="5" t="s">
        <v>401</v>
      </c>
      <c r="R28" s="5" t="s">
        <v>402</v>
      </c>
      <c r="S28" s="5" t="s">
        <v>403</v>
      </c>
      <c r="T28" s="5" t="s">
        <v>404</v>
      </c>
      <c r="U28" s="5">
        <v>850</v>
      </c>
    </row>
    <row r="29" spans="1:22" x14ac:dyDescent="0.3">
      <c r="N29" s="5" t="s">
        <v>405</v>
      </c>
      <c r="O29" s="5" t="s">
        <v>406</v>
      </c>
      <c r="P29" s="5" t="s">
        <v>37</v>
      </c>
      <c r="Q29" s="5" t="s">
        <v>407</v>
      </c>
      <c r="R29" s="5" t="s">
        <v>408</v>
      </c>
      <c r="S29" s="5" t="s">
        <v>327</v>
      </c>
      <c r="T29" s="5" t="s">
        <v>409</v>
      </c>
      <c r="U29" s="5" t="s">
        <v>204</v>
      </c>
    </row>
    <row r="30" spans="1:22" x14ac:dyDescent="0.3">
      <c r="D30" s="5">
        <f>SUM(D13:D26,F2:F12)</f>
        <v>6865</v>
      </c>
      <c r="G30" s="5">
        <f>SUM(G13:G26)</f>
        <v>3420</v>
      </c>
      <c r="N30" s="5" t="s">
        <v>410</v>
      </c>
      <c r="O30" s="5" t="s">
        <v>167</v>
      </c>
      <c r="P30" s="5" t="s">
        <v>132</v>
      </c>
      <c r="Q30" s="5" t="s">
        <v>411</v>
      </c>
      <c r="R30" s="5" t="s">
        <v>168</v>
      </c>
      <c r="S30" s="5" t="s">
        <v>412</v>
      </c>
      <c r="T30" s="5" t="s">
        <v>413</v>
      </c>
      <c r="U30" s="5">
        <v>600</v>
      </c>
    </row>
    <row r="31" spans="1:22" x14ac:dyDescent="0.3">
      <c r="D31" s="5">
        <f>D30-G30-150</f>
        <v>3295</v>
      </c>
      <c r="N31" s="5" t="s">
        <v>414</v>
      </c>
      <c r="O31" s="5" t="s">
        <v>415</v>
      </c>
      <c r="P31" s="5" t="s">
        <v>416</v>
      </c>
      <c r="Q31" s="5" t="s">
        <v>417</v>
      </c>
      <c r="R31" s="5" t="s">
        <v>418</v>
      </c>
      <c r="S31" s="5" t="s">
        <v>419</v>
      </c>
      <c r="T31" s="5" t="s">
        <v>420</v>
      </c>
      <c r="U31" s="5" t="s">
        <v>204</v>
      </c>
    </row>
    <row r="32" spans="1:22" x14ac:dyDescent="0.3">
      <c r="D32" s="5">
        <f>D31+'Open Exhibition'!L28</f>
        <v>4722.5</v>
      </c>
      <c r="N32" s="5" t="s">
        <v>421</v>
      </c>
      <c r="O32" s="5" t="s">
        <v>90</v>
      </c>
      <c r="P32" s="5" t="s">
        <v>133</v>
      </c>
      <c r="Q32" s="5" t="s">
        <v>422</v>
      </c>
      <c r="R32" s="5" t="s">
        <v>423</v>
      </c>
      <c r="S32" s="5" t="s">
        <v>424</v>
      </c>
      <c r="T32" s="5" t="s">
        <v>425</v>
      </c>
      <c r="U32" s="5">
        <v>1200</v>
      </c>
    </row>
    <row r="33" spans="14:22" x14ac:dyDescent="0.3">
      <c r="N33" s="5" t="s">
        <v>426</v>
      </c>
      <c r="O33" s="5" t="s">
        <v>184</v>
      </c>
      <c r="P33" s="5" t="s">
        <v>185</v>
      </c>
      <c r="Q33" s="5" t="s">
        <v>427</v>
      </c>
      <c r="R33" s="5" t="s">
        <v>186</v>
      </c>
      <c r="S33" s="5" t="s">
        <v>340</v>
      </c>
      <c r="T33" s="5" t="s">
        <v>428</v>
      </c>
      <c r="U33" s="5">
        <v>2500</v>
      </c>
    </row>
    <row r="34" spans="14:22" x14ac:dyDescent="0.3">
      <c r="N34" s="5" t="s">
        <v>429</v>
      </c>
      <c r="O34" s="5" t="s">
        <v>184</v>
      </c>
      <c r="P34" s="5" t="s">
        <v>185</v>
      </c>
      <c r="Q34" s="5" t="s">
        <v>427</v>
      </c>
      <c r="R34" s="5" t="s">
        <v>430</v>
      </c>
      <c r="S34" s="5" t="s">
        <v>334</v>
      </c>
      <c r="T34" s="5" t="s">
        <v>431</v>
      </c>
      <c r="U34" s="5">
        <v>2675</v>
      </c>
    </row>
    <row r="35" spans="14:22" x14ac:dyDescent="0.3">
      <c r="N35" s="5" t="s">
        <v>432</v>
      </c>
      <c r="O35" s="5" t="s">
        <v>433</v>
      </c>
      <c r="P35" s="5" t="s">
        <v>434</v>
      </c>
      <c r="Q35" s="5" t="s">
        <v>435</v>
      </c>
      <c r="R35" s="5" t="s">
        <v>436</v>
      </c>
      <c r="S35" s="5" t="s">
        <v>437</v>
      </c>
      <c r="T35" s="5" t="s">
        <v>438</v>
      </c>
      <c r="U35" s="5">
        <v>875</v>
      </c>
    </row>
    <row r="36" spans="14:22" x14ac:dyDescent="0.3">
      <c r="N36" s="5" t="s">
        <v>439</v>
      </c>
      <c r="O36" s="5" t="s">
        <v>433</v>
      </c>
      <c r="P36" s="5" t="s">
        <v>434</v>
      </c>
      <c r="Q36" s="5" t="s">
        <v>435</v>
      </c>
      <c r="R36" s="5" t="s">
        <v>440</v>
      </c>
      <c r="S36" s="5" t="s">
        <v>437</v>
      </c>
      <c r="T36" s="5" t="s">
        <v>441</v>
      </c>
      <c r="U36" s="5">
        <v>675</v>
      </c>
    </row>
    <row r="37" spans="14:22" x14ac:dyDescent="0.3">
      <c r="N37" s="5" t="s">
        <v>442</v>
      </c>
      <c r="O37" s="5" t="s">
        <v>216</v>
      </c>
      <c r="P37" s="5" t="s">
        <v>217</v>
      </c>
      <c r="Q37" s="5" t="s">
        <v>443</v>
      </c>
      <c r="R37" s="5" t="s">
        <v>218</v>
      </c>
      <c r="S37" s="5" t="s">
        <v>327</v>
      </c>
      <c r="T37" s="5" t="s">
        <v>444</v>
      </c>
      <c r="U37" s="5">
        <v>625</v>
      </c>
    </row>
    <row r="38" spans="14:22" x14ac:dyDescent="0.3">
      <c r="N38" s="5" t="s">
        <v>445</v>
      </c>
      <c r="O38" s="5" t="s">
        <v>446</v>
      </c>
      <c r="P38" s="5" t="s">
        <v>21</v>
      </c>
      <c r="Q38" s="5" t="s">
        <v>447</v>
      </c>
      <c r="R38" s="5" t="s">
        <v>448</v>
      </c>
      <c r="S38" s="5" t="s">
        <v>449</v>
      </c>
      <c r="T38" s="5" t="s">
        <v>450</v>
      </c>
      <c r="U38" s="5">
        <v>1100</v>
      </c>
    </row>
    <row r="39" spans="14:22" x14ac:dyDescent="0.3">
      <c r="N39" s="5" t="s">
        <v>451</v>
      </c>
      <c r="O39" s="5" t="s">
        <v>452</v>
      </c>
      <c r="P39" s="5" t="s">
        <v>21</v>
      </c>
      <c r="Q39" s="5" t="s">
        <v>453</v>
      </c>
      <c r="R39" s="5" t="s">
        <v>454</v>
      </c>
      <c r="S39" s="5" t="s">
        <v>449</v>
      </c>
      <c r="T39" s="5" t="s">
        <v>455</v>
      </c>
      <c r="U39" s="5">
        <v>1100</v>
      </c>
    </row>
    <row r="40" spans="14:22" x14ac:dyDescent="0.3">
      <c r="N40" s="5" t="s">
        <v>456</v>
      </c>
      <c r="O40" s="5" t="s">
        <v>457</v>
      </c>
      <c r="P40" s="5" t="s">
        <v>458</v>
      </c>
      <c r="Q40" s="5" t="s">
        <v>459</v>
      </c>
      <c r="R40" s="5" t="s">
        <v>460</v>
      </c>
      <c r="S40" s="5" t="s">
        <v>334</v>
      </c>
      <c r="T40" s="5" t="s">
        <v>461</v>
      </c>
      <c r="U40" s="5">
        <v>400</v>
      </c>
    </row>
    <row r="41" spans="14:22" x14ac:dyDescent="0.3">
      <c r="N41" s="5" t="s">
        <v>462</v>
      </c>
      <c r="O41" s="5" t="s">
        <v>463</v>
      </c>
      <c r="P41" s="5" t="s">
        <v>464</v>
      </c>
      <c r="Q41" s="5" t="s">
        <v>465</v>
      </c>
      <c r="R41" s="5" t="s">
        <v>466</v>
      </c>
      <c r="S41" s="5" t="s">
        <v>327</v>
      </c>
      <c r="T41" s="5" t="s">
        <v>467</v>
      </c>
      <c r="U41" s="5">
        <v>380</v>
      </c>
    </row>
    <row r="42" spans="14:22" x14ac:dyDescent="0.3">
      <c r="N42" s="5" t="s">
        <v>468</v>
      </c>
      <c r="O42" s="5" t="s">
        <v>469</v>
      </c>
      <c r="P42" s="5" t="s">
        <v>464</v>
      </c>
      <c r="Q42" s="5" t="s">
        <v>470</v>
      </c>
      <c r="R42" s="5" t="s">
        <v>471</v>
      </c>
      <c r="S42" s="5" t="s">
        <v>472</v>
      </c>
      <c r="T42" s="5" t="s">
        <v>473</v>
      </c>
      <c r="U42" s="5">
        <v>1300</v>
      </c>
      <c r="V42" s="5">
        <v>35</v>
      </c>
    </row>
    <row r="43" spans="14:22" x14ac:dyDescent="0.3">
      <c r="N43" s="5" t="s">
        <v>474</v>
      </c>
      <c r="O43" s="5" t="s">
        <v>212</v>
      </c>
      <c r="P43" s="5" t="s">
        <v>59</v>
      </c>
      <c r="Q43" s="5" t="s">
        <v>475</v>
      </c>
      <c r="R43" s="5" t="s">
        <v>476</v>
      </c>
      <c r="S43" s="5" t="s">
        <v>347</v>
      </c>
      <c r="T43" s="5" t="s">
        <v>477</v>
      </c>
      <c r="U43" s="5">
        <v>200</v>
      </c>
      <c r="V43" s="5">
        <v>20</v>
      </c>
    </row>
    <row r="44" spans="14:22" x14ac:dyDescent="0.3">
      <c r="N44" s="5" t="s">
        <v>478</v>
      </c>
      <c r="O44" s="5" t="s">
        <v>212</v>
      </c>
      <c r="P44" s="5" t="s">
        <v>59</v>
      </c>
      <c r="Q44" s="5" t="s">
        <v>475</v>
      </c>
      <c r="R44" s="5" t="s">
        <v>213</v>
      </c>
      <c r="S44" s="5" t="s">
        <v>347</v>
      </c>
      <c r="T44" s="5" t="s">
        <v>479</v>
      </c>
      <c r="U44" s="5">
        <v>125</v>
      </c>
      <c r="V44" s="5">
        <v>20</v>
      </c>
    </row>
    <row r="45" spans="14:22" x14ac:dyDescent="0.3">
      <c r="N45" s="5" t="s">
        <v>480</v>
      </c>
      <c r="O45" s="5" t="s">
        <v>481</v>
      </c>
      <c r="P45" s="5" t="s">
        <v>482</v>
      </c>
      <c r="Q45" s="5" t="s">
        <v>483</v>
      </c>
      <c r="R45" s="5" t="s">
        <v>484</v>
      </c>
      <c r="S45" s="5" t="s">
        <v>485</v>
      </c>
      <c r="T45" s="5" t="s">
        <v>486</v>
      </c>
      <c r="U45" s="5" t="s">
        <v>204</v>
      </c>
    </row>
    <row r="46" spans="14:22" x14ac:dyDescent="0.3">
      <c r="N46" s="5" t="s">
        <v>487</v>
      </c>
      <c r="O46" s="5" t="s">
        <v>182</v>
      </c>
      <c r="P46" s="5" t="s">
        <v>60</v>
      </c>
      <c r="Q46" s="5" t="s">
        <v>488</v>
      </c>
      <c r="R46" s="5" t="s">
        <v>489</v>
      </c>
      <c r="S46" s="5" t="s">
        <v>490</v>
      </c>
      <c r="T46" s="5" t="s">
        <v>491</v>
      </c>
      <c r="U46" s="5" t="s">
        <v>204</v>
      </c>
    </row>
    <row r="47" spans="14:22" x14ac:dyDescent="0.3">
      <c r="N47" s="5" t="s">
        <v>492</v>
      </c>
      <c r="O47" s="5" t="s">
        <v>182</v>
      </c>
      <c r="P47" s="5" t="s">
        <v>60</v>
      </c>
      <c r="Q47" s="5" t="s">
        <v>488</v>
      </c>
      <c r="R47" s="5" t="s">
        <v>493</v>
      </c>
      <c r="S47" s="5" t="s">
        <v>490</v>
      </c>
      <c r="T47" s="5" t="s">
        <v>491</v>
      </c>
      <c r="U47" s="5" t="s">
        <v>204</v>
      </c>
    </row>
    <row r="48" spans="14:22" x14ac:dyDescent="0.3">
      <c r="N48" s="5" t="s">
        <v>494</v>
      </c>
      <c r="O48" s="5" t="s">
        <v>182</v>
      </c>
      <c r="P48" s="5" t="s">
        <v>57</v>
      </c>
      <c r="Q48" s="5" t="s">
        <v>495</v>
      </c>
      <c r="R48" s="5" t="s">
        <v>183</v>
      </c>
      <c r="S48" s="5" t="s">
        <v>496</v>
      </c>
      <c r="T48" s="5" t="s">
        <v>497</v>
      </c>
      <c r="U48" s="5">
        <v>1750</v>
      </c>
    </row>
    <row r="49" spans="14:22" x14ac:dyDescent="0.3">
      <c r="N49" s="5" t="s">
        <v>498</v>
      </c>
      <c r="O49" s="5" t="s">
        <v>182</v>
      </c>
      <c r="P49" s="5" t="s">
        <v>57</v>
      </c>
      <c r="Q49" s="5" t="s">
        <v>495</v>
      </c>
      <c r="R49" s="5" t="s">
        <v>499</v>
      </c>
      <c r="S49" s="5" t="s">
        <v>500</v>
      </c>
      <c r="T49" s="5" t="s">
        <v>501</v>
      </c>
      <c r="U49" s="5">
        <v>895</v>
      </c>
    </row>
    <row r="50" spans="14:22" x14ac:dyDescent="0.3">
      <c r="N50" s="5" t="s">
        <v>502</v>
      </c>
      <c r="O50" s="5" t="s">
        <v>219</v>
      </c>
      <c r="P50" s="5" t="s">
        <v>220</v>
      </c>
      <c r="Q50" s="5" t="s">
        <v>503</v>
      </c>
      <c r="R50" s="5" t="s">
        <v>221</v>
      </c>
      <c r="S50" s="5" t="s">
        <v>281</v>
      </c>
      <c r="T50" s="5" t="s">
        <v>504</v>
      </c>
      <c r="U50" s="5">
        <v>195</v>
      </c>
      <c r="V50" s="5">
        <v>1</v>
      </c>
    </row>
    <row r="51" spans="14:22" x14ac:dyDescent="0.3">
      <c r="N51" s="5" t="s">
        <v>505</v>
      </c>
      <c r="O51" s="5" t="s">
        <v>187</v>
      </c>
      <c r="P51" s="5" t="s">
        <v>188</v>
      </c>
      <c r="Q51" s="5" t="s">
        <v>234</v>
      </c>
      <c r="R51" s="5" t="s">
        <v>189</v>
      </c>
      <c r="S51" s="5" t="s">
        <v>353</v>
      </c>
      <c r="T51" s="5" t="s">
        <v>506</v>
      </c>
      <c r="U51" s="5">
        <v>350</v>
      </c>
    </row>
    <row r="52" spans="14:22" x14ac:dyDescent="0.3">
      <c r="N52" s="5" t="s">
        <v>507</v>
      </c>
      <c r="O52" s="5" t="s">
        <v>187</v>
      </c>
      <c r="P52" s="5" t="s">
        <v>188</v>
      </c>
      <c r="Q52" s="5" t="s">
        <v>234</v>
      </c>
      <c r="R52" s="5" t="s">
        <v>508</v>
      </c>
      <c r="S52" s="5" t="s">
        <v>509</v>
      </c>
      <c r="T52" s="5" t="s">
        <v>510</v>
      </c>
      <c r="U52" s="5">
        <v>350</v>
      </c>
      <c r="V52" s="5">
        <v>1</v>
      </c>
    </row>
    <row r="53" spans="14:22" x14ac:dyDescent="0.3">
      <c r="N53" s="5" t="s">
        <v>511</v>
      </c>
      <c r="O53" s="5" t="s">
        <v>512</v>
      </c>
      <c r="P53" s="5" t="s">
        <v>513</v>
      </c>
      <c r="Q53" s="5" t="s">
        <v>514</v>
      </c>
      <c r="R53" s="5" t="s">
        <v>515</v>
      </c>
      <c r="S53" s="5" t="s">
        <v>334</v>
      </c>
      <c r="T53" s="5" t="s">
        <v>516</v>
      </c>
      <c r="U53" s="5">
        <v>1285</v>
      </c>
    </row>
    <row r="54" spans="14:22" x14ac:dyDescent="0.3">
      <c r="N54" s="5" t="s">
        <v>517</v>
      </c>
      <c r="O54" s="5" t="s">
        <v>512</v>
      </c>
      <c r="P54" s="5" t="s">
        <v>513</v>
      </c>
      <c r="Q54" s="5" t="s">
        <v>514</v>
      </c>
      <c r="R54" s="5" t="s">
        <v>518</v>
      </c>
      <c r="S54" s="5" t="s">
        <v>334</v>
      </c>
      <c r="T54" s="5" t="s">
        <v>519</v>
      </c>
      <c r="U54" s="5">
        <v>1365</v>
      </c>
    </row>
    <row r="55" spans="14:22" x14ac:dyDescent="0.3">
      <c r="N55" s="5" t="s">
        <v>520</v>
      </c>
      <c r="O55" s="5" t="s">
        <v>521</v>
      </c>
      <c r="P55" s="5" t="s">
        <v>110</v>
      </c>
      <c r="Q55" s="5" t="s">
        <v>522</v>
      </c>
      <c r="R55" s="5" t="s">
        <v>523</v>
      </c>
      <c r="S55" s="5" t="s">
        <v>524</v>
      </c>
      <c r="T55" s="5" t="s">
        <v>525</v>
      </c>
      <c r="U55" s="5">
        <v>165</v>
      </c>
    </row>
    <row r="56" spans="14:22" x14ac:dyDescent="0.3">
      <c r="N56" s="5" t="s">
        <v>526</v>
      </c>
      <c r="O56" s="5" t="s">
        <v>527</v>
      </c>
      <c r="P56" s="5" t="s">
        <v>528</v>
      </c>
      <c r="Q56" s="5" t="s">
        <v>529</v>
      </c>
      <c r="R56" s="5" t="s">
        <v>530</v>
      </c>
      <c r="S56" s="5" t="s">
        <v>311</v>
      </c>
      <c r="T56" s="5" t="s">
        <v>531</v>
      </c>
      <c r="U56" s="5">
        <v>2800</v>
      </c>
    </row>
    <row r="57" spans="14:22" x14ac:dyDescent="0.3">
      <c r="N57" s="5" t="s">
        <v>532</v>
      </c>
      <c r="O57" s="5" t="s">
        <v>533</v>
      </c>
      <c r="P57" s="5" t="s">
        <v>534</v>
      </c>
      <c r="Q57" s="5" t="s">
        <v>535</v>
      </c>
      <c r="R57" s="5" t="s">
        <v>536</v>
      </c>
      <c r="S57" s="5" t="s">
        <v>537</v>
      </c>
      <c r="T57" s="5" t="s">
        <v>538</v>
      </c>
      <c r="U57" s="5">
        <v>220</v>
      </c>
      <c r="V57" s="5">
        <v>1</v>
      </c>
    </row>
    <row r="58" spans="14:22" x14ac:dyDescent="0.3">
      <c r="N58" s="5" t="s">
        <v>539</v>
      </c>
      <c r="O58" s="5" t="s">
        <v>533</v>
      </c>
      <c r="P58" s="5" t="s">
        <v>534</v>
      </c>
      <c r="Q58" s="5" t="s">
        <v>535</v>
      </c>
      <c r="R58" s="5" t="s">
        <v>540</v>
      </c>
      <c r="S58" s="5" t="s">
        <v>347</v>
      </c>
      <c r="T58" s="5" t="s">
        <v>541</v>
      </c>
      <c r="U58" s="5">
        <v>100</v>
      </c>
      <c r="V58" s="5">
        <v>18</v>
      </c>
    </row>
    <row r="59" spans="14:22" x14ac:dyDescent="0.3">
      <c r="N59" s="5" t="s">
        <v>542</v>
      </c>
      <c r="O59" s="5" t="s">
        <v>533</v>
      </c>
      <c r="P59" s="5" t="s">
        <v>543</v>
      </c>
      <c r="Q59" s="5" t="s">
        <v>544</v>
      </c>
      <c r="R59" s="5" t="s">
        <v>545</v>
      </c>
      <c r="S59" s="5" t="s">
        <v>546</v>
      </c>
      <c r="T59" s="5" t="s">
        <v>547</v>
      </c>
      <c r="U59" s="5" t="s">
        <v>204</v>
      </c>
    </row>
    <row r="60" spans="14:22" x14ac:dyDescent="0.3">
      <c r="N60" s="5" t="s">
        <v>548</v>
      </c>
      <c r="O60" s="5" t="s">
        <v>549</v>
      </c>
      <c r="P60" s="5" t="s">
        <v>550</v>
      </c>
      <c r="Q60" s="5" t="s">
        <v>551</v>
      </c>
      <c r="R60" s="5" t="s">
        <v>552</v>
      </c>
      <c r="S60" s="5" t="s">
        <v>553</v>
      </c>
      <c r="T60" s="5" t="s">
        <v>554</v>
      </c>
      <c r="U60" s="5">
        <v>500</v>
      </c>
    </row>
    <row r="61" spans="14:22" x14ac:dyDescent="0.3">
      <c r="N61" s="5" t="s">
        <v>555</v>
      </c>
      <c r="O61" s="5" t="s">
        <v>556</v>
      </c>
      <c r="P61" s="5" t="s">
        <v>557</v>
      </c>
      <c r="Q61" s="5" t="s">
        <v>247</v>
      </c>
      <c r="R61" s="5" t="s">
        <v>558</v>
      </c>
      <c r="S61" s="5" t="s">
        <v>559</v>
      </c>
      <c r="T61" s="5" t="s">
        <v>560</v>
      </c>
      <c r="U61" s="5">
        <v>1500</v>
      </c>
      <c r="V61" s="5">
        <v>1</v>
      </c>
    </row>
    <row r="62" spans="14:22" x14ac:dyDescent="0.3">
      <c r="N62" s="5" t="s">
        <v>561</v>
      </c>
      <c r="O62" s="5" t="s">
        <v>562</v>
      </c>
      <c r="P62" s="5" t="s">
        <v>563</v>
      </c>
      <c r="Q62" s="5" t="s">
        <v>564</v>
      </c>
      <c r="R62" s="5" t="s">
        <v>565</v>
      </c>
      <c r="S62" s="5" t="s">
        <v>327</v>
      </c>
      <c r="T62" s="5" t="s">
        <v>566</v>
      </c>
      <c r="U62" s="5">
        <v>1700</v>
      </c>
    </row>
    <row r="63" spans="14:22" x14ac:dyDescent="0.3">
      <c r="N63" s="5" t="s">
        <v>567</v>
      </c>
      <c r="O63" s="5" t="s">
        <v>568</v>
      </c>
      <c r="P63" s="5" t="s">
        <v>569</v>
      </c>
      <c r="Q63" s="5" t="s">
        <v>570</v>
      </c>
      <c r="R63" s="5" t="s">
        <v>571</v>
      </c>
      <c r="S63" s="5" t="s">
        <v>334</v>
      </c>
      <c r="T63" s="5" t="s">
        <v>431</v>
      </c>
      <c r="U63" s="5">
        <v>425</v>
      </c>
    </row>
    <row r="64" spans="14:22" x14ac:dyDescent="0.3">
      <c r="N64" s="5" t="s">
        <v>572</v>
      </c>
      <c r="O64" s="5" t="s">
        <v>190</v>
      </c>
      <c r="P64" s="5" t="s">
        <v>191</v>
      </c>
      <c r="Q64" s="5" t="s">
        <v>573</v>
      </c>
      <c r="R64" s="5" t="s">
        <v>574</v>
      </c>
      <c r="S64" s="5" t="s">
        <v>575</v>
      </c>
      <c r="T64" s="5" t="s">
        <v>576</v>
      </c>
      <c r="U64" s="5">
        <v>395</v>
      </c>
    </row>
    <row r="65" spans="14:21" x14ac:dyDescent="0.3">
      <c r="N65" s="5" t="s">
        <v>577</v>
      </c>
      <c r="O65" s="5" t="s">
        <v>190</v>
      </c>
      <c r="P65" s="5" t="s">
        <v>191</v>
      </c>
      <c r="Q65" s="5" t="s">
        <v>573</v>
      </c>
      <c r="R65" s="5" t="s">
        <v>192</v>
      </c>
      <c r="S65" s="5" t="s">
        <v>578</v>
      </c>
      <c r="T65" s="5" t="s">
        <v>579</v>
      </c>
      <c r="U65" s="5">
        <v>210</v>
      </c>
    </row>
    <row r="66" spans="14:21" x14ac:dyDescent="0.3">
      <c r="N66" s="5" t="s">
        <v>580</v>
      </c>
      <c r="O66" s="5" t="s">
        <v>581</v>
      </c>
      <c r="P66" s="5" t="s">
        <v>582</v>
      </c>
      <c r="Q66" s="5" t="s">
        <v>583</v>
      </c>
      <c r="R66" s="5" t="s">
        <v>584</v>
      </c>
      <c r="S66" s="5" t="s">
        <v>585</v>
      </c>
      <c r="T66" s="5" t="s">
        <v>586</v>
      </c>
      <c r="U66" s="5">
        <v>950</v>
      </c>
    </row>
    <row r="67" spans="14:21" x14ac:dyDescent="0.3">
      <c r="N67" s="5" t="s">
        <v>587</v>
      </c>
      <c r="O67" s="5" t="s">
        <v>588</v>
      </c>
      <c r="P67" s="5" t="s">
        <v>589</v>
      </c>
      <c r="Q67" s="5" t="s">
        <v>590</v>
      </c>
      <c r="R67" s="5" t="s">
        <v>591</v>
      </c>
      <c r="S67" s="5" t="s">
        <v>592</v>
      </c>
      <c r="T67" s="5" t="s">
        <v>593</v>
      </c>
      <c r="U67" s="5">
        <v>280</v>
      </c>
    </row>
    <row r="68" spans="14:21" x14ac:dyDescent="0.3">
      <c r="N68" s="5" t="s">
        <v>594</v>
      </c>
      <c r="O68" s="5" t="s">
        <v>193</v>
      </c>
      <c r="P68" s="5" t="s">
        <v>107</v>
      </c>
      <c r="Q68" s="5" t="s">
        <v>259</v>
      </c>
      <c r="R68" s="5" t="s">
        <v>194</v>
      </c>
      <c r="S68" s="5" t="s">
        <v>595</v>
      </c>
      <c r="T68" s="5" t="s">
        <v>596</v>
      </c>
      <c r="U68" s="5">
        <v>350</v>
      </c>
    </row>
    <row r="69" spans="14:21" x14ac:dyDescent="0.3">
      <c r="N69" s="5" t="s">
        <v>597</v>
      </c>
      <c r="O69" s="5" t="s">
        <v>193</v>
      </c>
      <c r="P69" s="5" t="s">
        <v>107</v>
      </c>
      <c r="Q69" s="5" t="s">
        <v>259</v>
      </c>
      <c r="R69" s="5" t="s">
        <v>598</v>
      </c>
      <c r="S69" s="5" t="s">
        <v>599</v>
      </c>
      <c r="T69" s="5" t="s">
        <v>600</v>
      </c>
      <c r="U69" s="5">
        <v>1200</v>
      </c>
    </row>
    <row r="70" spans="14:21" x14ac:dyDescent="0.3">
      <c r="N70" s="5" t="s">
        <v>601</v>
      </c>
      <c r="O70" s="5" t="s">
        <v>602</v>
      </c>
      <c r="P70" s="5" t="s">
        <v>603</v>
      </c>
      <c r="Q70" s="5" t="s">
        <v>604</v>
      </c>
      <c r="R70" s="5" t="s">
        <v>605</v>
      </c>
      <c r="S70" s="5" t="s">
        <v>340</v>
      </c>
      <c r="T70" s="5" t="s">
        <v>606</v>
      </c>
      <c r="U70" s="5">
        <v>400</v>
      </c>
    </row>
    <row r="71" spans="14:21" x14ac:dyDescent="0.3">
      <c r="N71" s="5" t="s">
        <v>607</v>
      </c>
      <c r="O71" s="5" t="s">
        <v>602</v>
      </c>
      <c r="P71" s="5" t="s">
        <v>603</v>
      </c>
      <c r="Q71" s="5" t="s">
        <v>604</v>
      </c>
      <c r="R71" s="5" t="s">
        <v>608</v>
      </c>
      <c r="S71" s="5" t="s">
        <v>609</v>
      </c>
      <c r="T71" s="5" t="s">
        <v>606</v>
      </c>
      <c r="U71" s="5">
        <v>400</v>
      </c>
    </row>
    <row r="72" spans="14:21" x14ac:dyDescent="0.3">
      <c r="N72" s="5" t="s">
        <v>610</v>
      </c>
      <c r="O72" s="5" t="s">
        <v>611</v>
      </c>
      <c r="P72" s="5" t="s">
        <v>135</v>
      </c>
      <c r="Q72" s="5" t="s">
        <v>612</v>
      </c>
      <c r="R72" s="5" t="s">
        <v>613</v>
      </c>
      <c r="S72" s="5" t="s">
        <v>614</v>
      </c>
      <c r="T72" s="5" t="s">
        <v>615</v>
      </c>
      <c r="U72" s="5">
        <v>750</v>
      </c>
    </row>
    <row r="73" spans="14:21" x14ac:dyDescent="0.3">
      <c r="N73" s="5" t="s">
        <v>616</v>
      </c>
      <c r="O73" s="5" t="s">
        <v>611</v>
      </c>
      <c r="P73" s="5" t="s">
        <v>135</v>
      </c>
      <c r="Q73" s="5" t="s">
        <v>612</v>
      </c>
      <c r="R73" s="5" t="s">
        <v>617</v>
      </c>
      <c r="S73" s="5" t="s">
        <v>618</v>
      </c>
      <c r="T73" s="5" t="s">
        <v>579</v>
      </c>
      <c r="U73" s="5">
        <v>475</v>
      </c>
    </row>
    <row r="74" spans="14:21" x14ac:dyDescent="0.3">
      <c r="N74" s="5" t="s">
        <v>619</v>
      </c>
      <c r="O74" s="5" t="s">
        <v>620</v>
      </c>
      <c r="P74" s="5" t="s">
        <v>621</v>
      </c>
      <c r="Q74" s="5" t="s">
        <v>622</v>
      </c>
      <c r="R74" s="5" t="s">
        <v>623</v>
      </c>
      <c r="S74" s="5" t="s">
        <v>624</v>
      </c>
      <c r="T74" s="5" t="s">
        <v>625</v>
      </c>
      <c r="U74" s="5">
        <v>250</v>
      </c>
    </row>
    <row r="75" spans="14:21" x14ac:dyDescent="0.3">
      <c r="N75" s="5" t="s">
        <v>626</v>
      </c>
      <c r="O75" s="5" t="s">
        <v>620</v>
      </c>
      <c r="P75" s="5" t="s">
        <v>621</v>
      </c>
      <c r="Q75" s="5" t="s">
        <v>622</v>
      </c>
      <c r="R75" s="5" t="s">
        <v>627</v>
      </c>
      <c r="S75" s="5" t="s">
        <v>624</v>
      </c>
      <c r="T75" s="5" t="s">
        <v>625</v>
      </c>
      <c r="U75" s="5">
        <v>250</v>
      </c>
    </row>
    <row r="76" spans="14:21" x14ac:dyDescent="0.3">
      <c r="N76" s="5" t="s">
        <v>628</v>
      </c>
      <c r="O76" s="5" t="s">
        <v>629</v>
      </c>
      <c r="P76" s="5" t="s">
        <v>630</v>
      </c>
      <c r="Q76" s="5" t="s">
        <v>631</v>
      </c>
      <c r="R76" s="5" t="s">
        <v>632</v>
      </c>
      <c r="S76" s="5" t="s">
        <v>300</v>
      </c>
      <c r="T76" s="5" t="s">
        <v>633</v>
      </c>
      <c r="U76" s="5">
        <v>400</v>
      </c>
    </row>
    <row r="77" spans="14:21" x14ac:dyDescent="0.3">
      <c r="N77" s="5" t="s">
        <v>634</v>
      </c>
      <c r="O77" s="5" t="s">
        <v>635</v>
      </c>
      <c r="P77" s="5" t="s">
        <v>33</v>
      </c>
      <c r="Q77" s="5" t="s">
        <v>636</v>
      </c>
      <c r="R77" s="5" t="s">
        <v>637</v>
      </c>
      <c r="S77" s="5" t="s">
        <v>638</v>
      </c>
      <c r="T77" s="5" t="s">
        <v>639</v>
      </c>
      <c r="U77" s="5">
        <v>350</v>
      </c>
    </row>
    <row r="78" spans="14:21" x14ac:dyDescent="0.3">
      <c r="N78" s="5" t="s">
        <v>640</v>
      </c>
      <c r="O78" s="5" t="s">
        <v>210</v>
      </c>
      <c r="P78" s="5" t="s">
        <v>33</v>
      </c>
      <c r="Q78" s="5" t="s">
        <v>641</v>
      </c>
      <c r="R78" s="5" t="s">
        <v>211</v>
      </c>
      <c r="S78" s="5" t="s">
        <v>353</v>
      </c>
      <c r="T78" s="5" t="s">
        <v>642</v>
      </c>
      <c r="U78" s="5">
        <v>160</v>
      </c>
    </row>
    <row r="79" spans="14:21" x14ac:dyDescent="0.3">
      <c r="N79" s="5" t="s">
        <v>643</v>
      </c>
      <c r="O79" s="5" t="s">
        <v>207</v>
      </c>
      <c r="P79" s="5" t="s">
        <v>33</v>
      </c>
      <c r="Q79" s="5" t="s">
        <v>644</v>
      </c>
      <c r="R79" s="5" t="s">
        <v>208</v>
      </c>
      <c r="S79" s="5" t="s">
        <v>645</v>
      </c>
      <c r="T79" s="5" t="s">
        <v>646</v>
      </c>
      <c r="U79" s="5">
        <v>200</v>
      </c>
    </row>
    <row r="80" spans="14:21" x14ac:dyDescent="0.3">
      <c r="N80" s="5" t="s">
        <v>647</v>
      </c>
      <c r="O80" s="5" t="s">
        <v>201</v>
      </c>
      <c r="P80" s="5" t="s">
        <v>202</v>
      </c>
      <c r="Q80" s="5" t="s">
        <v>648</v>
      </c>
      <c r="R80" s="5" t="s">
        <v>203</v>
      </c>
      <c r="S80" s="5" t="s">
        <v>649</v>
      </c>
      <c r="T80" s="5" t="s">
        <v>650</v>
      </c>
      <c r="U80" s="5" t="s">
        <v>204</v>
      </c>
    </row>
    <row r="81" spans="14:22" x14ac:dyDescent="0.3">
      <c r="N81" s="5" t="s">
        <v>651</v>
      </c>
      <c r="O81" s="5" t="s">
        <v>652</v>
      </c>
      <c r="P81" s="5" t="s">
        <v>653</v>
      </c>
      <c r="Q81" s="5" t="s">
        <v>654</v>
      </c>
      <c r="R81" s="5" t="s">
        <v>655</v>
      </c>
      <c r="S81" s="5" t="s">
        <v>656</v>
      </c>
      <c r="T81" s="5" t="s">
        <v>657</v>
      </c>
      <c r="U81" s="5">
        <v>295</v>
      </c>
    </row>
    <row r="82" spans="14:22" x14ac:dyDescent="0.3">
      <c r="N82" s="5" t="s">
        <v>658</v>
      </c>
      <c r="O82" s="5" t="s">
        <v>652</v>
      </c>
      <c r="P82" s="5" t="s">
        <v>653</v>
      </c>
      <c r="Q82" s="5" t="s">
        <v>654</v>
      </c>
      <c r="R82" s="5" t="s">
        <v>659</v>
      </c>
      <c r="S82" s="5" t="s">
        <v>660</v>
      </c>
      <c r="T82" s="5" t="s">
        <v>661</v>
      </c>
      <c r="U82" s="5">
        <v>475</v>
      </c>
    </row>
    <row r="83" spans="14:22" x14ac:dyDescent="0.3">
      <c r="N83" s="5" t="s">
        <v>662</v>
      </c>
      <c r="O83" s="5" t="s">
        <v>527</v>
      </c>
      <c r="P83" s="5" t="s">
        <v>663</v>
      </c>
      <c r="Q83" s="5" t="s">
        <v>664</v>
      </c>
      <c r="R83" s="5" t="s">
        <v>665</v>
      </c>
      <c r="S83" s="5" t="s">
        <v>334</v>
      </c>
      <c r="T83" s="5" t="s">
        <v>666</v>
      </c>
      <c r="U83" s="5">
        <v>895</v>
      </c>
    </row>
    <row r="84" spans="14:22" x14ac:dyDescent="0.3">
      <c r="N84" s="5" t="s">
        <v>667</v>
      </c>
      <c r="O84" s="5" t="s">
        <v>668</v>
      </c>
      <c r="P84" s="5" t="s">
        <v>669</v>
      </c>
      <c r="Q84" s="5" t="s">
        <v>670</v>
      </c>
      <c r="R84" s="5" t="s">
        <v>671</v>
      </c>
      <c r="S84" s="5" t="s">
        <v>672</v>
      </c>
      <c r="T84" s="5" t="s">
        <v>673</v>
      </c>
      <c r="U84" s="5">
        <v>950</v>
      </c>
      <c r="V84" s="5">
        <v>1</v>
      </c>
    </row>
    <row r="85" spans="14:22" x14ac:dyDescent="0.3">
      <c r="N85" s="5" t="s">
        <v>674</v>
      </c>
      <c r="O85" s="5" t="s">
        <v>278</v>
      </c>
      <c r="P85" s="5" t="s">
        <v>675</v>
      </c>
      <c r="Q85" s="5" t="s">
        <v>676</v>
      </c>
      <c r="R85" s="5" t="s">
        <v>677</v>
      </c>
      <c r="S85" s="5" t="s">
        <v>678</v>
      </c>
      <c r="T85" s="5" t="s">
        <v>679</v>
      </c>
      <c r="U85" s="5">
        <v>145</v>
      </c>
    </row>
    <row r="86" spans="14:22" x14ac:dyDescent="0.3">
      <c r="N86" s="5" t="s">
        <v>680</v>
      </c>
      <c r="O86" s="5" t="s">
        <v>278</v>
      </c>
      <c r="P86" s="5" t="s">
        <v>675</v>
      </c>
      <c r="Q86" s="5" t="s">
        <v>676</v>
      </c>
      <c r="R86" s="5" t="s">
        <v>681</v>
      </c>
      <c r="S86" s="5" t="s">
        <v>678</v>
      </c>
      <c r="T86" s="5" t="s">
        <v>682</v>
      </c>
      <c r="U86" s="5">
        <v>65</v>
      </c>
    </row>
    <row r="87" spans="14:22" x14ac:dyDescent="0.3">
      <c r="N87" s="5" t="s">
        <v>683</v>
      </c>
      <c r="O87" s="5" t="s">
        <v>684</v>
      </c>
      <c r="P87" s="5" t="s">
        <v>685</v>
      </c>
      <c r="Q87" s="5" t="s">
        <v>686</v>
      </c>
      <c r="R87" s="5" t="s">
        <v>687</v>
      </c>
      <c r="S87" s="5" t="s">
        <v>386</v>
      </c>
      <c r="T87" s="5" t="s">
        <v>688</v>
      </c>
      <c r="U87" s="5">
        <v>895</v>
      </c>
    </row>
    <row r="88" spans="14:22" x14ac:dyDescent="0.3">
      <c r="N88" s="5" t="s">
        <v>689</v>
      </c>
      <c r="O88" s="5" t="s">
        <v>684</v>
      </c>
      <c r="P88" s="5" t="s">
        <v>685</v>
      </c>
      <c r="Q88" s="5" t="s">
        <v>686</v>
      </c>
      <c r="R88" s="5" t="s">
        <v>690</v>
      </c>
      <c r="S88" s="5" t="s">
        <v>691</v>
      </c>
      <c r="T88" s="5" t="s">
        <v>692</v>
      </c>
      <c r="U88" s="5">
        <v>895</v>
      </c>
    </row>
    <row r="89" spans="14:22" x14ac:dyDescent="0.3">
      <c r="N89" s="5" t="s">
        <v>693</v>
      </c>
      <c r="O89" s="5" t="s">
        <v>694</v>
      </c>
      <c r="P89" s="5" t="s">
        <v>695</v>
      </c>
      <c r="Q89" s="5" t="s">
        <v>696</v>
      </c>
      <c r="R89" s="5" t="s">
        <v>697</v>
      </c>
      <c r="S89" s="5" t="s">
        <v>327</v>
      </c>
      <c r="T89" s="5" t="s">
        <v>698</v>
      </c>
      <c r="U89" s="5">
        <v>1200</v>
      </c>
    </row>
    <row r="90" spans="14:22" x14ac:dyDescent="0.3">
      <c r="N90" s="5" t="s">
        <v>699</v>
      </c>
      <c r="O90" s="5" t="s">
        <v>700</v>
      </c>
      <c r="P90" s="5" t="s">
        <v>701</v>
      </c>
      <c r="Q90" s="5" t="s">
        <v>702</v>
      </c>
      <c r="R90" s="5" t="s">
        <v>703</v>
      </c>
      <c r="S90" s="5" t="s">
        <v>287</v>
      </c>
      <c r="T90" s="5" t="s">
        <v>704</v>
      </c>
      <c r="U90" s="5">
        <v>1700</v>
      </c>
    </row>
    <row r="91" spans="14:22" x14ac:dyDescent="0.3">
      <c r="N91" s="5" t="s">
        <v>705</v>
      </c>
      <c r="O91" s="5" t="s">
        <v>195</v>
      </c>
      <c r="P91" s="5" t="s">
        <v>89</v>
      </c>
      <c r="Q91" s="5" t="s">
        <v>241</v>
      </c>
      <c r="R91" s="5" t="s">
        <v>196</v>
      </c>
      <c r="S91" s="5" t="s">
        <v>706</v>
      </c>
      <c r="T91" s="5" t="s">
        <v>707</v>
      </c>
      <c r="U91" s="5" t="s">
        <v>204</v>
      </c>
    </row>
    <row r="92" spans="14:22" x14ac:dyDescent="0.3">
      <c r="N92" s="5" t="s">
        <v>708</v>
      </c>
      <c r="O92" s="5" t="s">
        <v>709</v>
      </c>
      <c r="P92" s="5" t="s">
        <v>16</v>
      </c>
      <c r="Q92" s="5" t="s">
        <v>710</v>
      </c>
      <c r="R92" s="5" t="s">
        <v>711</v>
      </c>
      <c r="S92" s="5" t="s">
        <v>419</v>
      </c>
      <c r="T92" s="5" t="s">
        <v>712</v>
      </c>
      <c r="U92" s="5">
        <v>950</v>
      </c>
    </row>
    <row r="93" spans="14:22" x14ac:dyDescent="0.3">
      <c r="N93" s="5" t="s">
        <v>713</v>
      </c>
      <c r="O93" s="5" t="s">
        <v>709</v>
      </c>
      <c r="P93" s="5" t="s">
        <v>16</v>
      </c>
      <c r="Q93" s="5" t="s">
        <v>710</v>
      </c>
      <c r="R93" s="5" t="s">
        <v>714</v>
      </c>
      <c r="S93" s="5" t="s">
        <v>715</v>
      </c>
      <c r="T93" s="5" t="s">
        <v>716</v>
      </c>
      <c r="U93" s="5">
        <v>750</v>
      </c>
    </row>
    <row r="94" spans="14:22" x14ac:dyDescent="0.3">
      <c r="N94" s="5" t="s">
        <v>717</v>
      </c>
      <c r="O94" s="5" t="s">
        <v>197</v>
      </c>
      <c r="P94" s="5" t="s">
        <v>64</v>
      </c>
      <c r="Q94" s="5" t="s">
        <v>718</v>
      </c>
      <c r="R94" s="5" t="s">
        <v>719</v>
      </c>
      <c r="S94" s="5" t="s">
        <v>327</v>
      </c>
      <c r="T94" s="5" t="s">
        <v>720</v>
      </c>
      <c r="U94" s="5">
        <v>800</v>
      </c>
    </row>
    <row r="95" spans="14:22" x14ac:dyDescent="0.3">
      <c r="N95" s="5" t="s">
        <v>721</v>
      </c>
      <c r="O95" s="5" t="s">
        <v>197</v>
      </c>
      <c r="P95" s="5" t="s">
        <v>64</v>
      </c>
      <c r="Q95" s="5" t="s">
        <v>718</v>
      </c>
      <c r="R95" s="5" t="s">
        <v>198</v>
      </c>
      <c r="S95" s="5" t="s">
        <v>327</v>
      </c>
      <c r="T95" s="5" t="s">
        <v>722</v>
      </c>
      <c r="U95" s="5">
        <v>800</v>
      </c>
    </row>
    <row r="96" spans="14:22" x14ac:dyDescent="0.3">
      <c r="N96" s="5" t="s">
        <v>723</v>
      </c>
      <c r="O96" s="5" t="s">
        <v>724</v>
      </c>
      <c r="P96" s="5" t="s">
        <v>725</v>
      </c>
      <c r="Q96" s="5" t="s">
        <v>726</v>
      </c>
      <c r="R96" s="5" t="s">
        <v>727</v>
      </c>
      <c r="S96" s="5" t="s">
        <v>386</v>
      </c>
      <c r="T96" s="5" t="s">
        <v>728</v>
      </c>
      <c r="U96" s="5">
        <v>1500</v>
      </c>
    </row>
    <row r="97" spans="14:22" x14ac:dyDescent="0.3">
      <c r="N97" s="5" t="s">
        <v>729</v>
      </c>
      <c r="O97" s="5" t="s">
        <v>724</v>
      </c>
      <c r="P97" s="5" t="s">
        <v>725</v>
      </c>
      <c r="Q97" s="5" t="s">
        <v>726</v>
      </c>
      <c r="R97" s="5" t="s">
        <v>730</v>
      </c>
      <c r="S97" s="5" t="s">
        <v>386</v>
      </c>
      <c r="T97" s="5" t="s">
        <v>731</v>
      </c>
      <c r="U97" s="5">
        <v>3500</v>
      </c>
    </row>
    <row r="98" spans="14:22" x14ac:dyDescent="0.3">
      <c r="N98" s="5" t="s">
        <v>732</v>
      </c>
      <c r="O98" s="5" t="s">
        <v>733</v>
      </c>
      <c r="P98" s="5" t="s">
        <v>55</v>
      </c>
      <c r="Q98" s="5" t="s">
        <v>734</v>
      </c>
      <c r="R98" s="5" t="s">
        <v>735</v>
      </c>
      <c r="S98" s="5" t="s">
        <v>340</v>
      </c>
      <c r="T98" s="5" t="s">
        <v>736</v>
      </c>
      <c r="U98" s="5" t="s">
        <v>204</v>
      </c>
    </row>
    <row r="99" spans="14:22" x14ac:dyDescent="0.3">
      <c r="N99" s="5" t="s">
        <v>737</v>
      </c>
      <c r="O99" s="5" t="s">
        <v>733</v>
      </c>
      <c r="P99" s="5" t="s">
        <v>55</v>
      </c>
      <c r="Q99" s="5" t="s">
        <v>734</v>
      </c>
      <c r="R99" s="5" t="s">
        <v>738</v>
      </c>
      <c r="S99" s="5" t="s">
        <v>340</v>
      </c>
      <c r="T99" s="5" t="s">
        <v>739</v>
      </c>
      <c r="U99" s="5" t="s">
        <v>204</v>
      </c>
    </row>
    <row r="100" spans="14:22" x14ac:dyDescent="0.3">
      <c r="N100" s="5" t="s">
        <v>740</v>
      </c>
      <c r="O100" s="5" t="s">
        <v>214</v>
      </c>
      <c r="P100" s="5" t="s">
        <v>22</v>
      </c>
      <c r="Q100" s="5" t="s">
        <v>741</v>
      </c>
      <c r="R100" s="5" t="s">
        <v>215</v>
      </c>
      <c r="S100" s="5" t="s">
        <v>678</v>
      </c>
      <c r="T100" s="5" t="s">
        <v>742</v>
      </c>
      <c r="U100" s="5">
        <v>50</v>
      </c>
    </row>
    <row r="101" spans="14:22" x14ac:dyDescent="0.3">
      <c r="N101" s="5" t="s">
        <v>743</v>
      </c>
      <c r="O101" s="5" t="s">
        <v>171</v>
      </c>
      <c r="P101" s="5" t="s">
        <v>172</v>
      </c>
      <c r="Q101" s="5" t="s">
        <v>744</v>
      </c>
      <c r="R101" s="5" t="s">
        <v>174</v>
      </c>
      <c r="S101" s="5" t="s">
        <v>386</v>
      </c>
      <c r="T101" s="5" t="s">
        <v>745</v>
      </c>
      <c r="U101" s="5">
        <v>150</v>
      </c>
    </row>
    <row r="102" spans="14:22" x14ac:dyDescent="0.3">
      <c r="N102" s="5" t="s">
        <v>746</v>
      </c>
      <c r="O102" s="5" t="s">
        <v>171</v>
      </c>
      <c r="P102" s="5" t="s">
        <v>172</v>
      </c>
      <c r="Q102" s="5" t="s">
        <v>744</v>
      </c>
      <c r="R102" s="5" t="s">
        <v>173</v>
      </c>
      <c r="S102" s="5" t="s">
        <v>386</v>
      </c>
      <c r="T102" s="5" t="s">
        <v>747</v>
      </c>
      <c r="U102" s="5">
        <v>150</v>
      </c>
    </row>
    <row r="103" spans="14:22" x14ac:dyDescent="0.3">
      <c r="N103" s="5" t="s">
        <v>748</v>
      </c>
      <c r="O103" s="5" t="s">
        <v>749</v>
      </c>
      <c r="P103" s="5" t="s">
        <v>750</v>
      </c>
      <c r="Q103" s="5" t="s">
        <v>751</v>
      </c>
      <c r="R103" s="5" t="s">
        <v>752</v>
      </c>
      <c r="S103" s="5" t="s">
        <v>753</v>
      </c>
      <c r="T103" s="5" t="s">
        <v>754</v>
      </c>
      <c r="U103" s="5">
        <v>475</v>
      </c>
    </row>
    <row r="104" spans="14:22" x14ac:dyDescent="0.3">
      <c r="N104" s="5" t="s">
        <v>755</v>
      </c>
      <c r="O104" s="5" t="s">
        <v>749</v>
      </c>
      <c r="P104" s="5" t="s">
        <v>750</v>
      </c>
      <c r="Q104" s="5" t="s">
        <v>751</v>
      </c>
      <c r="R104" s="5" t="s">
        <v>756</v>
      </c>
      <c r="S104" s="5" t="s">
        <v>753</v>
      </c>
      <c r="T104" s="5" t="s">
        <v>754</v>
      </c>
      <c r="U104" s="5">
        <v>475</v>
      </c>
    </row>
    <row r="105" spans="14:22" x14ac:dyDescent="0.3">
      <c r="N105" s="5" t="s">
        <v>757</v>
      </c>
      <c r="O105" s="5" t="s">
        <v>758</v>
      </c>
      <c r="P105" s="5" t="s">
        <v>759</v>
      </c>
      <c r="Q105" s="5" t="s">
        <v>760</v>
      </c>
      <c r="R105" s="5" t="s">
        <v>761</v>
      </c>
      <c r="S105" s="5" t="s">
        <v>762</v>
      </c>
      <c r="T105" s="5" t="s">
        <v>763</v>
      </c>
      <c r="U105" s="5">
        <v>3600</v>
      </c>
      <c r="V105" s="5">
        <v>1</v>
      </c>
    </row>
    <row r="106" spans="14:22" x14ac:dyDescent="0.3">
      <c r="N106" s="5" t="s">
        <v>764</v>
      </c>
      <c r="O106" s="5" t="s">
        <v>758</v>
      </c>
      <c r="P106" s="5" t="s">
        <v>759</v>
      </c>
      <c r="Q106" s="5" t="s">
        <v>760</v>
      </c>
      <c r="R106" s="5" t="s">
        <v>765</v>
      </c>
      <c r="S106" s="5" t="s">
        <v>762</v>
      </c>
      <c r="T106" s="5" t="s">
        <v>766</v>
      </c>
      <c r="U106" s="5">
        <v>4800</v>
      </c>
      <c r="V106" s="5">
        <v>4</v>
      </c>
    </row>
    <row r="107" spans="14:22" x14ac:dyDescent="0.3">
      <c r="N107" s="5" t="s">
        <v>767</v>
      </c>
      <c r="O107" s="5" t="s">
        <v>199</v>
      </c>
      <c r="P107" s="5" t="s">
        <v>102</v>
      </c>
      <c r="Q107" s="5" t="s">
        <v>768</v>
      </c>
      <c r="R107" s="5" t="s">
        <v>769</v>
      </c>
      <c r="S107" s="5" t="s">
        <v>645</v>
      </c>
      <c r="T107" s="5" t="s">
        <v>770</v>
      </c>
      <c r="U107" s="5">
        <v>175</v>
      </c>
    </row>
    <row r="108" spans="14:22" x14ac:dyDescent="0.3">
      <c r="N108" s="5" t="s">
        <v>771</v>
      </c>
      <c r="O108" s="5" t="s">
        <v>199</v>
      </c>
      <c r="P108" s="5" t="s">
        <v>102</v>
      </c>
      <c r="Q108" s="5" t="s">
        <v>768</v>
      </c>
      <c r="R108" s="5" t="s">
        <v>200</v>
      </c>
      <c r="S108" s="5" t="s">
        <v>645</v>
      </c>
      <c r="T108" s="5" t="s">
        <v>772</v>
      </c>
      <c r="U108" s="5">
        <v>175</v>
      </c>
    </row>
    <row r="109" spans="14:22" x14ac:dyDescent="0.3">
      <c r="N109" s="5" t="s">
        <v>773</v>
      </c>
      <c r="O109" s="5" t="s">
        <v>774</v>
      </c>
      <c r="P109" s="5" t="s">
        <v>775</v>
      </c>
      <c r="Q109" s="5" t="s">
        <v>776</v>
      </c>
      <c r="R109" s="5" t="s">
        <v>777</v>
      </c>
      <c r="S109" s="5" t="s">
        <v>327</v>
      </c>
      <c r="T109" s="5" t="s">
        <v>316</v>
      </c>
      <c r="U109" s="5">
        <v>430</v>
      </c>
    </row>
    <row r="110" spans="14:22" x14ac:dyDescent="0.3">
      <c r="N110" s="5" t="s">
        <v>778</v>
      </c>
      <c r="O110" s="5" t="s">
        <v>774</v>
      </c>
      <c r="P110" s="5" t="s">
        <v>775</v>
      </c>
      <c r="Q110" s="5" t="s">
        <v>776</v>
      </c>
      <c r="R110" s="5" t="s">
        <v>779</v>
      </c>
      <c r="S110" s="5" t="s">
        <v>327</v>
      </c>
      <c r="T110" s="5" t="s">
        <v>288</v>
      </c>
      <c r="U110" s="5">
        <v>420</v>
      </c>
    </row>
    <row r="111" spans="14:22" x14ac:dyDescent="0.3">
      <c r="N111" s="5" t="s">
        <v>780</v>
      </c>
      <c r="O111" s="5" t="s">
        <v>781</v>
      </c>
      <c r="P111" s="5" t="s">
        <v>81</v>
      </c>
      <c r="Q111" s="5" t="s">
        <v>782</v>
      </c>
      <c r="R111" s="5" t="s">
        <v>783</v>
      </c>
      <c r="S111" s="5" t="s">
        <v>784</v>
      </c>
      <c r="T111" s="5" t="s">
        <v>785</v>
      </c>
      <c r="U111" s="5">
        <v>95</v>
      </c>
    </row>
    <row r="112" spans="14:22" x14ac:dyDescent="0.3">
      <c r="N112" s="5" t="s">
        <v>786</v>
      </c>
      <c r="O112" s="5" t="s">
        <v>781</v>
      </c>
      <c r="P112" s="5" t="s">
        <v>81</v>
      </c>
      <c r="Q112" s="5" t="s">
        <v>782</v>
      </c>
      <c r="R112" s="5" t="s">
        <v>787</v>
      </c>
      <c r="S112" s="5" t="s">
        <v>784</v>
      </c>
      <c r="T112" s="5" t="s">
        <v>785</v>
      </c>
      <c r="U112" s="5">
        <v>95</v>
      </c>
    </row>
    <row r="113" spans="14:22" x14ac:dyDescent="0.3">
      <c r="N113" s="5" t="s">
        <v>788</v>
      </c>
      <c r="O113" s="5" t="s">
        <v>118</v>
      </c>
      <c r="P113" s="5" t="s">
        <v>81</v>
      </c>
      <c r="Q113" s="5" t="s">
        <v>789</v>
      </c>
      <c r="R113" s="5" t="s">
        <v>790</v>
      </c>
      <c r="S113" s="5" t="s">
        <v>340</v>
      </c>
      <c r="T113" s="5" t="s">
        <v>791</v>
      </c>
      <c r="U113" s="5">
        <v>330</v>
      </c>
    </row>
    <row r="114" spans="14:22" x14ac:dyDescent="0.3">
      <c r="N114" s="5" t="s">
        <v>792</v>
      </c>
      <c r="O114" s="5" t="s">
        <v>118</v>
      </c>
      <c r="P114" s="5" t="s">
        <v>81</v>
      </c>
      <c r="Q114" s="5" t="s">
        <v>789</v>
      </c>
      <c r="R114" s="5" t="s">
        <v>793</v>
      </c>
      <c r="S114" s="5" t="s">
        <v>340</v>
      </c>
      <c r="T114" s="5" t="s">
        <v>794</v>
      </c>
      <c r="U114" s="5">
        <v>330</v>
      </c>
    </row>
    <row r="115" spans="14:22" x14ac:dyDescent="0.3">
      <c r="N115" s="5" t="s">
        <v>795</v>
      </c>
      <c r="O115" s="5" t="s">
        <v>178</v>
      </c>
      <c r="P115" s="5" t="s">
        <v>179</v>
      </c>
      <c r="Q115" s="5" t="s">
        <v>796</v>
      </c>
      <c r="R115" s="5" t="s">
        <v>209</v>
      </c>
      <c r="S115" s="5" t="s">
        <v>797</v>
      </c>
      <c r="T115" s="5" t="s">
        <v>798</v>
      </c>
      <c r="U115" s="5">
        <v>275</v>
      </c>
      <c r="V115" s="5">
        <v>1</v>
      </c>
    </row>
    <row r="116" spans="14:22" x14ac:dyDescent="0.3">
      <c r="N116" s="5" t="s">
        <v>799</v>
      </c>
      <c r="O116" s="5" t="s">
        <v>178</v>
      </c>
      <c r="P116" s="5" t="s">
        <v>179</v>
      </c>
      <c r="Q116" s="5" t="s">
        <v>796</v>
      </c>
      <c r="R116" s="5" t="s">
        <v>180</v>
      </c>
      <c r="S116" s="5" t="s">
        <v>800</v>
      </c>
      <c r="T116" s="5" t="s">
        <v>801</v>
      </c>
      <c r="U116" s="5">
        <v>200</v>
      </c>
      <c r="V116" s="5">
        <v>30</v>
      </c>
    </row>
    <row r="117" spans="14:22" x14ac:dyDescent="0.3">
      <c r="N117" s="5" t="s">
        <v>802</v>
      </c>
      <c r="O117" s="5" t="s">
        <v>562</v>
      </c>
      <c r="P117" s="5" t="s">
        <v>176</v>
      </c>
      <c r="Q117" s="5" t="s">
        <v>803</v>
      </c>
      <c r="R117" s="5" t="s">
        <v>804</v>
      </c>
      <c r="S117" s="5" t="s">
        <v>805</v>
      </c>
      <c r="T117" s="5" t="s">
        <v>806</v>
      </c>
      <c r="U117" s="5">
        <v>200</v>
      </c>
    </row>
    <row r="118" spans="14:22" x14ac:dyDescent="0.3">
      <c r="N118" s="5" t="s">
        <v>807</v>
      </c>
      <c r="O118" s="5" t="s">
        <v>175</v>
      </c>
      <c r="P118" s="5" t="s">
        <v>176</v>
      </c>
      <c r="Q118" s="5" t="s">
        <v>235</v>
      </c>
      <c r="R118" s="5" t="s">
        <v>177</v>
      </c>
      <c r="S118" s="5" t="s">
        <v>353</v>
      </c>
      <c r="T118" s="5" t="s">
        <v>808</v>
      </c>
      <c r="U118" s="5">
        <v>670</v>
      </c>
    </row>
    <row r="119" spans="14:22" x14ac:dyDescent="0.3">
      <c r="N119" s="5" t="s">
        <v>809</v>
      </c>
      <c r="O119" s="5" t="s">
        <v>175</v>
      </c>
      <c r="P119" s="5" t="s">
        <v>176</v>
      </c>
      <c r="Q119" s="5" t="s">
        <v>235</v>
      </c>
      <c r="R119" s="5" t="s">
        <v>810</v>
      </c>
      <c r="S119" s="5" t="s">
        <v>353</v>
      </c>
      <c r="T119" s="5" t="s">
        <v>808</v>
      </c>
      <c r="U119" s="5">
        <v>670</v>
      </c>
    </row>
    <row r="120" spans="14:22" x14ac:dyDescent="0.3">
      <c r="N120" s="5" t="s">
        <v>811</v>
      </c>
      <c r="O120" s="5" t="s">
        <v>205</v>
      </c>
      <c r="P120" s="5" t="s">
        <v>108</v>
      </c>
      <c r="Q120" s="5" t="s">
        <v>812</v>
      </c>
      <c r="R120" s="5" t="s">
        <v>813</v>
      </c>
      <c r="S120" s="5" t="s">
        <v>814</v>
      </c>
      <c r="T120" s="5" t="s">
        <v>815</v>
      </c>
      <c r="U120" s="5">
        <v>350</v>
      </c>
    </row>
    <row r="121" spans="14:22" x14ac:dyDescent="0.3">
      <c r="N121" s="5" t="s">
        <v>811</v>
      </c>
      <c r="O121" s="5" t="s">
        <v>205</v>
      </c>
      <c r="P121" s="5" t="s">
        <v>108</v>
      </c>
      <c r="Q121" s="5" t="s">
        <v>812</v>
      </c>
      <c r="R121" s="5" t="s">
        <v>813</v>
      </c>
      <c r="S121" s="5" t="s">
        <v>814</v>
      </c>
      <c r="T121" s="5" t="s">
        <v>815</v>
      </c>
      <c r="U121" s="5">
        <v>350</v>
      </c>
      <c r="V121" s="5">
        <v>1</v>
      </c>
    </row>
  </sheetData>
  <sortState xmlns:xlrd2="http://schemas.microsoft.com/office/spreadsheetml/2017/richdata2" ref="A2:I26">
    <sortCondition ref="E2:E26"/>
    <sortCondition ref="I2:I2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FB544-0F20-4B2E-8CB5-6DFA8D5A4997}">
  <dimension ref="A1:S231"/>
  <sheetViews>
    <sheetView topLeftCell="A195" workbookViewId="0">
      <selection activeCell="F2" sqref="F2:F25"/>
    </sheetView>
  </sheetViews>
  <sheetFormatPr defaultColWidth="9" defaultRowHeight="13" x14ac:dyDescent="0.3"/>
  <cols>
    <col min="1" max="1" width="14.81640625" style="5" customWidth="1"/>
    <col min="2" max="4" width="9" style="5"/>
    <col min="5" max="5" width="29.26953125" style="5" customWidth="1"/>
    <col min="6" max="6" width="9" style="5"/>
    <col min="7" max="7" width="17.7265625" style="5" customWidth="1"/>
    <col min="8" max="9" width="9" style="5"/>
    <col min="10" max="10" width="12.7265625" style="5" customWidth="1"/>
    <col min="11" max="11" width="15.453125" style="5" bestFit="1" customWidth="1"/>
    <col min="12" max="13" width="9" style="5"/>
    <col min="14" max="14" width="16" style="5" customWidth="1"/>
    <col min="15" max="15" width="9" style="5"/>
    <col min="16" max="16" width="10.26953125" style="5" customWidth="1"/>
    <col min="17" max="17" width="11" style="5" customWidth="1"/>
    <col min="18" max="16384" width="9" style="5"/>
  </cols>
  <sheetData>
    <row r="1" spans="1:19" ht="17" x14ac:dyDescent="0.4">
      <c r="A1" s="23" t="s">
        <v>2532</v>
      </c>
      <c r="B1" s="23" t="s">
        <v>222</v>
      </c>
      <c r="C1" s="24" t="s">
        <v>223</v>
      </c>
      <c r="D1" s="25" t="s">
        <v>2533</v>
      </c>
      <c r="E1" s="23" t="s">
        <v>224</v>
      </c>
      <c r="F1" s="26" t="s">
        <v>225</v>
      </c>
      <c r="G1" s="27" t="s">
        <v>229</v>
      </c>
      <c r="H1" s="27" t="s">
        <v>2534</v>
      </c>
      <c r="I1" s="27" t="s">
        <v>2535</v>
      </c>
      <c r="J1" s="25" t="s">
        <v>2536</v>
      </c>
      <c r="K1" s="5" t="s">
        <v>2530</v>
      </c>
      <c r="L1" s="5" t="s">
        <v>2968</v>
      </c>
      <c r="M1" s="5" t="s">
        <v>2971</v>
      </c>
      <c r="N1" s="5" t="s">
        <v>2969</v>
      </c>
      <c r="O1" s="5" t="s">
        <v>1478</v>
      </c>
      <c r="P1" s="5" t="s">
        <v>226</v>
      </c>
    </row>
    <row r="2" spans="1:19" ht="15.5" x14ac:dyDescent="0.35">
      <c r="A2" s="28" t="s">
        <v>2537</v>
      </c>
      <c r="B2" s="28" t="s">
        <v>2538</v>
      </c>
      <c r="C2" s="28" t="s">
        <v>2539</v>
      </c>
      <c r="D2" s="29"/>
      <c r="E2" s="28" t="s">
        <v>2540</v>
      </c>
      <c r="F2" s="30">
        <v>210</v>
      </c>
      <c r="G2" s="28" t="s">
        <v>2541</v>
      </c>
      <c r="H2" s="31" t="s">
        <v>2542</v>
      </c>
      <c r="I2" s="28" t="s">
        <v>2543</v>
      </c>
      <c r="J2" s="32">
        <v>44805</v>
      </c>
      <c r="K2" s="20">
        <v>44805</v>
      </c>
      <c r="L2" s="5" t="s">
        <v>2963</v>
      </c>
      <c r="M2" s="69">
        <f>F2*0.25</f>
        <v>52.5</v>
      </c>
      <c r="N2" s="69">
        <f>F2*0.75</f>
        <v>157.5</v>
      </c>
      <c r="P2" s="3">
        <v>44820</v>
      </c>
    </row>
    <row r="3" spans="1:19" ht="15.5" x14ac:dyDescent="0.35">
      <c r="A3" s="28" t="s">
        <v>2537</v>
      </c>
      <c r="B3" s="28" t="s">
        <v>562</v>
      </c>
      <c r="C3" s="28" t="s">
        <v>2544</v>
      </c>
      <c r="D3" s="29"/>
      <c r="E3" s="28" t="s">
        <v>2545</v>
      </c>
      <c r="F3" s="30">
        <v>120</v>
      </c>
      <c r="G3" s="28" t="s">
        <v>2546</v>
      </c>
      <c r="H3" s="33" t="s">
        <v>2547</v>
      </c>
      <c r="I3" s="34" t="s">
        <v>2548</v>
      </c>
      <c r="J3" s="32">
        <v>44801</v>
      </c>
      <c r="K3" s="20">
        <v>44839</v>
      </c>
      <c r="L3" s="5" t="s">
        <v>2967</v>
      </c>
      <c r="M3" s="69">
        <f t="shared" ref="M3:M25" si="0">F3*0.25</f>
        <v>30</v>
      </c>
      <c r="N3" s="69">
        <f t="shared" ref="N3:N24" si="1">F3*0.75</f>
        <v>90</v>
      </c>
      <c r="P3" s="3">
        <v>44820</v>
      </c>
    </row>
    <row r="4" spans="1:19" ht="15.5" x14ac:dyDescent="0.35">
      <c r="A4" s="28" t="s">
        <v>2537</v>
      </c>
      <c r="B4" s="28" t="s">
        <v>562</v>
      </c>
      <c r="C4" s="28" t="s">
        <v>2544</v>
      </c>
      <c r="D4" s="29"/>
      <c r="E4" s="28" t="s">
        <v>2549</v>
      </c>
      <c r="F4" s="30">
        <v>50</v>
      </c>
      <c r="G4" s="28" t="s">
        <v>241</v>
      </c>
      <c r="H4" s="33" t="s">
        <v>1863</v>
      </c>
      <c r="I4" s="28" t="s">
        <v>2543</v>
      </c>
      <c r="J4" s="32">
        <v>44793</v>
      </c>
      <c r="K4" s="20">
        <v>44793</v>
      </c>
      <c r="L4" s="5" t="s">
        <v>2963</v>
      </c>
      <c r="M4" s="69">
        <f t="shared" si="0"/>
        <v>12.5</v>
      </c>
      <c r="N4" s="69">
        <f t="shared" si="1"/>
        <v>37.5</v>
      </c>
      <c r="O4" s="69">
        <f>SUM(N3:N4)</f>
        <v>127.5</v>
      </c>
      <c r="P4" s="3">
        <v>44820</v>
      </c>
    </row>
    <row r="5" spans="1:19" ht="15.5" x14ac:dyDescent="0.35">
      <c r="A5" s="28" t="s">
        <v>2537</v>
      </c>
      <c r="B5" s="28" t="s">
        <v>2550</v>
      </c>
      <c r="C5" s="28" t="s">
        <v>2551</v>
      </c>
      <c r="D5" s="29"/>
      <c r="E5" s="28" t="s">
        <v>2552</v>
      </c>
      <c r="F5" s="30">
        <v>450</v>
      </c>
      <c r="G5" s="28" t="s">
        <v>2553</v>
      </c>
      <c r="H5" s="31" t="s">
        <v>2554</v>
      </c>
      <c r="I5" s="28" t="s">
        <v>2555</v>
      </c>
      <c r="J5" s="32">
        <v>44802</v>
      </c>
      <c r="K5" s="20">
        <v>44802</v>
      </c>
      <c r="L5" s="5" t="s">
        <v>2963</v>
      </c>
      <c r="M5" s="69">
        <f t="shared" si="0"/>
        <v>112.5</v>
      </c>
      <c r="N5" s="69">
        <f t="shared" si="1"/>
        <v>337.5</v>
      </c>
      <c r="P5" s="3">
        <v>44820</v>
      </c>
    </row>
    <row r="6" spans="1:19" ht="15.5" x14ac:dyDescent="0.35">
      <c r="A6" s="28" t="s">
        <v>2537</v>
      </c>
      <c r="B6" s="28" t="s">
        <v>2556</v>
      </c>
      <c r="C6" s="28" t="s">
        <v>2557</v>
      </c>
      <c r="D6" s="29"/>
      <c r="E6" s="28" t="s">
        <v>2558</v>
      </c>
      <c r="F6" s="30">
        <v>320</v>
      </c>
      <c r="G6" s="28" t="s">
        <v>2559</v>
      </c>
      <c r="H6" s="33" t="s">
        <v>2560</v>
      </c>
      <c r="I6" s="28" t="s">
        <v>2543</v>
      </c>
      <c r="J6" s="32">
        <v>44795</v>
      </c>
      <c r="K6" s="20">
        <v>44795</v>
      </c>
      <c r="L6" s="5" t="s">
        <v>2963</v>
      </c>
      <c r="M6" s="69">
        <f t="shared" si="0"/>
        <v>80</v>
      </c>
      <c r="N6" s="69">
        <f t="shared" si="1"/>
        <v>240</v>
      </c>
      <c r="P6" s="3">
        <v>44820</v>
      </c>
    </row>
    <row r="7" spans="1:19" ht="15.5" x14ac:dyDescent="0.35">
      <c r="A7" s="28" t="s">
        <v>2537</v>
      </c>
      <c r="B7" s="28" t="s">
        <v>581</v>
      </c>
      <c r="C7" s="28" t="s">
        <v>45</v>
      </c>
      <c r="D7" s="29" t="s">
        <v>181</v>
      </c>
      <c r="E7" s="28" t="s">
        <v>2561</v>
      </c>
      <c r="F7" s="30">
        <v>190</v>
      </c>
      <c r="G7" s="28" t="s">
        <v>2562</v>
      </c>
      <c r="H7" s="35" t="s">
        <v>1502</v>
      </c>
      <c r="I7" s="70" t="s">
        <v>2563</v>
      </c>
      <c r="J7" s="32">
        <v>44808</v>
      </c>
      <c r="K7" s="68">
        <f>Stripe!Q253</f>
        <v>44815.041666666664</v>
      </c>
      <c r="L7" s="5" t="s">
        <v>1493</v>
      </c>
      <c r="M7" s="69">
        <f t="shared" si="0"/>
        <v>47.5</v>
      </c>
      <c r="N7" s="69">
        <f t="shared" si="1"/>
        <v>142.5</v>
      </c>
      <c r="P7" s="3">
        <v>44820</v>
      </c>
      <c r="S7" s="5">
        <v>1</v>
      </c>
    </row>
    <row r="8" spans="1:19" ht="15.5" x14ac:dyDescent="0.35">
      <c r="A8" s="28" t="s">
        <v>2537</v>
      </c>
      <c r="B8" s="28" t="s">
        <v>2564</v>
      </c>
      <c r="C8" s="28" t="s">
        <v>2565</v>
      </c>
      <c r="D8" s="29"/>
      <c r="E8" s="28" t="s">
        <v>2566</v>
      </c>
      <c r="F8" s="30">
        <v>160</v>
      </c>
      <c r="G8" s="28" t="s">
        <v>2567</v>
      </c>
      <c r="H8" s="33" t="s">
        <v>2568</v>
      </c>
      <c r="I8" s="28" t="s">
        <v>2543</v>
      </c>
      <c r="J8" s="36">
        <v>44794</v>
      </c>
      <c r="K8" s="20">
        <v>44794</v>
      </c>
      <c r="L8" s="5" t="s">
        <v>2963</v>
      </c>
      <c r="M8" s="69">
        <f t="shared" si="0"/>
        <v>40</v>
      </c>
      <c r="N8" s="69">
        <f t="shared" si="1"/>
        <v>120</v>
      </c>
      <c r="P8" s="3">
        <v>44824</v>
      </c>
    </row>
    <row r="9" spans="1:19" ht="15.5" x14ac:dyDescent="0.35">
      <c r="A9" s="28" t="s">
        <v>2537</v>
      </c>
      <c r="B9" s="28" t="s">
        <v>2564</v>
      </c>
      <c r="C9" s="28" t="s">
        <v>2565</v>
      </c>
      <c r="D9" s="29"/>
      <c r="E9" s="28" t="s">
        <v>2569</v>
      </c>
      <c r="F9" s="30">
        <v>160</v>
      </c>
      <c r="G9" s="28" t="s">
        <v>2567</v>
      </c>
      <c r="H9" s="33" t="s">
        <v>2568</v>
      </c>
      <c r="I9" s="28" t="s">
        <v>2543</v>
      </c>
      <c r="J9" s="36">
        <v>44794</v>
      </c>
      <c r="K9" s="20">
        <v>44794</v>
      </c>
      <c r="L9" s="5" t="s">
        <v>2963</v>
      </c>
      <c r="M9" s="69">
        <f t="shared" si="0"/>
        <v>40</v>
      </c>
      <c r="N9" s="69">
        <f t="shared" si="1"/>
        <v>120</v>
      </c>
      <c r="O9" s="69">
        <f>SUM(N8:N9)</f>
        <v>240</v>
      </c>
      <c r="P9" s="3">
        <v>44824</v>
      </c>
    </row>
    <row r="10" spans="1:19" ht="15.5" x14ac:dyDescent="0.35">
      <c r="A10" s="28" t="s">
        <v>2537</v>
      </c>
      <c r="B10" s="28" t="s">
        <v>2570</v>
      </c>
      <c r="C10" s="28" t="s">
        <v>2571</v>
      </c>
      <c r="D10" s="29"/>
      <c r="E10" s="28" t="s">
        <v>2572</v>
      </c>
      <c r="F10" s="30">
        <v>100</v>
      </c>
      <c r="G10" s="28" t="s">
        <v>2541</v>
      </c>
      <c r="H10" s="33" t="s">
        <v>2542</v>
      </c>
      <c r="I10" s="28" t="s">
        <v>2543</v>
      </c>
      <c r="J10" s="32">
        <v>44805</v>
      </c>
      <c r="K10" s="20">
        <v>44805</v>
      </c>
      <c r="L10" s="5" t="s">
        <v>2963</v>
      </c>
      <c r="M10" s="69">
        <f t="shared" si="0"/>
        <v>25</v>
      </c>
      <c r="N10" s="69">
        <f t="shared" si="1"/>
        <v>75</v>
      </c>
      <c r="P10" s="3">
        <v>44824</v>
      </c>
    </row>
    <row r="11" spans="1:19" ht="15.5" x14ac:dyDescent="0.35">
      <c r="A11" s="28" t="s">
        <v>2537</v>
      </c>
      <c r="B11" s="28" t="s">
        <v>2573</v>
      </c>
      <c r="C11" s="28" t="s">
        <v>2574</v>
      </c>
      <c r="D11" s="28"/>
      <c r="E11" s="28" t="s">
        <v>2575</v>
      </c>
      <c r="F11" s="28">
        <v>120</v>
      </c>
      <c r="G11" s="28" t="s">
        <v>2576</v>
      </c>
      <c r="H11" s="33" t="s">
        <v>1620</v>
      </c>
      <c r="I11" s="34" t="s">
        <v>2548</v>
      </c>
      <c r="J11" s="37">
        <v>44797</v>
      </c>
      <c r="K11" s="68">
        <f>Stripe!S248</f>
        <v>44797.75613425926</v>
      </c>
      <c r="L11" s="5" t="s">
        <v>1493</v>
      </c>
      <c r="M11" s="69">
        <f t="shared" si="0"/>
        <v>30</v>
      </c>
      <c r="N11" s="69">
        <f t="shared" si="1"/>
        <v>90</v>
      </c>
      <c r="P11" s="3">
        <v>44824</v>
      </c>
    </row>
    <row r="12" spans="1:19" ht="15.5" x14ac:dyDescent="0.35">
      <c r="A12" s="28" t="s">
        <v>2537</v>
      </c>
      <c r="B12" s="28" t="s">
        <v>512</v>
      </c>
      <c r="C12" s="28" t="s">
        <v>513</v>
      </c>
      <c r="D12" s="29" t="s">
        <v>181</v>
      </c>
      <c r="E12" s="28" t="s">
        <v>2577</v>
      </c>
      <c r="F12" s="30">
        <v>1100</v>
      </c>
      <c r="G12" s="28" t="s">
        <v>2578</v>
      </c>
      <c r="H12" s="33" t="s">
        <v>2579</v>
      </c>
      <c r="I12" s="38" t="s">
        <v>2580</v>
      </c>
      <c r="J12" s="32">
        <v>44795</v>
      </c>
      <c r="K12" s="20">
        <f>'Main Account'!A236</f>
        <v>44797</v>
      </c>
      <c r="L12" s="5" t="s">
        <v>2967</v>
      </c>
      <c r="M12" s="69">
        <f t="shared" si="0"/>
        <v>275</v>
      </c>
      <c r="N12" s="69"/>
    </row>
    <row r="13" spans="1:19" ht="15.5" x14ac:dyDescent="0.35">
      <c r="A13" s="28" t="s">
        <v>2537</v>
      </c>
      <c r="B13" s="28" t="s">
        <v>2581</v>
      </c>
      <c r="C13" s="28" t="s">
        <v>2582</v>
      </c>
      <c r="D13" s="29"/>
      <c r="E13" s="28" t="s">
        <v>2583</v>
      </c>
      <c r="F13" s="30">
        <v>220</v>
      </c>
      <c r="G13" s="28" t="s">
        <v>2584</v>
      </c>
      <c r="H13" s="33" t="s">
        <v>1508</v>
      </c>
      <c r="I13" s="34" t="s">
        <v>2548</v>
      </c>
      <c r="J13" s="32">
        <v>44801</v>
      </c>
      <c r="K13" s="68">
        <f>Stripe!Q249</f>
        <v>44808.041666666664</v>
      </c>
      <c r="L13" s="5" t="s">
        <v>1493</v>
      </c>
      <c r="M13" s="69">
        <f t="shared" si="0"/>
        <v>55</v>
      </c>
      <c r="N13" s="69">
        <f t="shared" si="1"/>
        <v>165</v>
      </c>
      <c r="P13" s="3">
        <v>44824</v>
      </c>
    </row>
    <row r="14" spans="1:19" ht="15.5" x14ac:dyDescent="0.35">
      <c r="A14" s="28" t="s">
        <v>2537</v>
      </c>
      <c r="B14" s="28" t="s">
        <v>2581</v>
      </c>
      <c r="C14" s="28" t="s">
        <v>2582</v>
      </c>
      <c r="D14" s="29"/>
      <c r="E14" s="28" t="s">
        <v>2585</v>
      </c>
      <c r="F14" s="30">
        <v>150</v>
      </c>
      <c r="G14" s="28" t="s">
        <v>2586</v>
      </c>
      <c r="H14" s="33" t="s">
        <v>2587</v>
      </c>
      <c r="I14" s="28" t="s">
        <v>2588</v>
      </c>
      <c r="J14" s="32">
        <v>44805</v>
      </c>
      <c r="K14" s="20">
        <v>44805</v>
      </c>
      <c r="L14" s="5" t="s">
        <v>2963</v>
      </c>
      <c r="M14" s="69">
        <f t="shared" si="0"/>
        <v>37.5</v>
      </c>
      <c r="N14" s="69">
        <f t="shared" si="1"/>
        <v>112.5</v>
      </c>
      <c r="O14" s="69">
        <f>SUM(N13:N14)</f>
        <v>277.5</v>
      </c>
      <c r="P14" s="3">
        <v>44824</v>
      </c>
    </row>
    <row r="15" spans="1:19" ht="15.5" x14ac:dyDescent="0.35">
      <c r="A15" s="28" t="s">
        <v>2537</v>
      </c>
      <c r="B15" s="28" t="s">
        <v>2589</v>
      </c>
      <c r="C15" s="28" t="s">
        <v>2590</v>
      </c>
      <c r="D15" s="29"/>
      <c r="E15" s="28" t="s">
        <v>2591</v>
      </c>
      <c r="F15" s="30">
        <v>85</v>
      </c>
      <c r="G15" s="28" t="s">
        <v>2592</v>
      </c>
      <c r="H15" s="33" t="s">
        <v>1506</v>
      </c>
      <c r="I15" s="34" t="s">
        <v>2548</v>
      </c>
      <c r="J15" s="32">
        <v>44805</v>
      </c>
      <c r="K15" s="68">
        <f>Stripe!Q250</f>
        <v>44812.041666666664</v>
      </c>
      <c r="L15" s="5" t="s">
        <v>1493</v>
      </c>
      <c r="M15" s="69">
        <f t="shared" si="0"/>
        <v>21.25</v>
      </c>
      <c r="N15" s="69">
        <f t="shared" si="1"/>
        <v>63.75</v>
      </c>
      <c r="P15" s="3">
        <v>44827</v>
      </c>
    </row>
    <row r="16" spans="1:19" ht="15.5" x14ac:dyDescent="0.35">
      <c r="A16" s="28" t="s">
        <v>2537</v>
      </c>
      <c r="B16" s="28" t="s">
        <v>193</v>
      </c>
      <c r="C16" s="28" t="s">
        <v>107</v>
      </c>
      <c r="D16" s="29" t="s">
        <v>181</v>
      </c>
      <c r="E16" s="28" t="s">
        <v>2593</v>
      </c>
      <c r="F16" s="30">
        <v>380</v>
      </c>
      <c r="G16" s="28" t="s">
        <v>269</v>
      </c>
      <c r="H16" s="33" t="s">
        <v>2594</v>
      </c>
      <c r="I16" s="34" t="s">
        <v>2595</v>
      </c>
      <c r="J16" s="36">
        <v>44792</v>
      </c>
      <c r="K16" s="20">
        <f>'Main Account'!A232</f>
        <v>44792</v>
      </c>
      <c r="L16" s="5" t="s">
        <v>2967</v>
      </c>
      <c r="M16" s="69">
        <f t="shared" si="0"/>
        <v>95</v>
      </c>
      <c r="N16" s="69">
        <f t="shared" si="1"/>
        <v>285</v>
      </c>
      <c r="P16" s="3">
        <v>44824</v>
      </c>
    </row>
    <row r="17" spans="1:17" x14ac:dyDescent="0.3">
      <c r="A17" s="28" t="s">
        <v>2537</v>
      </c>
      <c r="B17" s="28" t="s">
        <v>2596</v>
      </c>
      <c r="C17" s="28" t="s">
        <v>2597</v>
      </c>
      <c r="D17" s="29"/>
      <c r="E17" s="28" t="s">
        <v>2598</v>
      </c>
      <c r="F17" s="30">
        <v>190</v>
      </c>
      <c r="G17" s="28" t="s">
        <v>2599</v>
      </c>
      <c r="H17" s="28"/>
      <c r="I17" s="28" t="s">
        <v>2543</v>
      </c>
      <c r="J17" s="32">
        <v>44808</v>
      </c>
      <c r="K17" s="20">
        <v>44808</v>
      </c>
      <c r="L17" s="5" t="s">
        <v>2963</v>
      </c>
      <c r="M17" s="69">
        <f t="shared" si="0"/>
        <v>47.5</v>
      </c>
      <c r="N17" s="69">
        <f t="shared" si="1"/>
        <v>142.5</v>
      </c>
      <c r="P17" s="3">
        <v>44824</v>
      </c>
    </row>
    <row r="18" spans="1:17" ht="15.5" x14ac:dyDescent="0.35">
      <c r="A18" s="28" t="s">
        <v>2537</v>
      </c>
      <c r="B18" s="28" t="s">
        <v>2600</v>
      </c>
      <c r="C18" s="28" t="s">
        <v>2601</v>
      </c>
      <c r="D18" s="29"/>
      <c r="E18" s="28" t="s">
        <v>2602</v>
      </c>
      <c r="F18" s="30">
        <v>150</v>
      </c>
      <c r="G18" s="28" t="s">
        <v>2603</v>
      </c>
      <c r="H18" s="39">
        <v>7789486481</v>
      </c>
      <c r="I18" s="28" t="s">
        <v>2543</v>
      </c>
      <c r="J18" s="36">
        <v>44794</v>
      </c>
      <c r="K18" s="20">
        <v>44794</v>
      </c>
      <c r="L18" s="5" t="s">
        <v>2963</v>
      </c>
      <c r="M18" s="69">
        <f t="shared" si="0"/>
        <v>37.5</v>
      </c>
      <c r="N18" s="69">
        <f t="shared" si="1"/>
        <v>112.5</v>
      </c>
      <c r="P18" s="3">
        <v>44824</v>
      </c>
    </row>
    <row r="19" spans="1:17" ht="15.5" x14ac:dyDescent="0.35">
      <c r="A19" s="28" t="s">
        <v>2537</v>
      </c>
      <c r="B19" s="28" t="s">
        <v>2604</v>
      </c>
      <c r="C19" s="28" t="s">
        <v>2605</v>
      </c>
      <c r="D19" s="29"/>
      <c r="E19" s="28" t="s">
        <v>2606</v>
      </c>
      <c r="F19" s="30">
        <v>275</v>
      </c>
      <c r="G19" s="28" t="s">
        <v>2607</v>
      </c>
      <c r="H19" s="33" t="s">
        <v>2608</v>
      </c>
      <c r="I19" s="28" t="s">
        <v>2543</v>
      </c>
      <c r="J19" s="36">
        <v>44795</v>
      </c>
      <c r="K19" s="20">
        <v>44795</v>
      </c>
      <c r="L19" s="5" t="s">
        <v>2963</v>
      </c>
      <c r="M19" s="69">
        <f t="shared" si="0"/>
        <v>68.75</v>
      </c>
      <c r="N19" s="69">
        <f t="shared" si="1"/>
        <v>206.25</v>
      </c>
      <c r="P19" s="3">
        <v>44824</v>
      </c>
    </row>
    <row r="20" spans="1:17" ht="15.5" x14ac:dyDescent="0.35">
      <c r="A20" s="28" t="s">
        <v>2537</v>
      </c>
      <c r="B20" s="28" t="s">
        <v>2609</v>
      </c>
      <c r="C20" s="28" t="s">
        <v>2610</v>
      </c>
      <c r="D20" s="29"/>
      <c r="E20" s="28" t="s">
        <v>2611</v>
      </c>
      <c r="F20" s="30">
        <v>145</v>
      </c>
      <c r="G20" s="28" t="s">
        <v>1697</v>
      </c>
      <c r="H20" s="31" t="s">
        <v>1696</v>
      </c>
      <c r="I20" s="28" t="s">
        <v>2543</v>
      </c>
      <c r="J20" s="32">
        <v>44803</v>
      </c>
      <c r="K20" s="20">
        <v>44803</v>
      </c>
      <c r="L20" s="5" t="s">
        <v>2963</v>
      </c>
      <c r="M20" s="69">
        <f t="shared" si="0"/>
        <v>36.25</v>
      </c>
      <c r="N20" s="69">
        <f t="shared" si="1"/>
        <v>108.75</v>
      </c>
      <c r="P20" s="3">
        <v>44824</v>
      </c>
    </row>
    <row r="21" spans="1:17" ht="15.5" x14ac:dyDescent="0.35">
      <c r="A21" s="28" t="s">
        <v>2537</v>
      </c>
      <c r="B21" s="28" t="s">
        <v>171</v>
      </c>
      <c r="C21" s="28" t="s">
        <v>172</v>
      </c>
      <c r="D21" s="29" t="s">
        <v>181</v>
      </c>
      <c r="E21" s="28" t="s">
        <v>2612</v>
      </c>
      <c r="F21" s="30">
        <v>160</v>
      </c>
      <c r="G21" s="28" t="s">
        <v>2613</v>
      </c>
      <c r="H21" s="33" t="s">
        <v>2614</v>
      </c>
      <c r="I21" s="28" t="s">
        <v>2555</v>
      </c>
      <c r="J21" s="32">
        <v>44803</v>
      </c>
      <c r="K21" s="20">
        <v>44803</v>
      </c>
      <c r="L21" s="5" t="s">
        <v>2963</v>
      </c>
      <c r="M21" s="69">
        <f t="shared" si="0"/>
        <v>40</v>
      </c>
      <c r="N21" s="69">
        <f t="shared" si="1"/>
        <v>120</v>
      </c>
      <c r="P21" s="3">
        <v>44824</v>
      </c>
    </row>
    <row r="22" spans="1:17" ht="15.5" x14ac:dyDescent="0.35">
      <c r="A22" s="28" t="s">
        <v>2537</v>
      </c>
      <c r="B22" s="28" t="s">
        <v>199</v>
      </c>
      <c r="C22" s="28" t="s">
        <v>102</v>
      </c>
      <c r="D22" s="29" t="s">
        <v>181</v>
      </c>
      <c r="E22" s="28" t="s">
        <v>2615</v>
      </c>
      <c r="F22" s="30">
        <v>185</v>
      </c>
      <c r="G22" s="28" t="s">
        <v>2616</v>
      </c>
      <c r="H22" s="28"/>
      <c r="I22" s="34" t="s">
        <v>2548</v>
      </c>
      <c r="J22" s="32">
        <v>44808</v>
      </c>
      <c r="K22" s="68">
        <f>Stripe!Q252</f>
        <v>44815.041666666664</v>
      </c>
      <c r="L22" s="5" t="s">
        <v>1493</v>
      </c>
      <c r="M22" s="69">
        <f t="shared" si="0"/>
        <v>46.25</v>
      </c>
      <c r="N22" s="69">
        <f t="shared" si="1"/>
        <v>138.75</v>
      </c>
      <c r="P22" s="3">
        <v>44824</v>
      </c>
    </row>
    <row r="23" spans="1:17" ht="15.5" x14ac:dyDescent="0.35">
      <c r="A23" s="28" t="s">
        <v>2537</v>
      </c>
      <c r="B23" s="28" t="s">
        <v>781</v>
      </c>
      <c r="C23" s="28" t="s">
        <v>81</v>
      </c>
      <c r="D23" s="29" t="s">
        <v>181</v>
      </c>
      <c r="E23" s="28" t="s">
        <v>2617</v>
      </c>
      <c r="F23" s="30">
        <v>250</v>
      </c>
      <c r="G23" s="28" t="s">
        <v>2559</v>
      </c>
      <c r="H23" s="31" t="s">
        <v>2560</v>
      </c>
      <c r="I23" s="28" t="s">
        <v>2543</v>
      </c>
      <c r="J23" s="32">
        <v>44801</v>
      </c>
      <c r="K23" s="20">
        <v>44802</v>
      </c>
      <c r="L23" s="5" t="s">
        <v>2963</v>
      </c>
      <c r="M23" s="69">
        <f t="shared" si="0"/>
        <v>62.5</v>
      </c>
      <c r="N23" s="69">
        <f t="shared" si="1"/>
        <v>187.5</v>
      </c>
      <c r="P23" s="3">
        <v>44827</v>
      </c>
    </row>
    <row r="24" spans="1:17" ht="15.5" x14ac:dyDescent="0.35">
      <c r="A24" s="28" t="s">
        <v>2537</v>
      </c>
      <c r="B24" s="28" t="s">
        <v>2618</v>
      </c>
      <c r="C24" s="28" t="s">
        <v>179</v>
      </c>
      <c r="D24" s="29" t="s">
        <v>181</v>
      </c>
      <c r="E24" s="28" t="s">
        <v>2619</v>
      </c>
      <c r="F24" s="30">
        <v>290</v>
      </c>
      <c r="G24" s="28" t="s">
        <v>2620</v>
      </c>
      <c r="H24" s="28" t="s">
        <v>1504</v>
      </c>
      <c r="I24" s="34" t="s">
        <v>2548</v>
      </c>
      <c r="J24" s="32">
        <v>44806</v>
      </c>
      <c r="K24" s="68">
        <f>Stripe!Q251</f>
        <v>44813.041666666664</v>
      </c>
      <c r="L24" s="5" t="s">
        <v>1493</v>
      </c>
      <c r="M24" s="69">
        <f t="shared" si="0"/>
        <v>72.5</v>
      </c>
      <c r="N24" s="69">
        <f t="shared" si="1"/>
        <v>217.5</v>
      </c>
      <c r="P24" s="3">
        <v>44827</v>
      </c>
    </row>
    <row r="25" spans="1:17" ht="15.5" x14ac:dyDescent="0.35">
      <c r="A25" s="28" t="s">
        <v>2537</v>
      </c>
      <c r="B25" s="28" t="s">
        <v>178</v>
      </c>
      <c r="C25" s="28" t="s">
        <v>179</v>
      </c>
      <c r="D25" s="29" t="s">
        <v>2621</v>
      </c>
      <c r="E25" s="28" t="s">
        <v>2622</v>
      </c>
      <c r="F25" s="30">
        <v>250</v>
      </c>
      <c r="G25" s="28" t="s">
        <v>2623</v>
      </c>
      <c r="H25" s="33" t="s">
        <v>2623</v>
      </c>
      <c r="I25" s="34" t="s">
        <v>2548</v>
      </c>
      <c r="J25" s="28" t="s">
        <v>2624</v>
      </c>
      <c r="K25" s="3">
        <v>44812</v>
      </c>
      <c r="L25" s="5" t="s">
        <v>2967</v>
      </c>
      <c r="M25" s="69">
        <f t="shared" si="0"/>
        <v>62.5</v>
      </c>
      <c r="N25" s="69"/>
      <c r="Q25" s="5" t="s">
        <v>2992</v>
      </c>
    </row>
    <row r="26" spans="1:17" x14ac:dyDescent="0.3">
      <c r="A26" s="40"/>
      <c r="B26" s="40" t="s">
        <v>267</v>
      </c>
      <c r="C26" s="41" t="s">
        <v>268</v>
      </c>
      <c r="D26" s="42" t="s">
        <v>181</v>
      </c>
      <c r="E26" s="43" t="s">
        <v>2625</v>
      </c>
      <c r="F26" s="44">
        <v>500</v>
      </c>
      <c r="G26" s="43"/>
      <c r="H26" s="43"/>
      <c r="I26" s="43"/>
      <c r="J26" s="42"/>
    </row>
    <row r="27" spans="1:17" x14ac:dyDescent="0.3">
      <c r="A27" s="45"/>
      <c r="B27" s="45" t="s">
        <v>2538</v>
      </c>
      <c r="C27" s="46" t="s">
        <v>2539</v>
      </c>
      <c r="D27" s="47"/>
      <c r="E27" s="45" t="s">
        <v>2626</v>
      </c>
      <c r="F27" s="48">
        <v>210</v>
      </c>
      <c r="G27" s="45"/>
      <c r="H27" s="45"/>
      <c r="I27" s="45"/>
      <c r="J27" s="47"/>
      <c r="L27" s="77">
        <f>SUM(F2:F25)</f>
        <v>5710</v>
      </c>
    </row>
    <row r="28" spans="1:17" x14ac:dyDescent="0.3">
      <c r="A28" s="45"/>
      <c r="B28" s="45" t="s">
        <v>562</v>
      </c>
      <c r="C28" s="46" t="s">
        <v>2539</v>
      </c>
      <c r="D28" s="47"/>
      <c r="E28" s="45" t="s">
        <v>2627</v>
      </c>
      <c r="F28" s="48">
        <v>450</v>
      </c>
      <c r="G28" s="45"/>
      <c r="H28" s="45"/>
      <c r="I28" s="45"/>
      <c r="J28" s="47"/>
      <c r="L28" s="69">
        <f>SUM(M2:M25)</f>
        <v>1427.5</v>
      </c>
      <c r="M28" s="69">
        <f>SUM(M2:M25)</f>
        <v>1427.5</v>
      </c>
    </row>
    <row r="29" spans="1:17" x14ac:dyDescent="0.3">
      <c r="A29" s="45"/>
      <c r="B29" s="45" t="s">
        <v>562</v>
      </c>
      <c r="C29" s="46" t="s">
        <v>2539</v>
      </c>
      <c r="D29" s="47"/>
      <c r="E29" s="45" t="s">
        <v>2628</v>
      </c>
      <c r="F29" s="48">
        <v>900</v>
      </c>
      <c r="G29" s="45"/>
      <c r="H29" s="45"/>
      <c r="I29" s="45"/>
      <c r="J29" s="47"/>
      <c r="L29" s="69">
        <f>L27*0.75</f>
        <v>4282.5</v>
      </c>
    </row>
    <row r="30" spans="1:17" x14ac:dyDescent="0.3">
      <c r="A30" s="45"/>
      <c r="B30" s="45" t="s">
        <v>2629</v>
      </c>
      <c r="C30" s="46" t="s">
        <v>2630</v>
      </c>
      <c r="D30" s="47"/>
      <c r="E30" s="45" t="s">
        <v>2631</v>
      </c>
      <c r="F30" s="48">
        <v>225</v>
      </c>
      <c r="G30" s="45"/>
      <c r="H30" s="45"/>
      <c r="I30" s="45"/>
      <c r="J30" s="47"/>
    </row>
    <row r="31" spans="1:17" x14ac:dyDescent="0.3">
      <c r="A31" s="45"/>
      <c r="B31" s="45" t="s">
        <v>2629</v>
      </c>
      <c r="C31" s="46" t="s">
        <v>2630</v>
      </c>
      <c r="D31" s="47"/>
      <c r="E31" s="45" t="s">
        <v>2632</v>
      </c>
      <c r="F31" s="48">
        <v>225</v>
      </c>
      <c r="G31" s="45"/>
      <c r="H31" s="45"/>
      <c r="I31" s="45"/>
      <c r="J31" s="47"/>
    </row>
    <row r="32" spans="1:17" x14ac:dyDescent="0.3">
      <c r="A32" s="45"/>
      <c r="B32" s="45" t="s">
        <v>920</v>
      </c>
      <c r="C32" s="46" t="s">
        <v>2633</v>
      </c>
      <c r="D32" s="47"/>
      <c r="E32" s="45" t="s">
        <v>2634</v>
      </c>
      <c r="F32" s="48">
        <v>525</v>
      </c>
      <c r="G32" s="45"/>
      <c r="H32" s="45"/>
      <c r="I32" s="45"/>
      <c r="J32" s="47"/>
    </row>
    <row r="33" spans="1:10" x14ac:dyDescent="0.3">
      <c r="A33" s="45"/>
      <c r="B33" s="45" t="s">
        <v>2550</v>
      </c>
      <c r="C33" s="46" t="s">
        <v>2635</v>
      </c>
      <c r="D33" s="47"/>
      <c r="E33" s="45" t="s">
        <v>2636</v>
      </c>
      <c r="F33" s="48" t="s">
        <v>204</v>
      </c>
      <c r="G33" s="45"/>
      <c r="H33" s="45"/>
      <c r="I33" s="45"/>
      <c r="J33" s="47"/>
    </row>
    <row r="34" spans="1:10" x14ac:dyDescent="0.3">
      <c r="A34" s="49"/>
      <c r="B34" s="49" t="s">
        <v>2637</v>
      </c>
      <c r="C34" s="50" t="s">
        <v>2638</v>
      </c>
      <c r="D34" s="47"/>
      <c r="E34" s="45" t="s">
        <v>2639</v>
      </c>
      <c r="F34" s="48">
        <v>135</v>
      </c>
      <c r="G34" s="45"/>
      <c r="H34" s="45"/>
      <c r="I34" s="45"/>
      <c r="J34" s="47"/>
    </row>
    <row r="35" spans="1:10" x14ac:dyDescent="0.3">
      <c r="A35" s="49"/>
      <c r="B35" s="49" t="s">
        <v>2573</v>
      </c>
      <c r="C35" s="49" t="s">
        <v>2640</v>
      </c>
      <c r="D35" s="51"/>
      <c r="E35" s="49" t="s">
        <v>2641</v>
      </c>
      <c r="F35" s="52">
        <v>3500</v>
      </c>
      <c r="G35" s="49"/>
      <c r="H35" s="49"/>
      <c r="I35" s="49"/>
      <c r="J35" s="51"/>
    </row>
    <row r="36" spans="1:10" x14ac:dyDescent="0.3">
      <c r="A36" s="45"/>
      <c r="B36" s="45" t="s">
        <v>2573</v>
      </c>
      <c r="C36" s="46" t="s">
        <v>2640</v>
      </c>
      <c r="D36" s="47"/>
      <c r="E36" s="45" t="s">
        <v>2642</v>
      </c>
      <c r="F36" s="48">
        <v>3500</v>
      </c>
      <c r="G36" s="45"/>
      <c r="H36" s="45"/>
      <c r="I36" s="45"/>
      <c r="J36" s="47"/>
    </row>
    <row r="37" spans="1:10" x14ac:dyDescent="0.3">
      <c r="A37" s="45"/>
      <c r="B37" s="45" t="s">
        <v>278</v>
      </c>
      <c r="C37" s="46" t="s">
        <v>75</v>
      </c>
      <c r="D37" s="47" t="s">
        <v>181</v>
      </c>
      <c r="E37" s="45" t="s">
        <v>2643</v>
      </c>
      <c r="F37" s="48">
        <v>360</v>
      </c>
      <c r="G37" s="45"/>
      <c r="H37" s="45"/>
      <c r="I37" s="45"/>
      <c r="J37" s="47"/>
    </row>
    <row r="38" spans="1:10" x14ac:dyDescent="0.3">
      <c r="A38" s="45"/>
      <c r="B38" s="45" t="s">
        <v>278</v>
      </c>
      <c r="C38" s="46" t="s">
        <v>2644</v>
      </c>
      <c r="D38" s="47"/>
      <c r="E38" s="45" t="s">
        <v>2645</v>
      </c>
      <c r="F38" s="48">
        <v>1500</v>
      </c>
      <c r="G38" s="45"/>
      <c r="H38" s="45"/>
      <c r="I38" s="45"/>
      <c r="J38" s="47"/>
    </row>
    <row r="39" spans="1:10" x14ac:dyDescent="0.3">
      <c r="A39" s="45"/>
      <c r="B39" s="45" t="s">
        <v>278</v>
      </c>
      <c r="C39" s="46" t="s">
        <v>2644</v>
      </c>
      <c r="D39" s="47"/>
      <c r="E39" s="45" t="s">
        <v>2646</v>
      </c>
      <c r="F39" s="48">
        <v>1500</v>
      </c>
      <c r="G39" s="45"/>
      <c r="H39" s="45"/>
      <c r="I39" s="45"/>
      <c r="J39" s="47"/>
    </row>
    <row r="40" spans="1:10" x14ac:dyDescent="0.3">
      <c r="A40" s="45"/>
      <c r="B40" s="45" t="s">
        <v>284</v>
      </c>
      <c r="C40" s="46" t="s">
        <v>32</v>
      </c>
      <c r="D40" s="47" t="s">
        <v>181</v>
      </c>
      <c r="E40" s="45" t="s">
        <v>2647</v>
      </c>
      <c r="F40" s="48">
        <v>350</v>
      </c>
      <c r="G40" s="45"/>
      <c r="H40" s="45"/>
      <c r="I40" s="45"/>
      <c r="J40" s="47"/>
    </row>
    <row r="41" spans="1:10" x14ac:dyDescent="0.3">
      <c r="A41" s="45"/>
      <c r="B41" s="45" t="s">
        <v>284</v>
      </c>
      <c r="C41" s="46" t="s">
        <v>32</v>
      </c>
      <c r="D41" s="47" t="s">
        <v>181</v>
      </c>
      <c r="E41" s="45" t="s">
        <v>2648</v>
      </c>
      <c r="F41" s="48">
        <v>400</v>
      </c>
      <c r="G41" s="45"/>
      <c r="H41" s="45"/>
      <c r="I41" s="45"/>
      <c r="J41" s="47"/>
    </row>
    <row r="42" spans="1:10" x14ac:dyDescent="0.3">
      <c r="A42" s="45"/>
      <c r="B42" s="45" t="s">
        <v>2649</v>
      </c>
      <c r="C42" s="46" t="s">
        <v>2650</v>
      </c>
      <c r="D42" s="47" t="s">
        <v>181</v>
      </c>
      <c r="E42" s="45" t="s">
        <v>2651</v>
      </c>
      <c r="F42" s="48">
        <v>445</v>
      </c>
      <c r="G42" s="45"/>
      <c r="H42" s="45"/>
      <c r="I42" s="45"/>
      <c r="J42" s="47"/>
    </row>
    <row r="43" spans="1:10" x14ac:dyDescent="0.3">
      <c r="A43" s="45"/>
      <c r="B43" s="45" t="s">
        <v>2649</v>
      </c>
      <c r="C43" s="46" t="s">
        <v>2650</v>
      </c>
      <c r="D43" s="47" t="s">
        <v>181</v>
      </c>
      <c r="E43" s="45" t="s">
        <v>2652</v>
      </c>
      <c r="F43" s="48">
        <v>545</v>
      </c>
      <c r="G43" s="45"/>
      <c r="H43" s="45"/>
      <c r="I43" s="45"/>
      <c r="J43" s="47"/>
    </row>
    <row r="44" spans="1:10" x14ac:dyDescent="0.3">
      <c r="A44" s="45"/>
      <c r="B44" s="45" t="s">
        <v>2550</v>
      </c>
      <c r="C44" s="46" t="s">
        <v>2551</v>
      </c>
      <c r="D44" s="47"/>
      <c r="E44" s="45" t="s">
        <v>2653</v>
      </c>
      <c r="F44" s="48">
        <v>200</v>
      </c>
      <c r="G44" s="45"/>
      <c r="H44" s="45"/>
      <c r="I44" s="45"/>
      <c r="J44" s="47"/>
    </row>
    <row r="45" spans="1:10" x14ac:dyDescent="0.3">
      <c r="A45" s="45"/>
      <c r="B45" s="45" t="s">
        <v>2556</v>
      </c>
      <c r="C45" s="46" t="s">
        <v>2557</v>
      </c>
      <c r="D45" s="47"/>
      <c r="E45" s="45" t="s">
        <v>2654</v>
      </c>
      <c r="F45" s="48">
        <v>295</v>
      </c>
      <c r="G45" s="45"/>
      <c r="H45" s="45"/>
      <c r="I45" s="45"/>
      <c r="J45" s="47"/>
    </row>
    <row r="46" spans="1:10" x14ac:dyDescent="0.3">
      <c r="A46" s="45"/>
      <c r="B46" s="45" t="s">
        <v>2655</v>
      </c>
      <c r="C46" s="46" t="s">
        <v>2656</v>
      </c>
      <c r="D46" s="47"/>
      <c r="E46" s="45" t="s">
        <v>2657</v>
      </c>
      <c r="F46" s="48" t="s">
        <v>204</v>
      </c>
      <c r="G46" s="45"/>
      <c r="H46" s="45"/>
      <c r="I46" s="45"/>
      <c r="J46" s="47"/>
    </row>
    <row r="47" spans="1:10" ht="15.5" x14ac:dyDescent="0.35">
      <c r="A47" s="49"/>
      <c r="B47" s="53" t="s">
        <v>389</v>
      </c>
      <c r="C47" s="53" t="s">
        <v>2658</v>
      </c>
      <c r="D47" s="54" t="s">
        <v>2659</v>
      </c>
      <c r="E47" s="53" t="s">
        <v>2660</v>
      </c>
      <c r="F47" s="55">
        <v>200</v>
      </c>
      <c r="G47" s="49"/>
      <c r="H47" s="49"/>
      <c r="I47" s="49"/>
      <c r="J47" s="51"/>
    </row>
    <row r="48" spans="1:10" x14ac:dyDescent="0.3">
      <c r="A48" s="45"/>
      <c r="B48" s="45" t="s">
        <v>581</v>
      </c>
      <c r="C48" s="46" t="s">
        <v>45</v>
      </c>
      <c r="D48" s="47" t="s">
        <v>181</v>
      </c>
      <c r="E48" s="45" t="s">
        <v>2661</v>
      </c>
      <c r="F48" s="48">
        <v>350</v>
      </c>
      <c r="G48" s="45"/>
      <c r="H48" s="45"/>
      <c r="I48" s="45"/>
      <c r="J48" s="47"/>
    </row>
    <row r="49" spans="1:10" x14ac:dyDescent="0.3">
      <c r="A49" s="45"/>
      <c r="B49" s="45" t="s">
        <v>1112</v>
      </c>
      <c r="C49" s="46" t="s">
        <v>2662</v>
      </c>
      <c r="D49" s="47"/>
      <c r="E49" s="45" t="s">
        <v>2663</v>
      </c>
      <c r="F49" s="48">
        <v>190</v>
      </c>
      <c r="G49" s="45"/>
      <c r="H49" s="45"/>
      <c r="I49" s="45"/>
      <c r="J49" s="47"/>
    </row>
    <row r="50" spans="1:10" x14ac:dyDescent="0.3">
      <c r="A50" s="45"/>
      <c r="B50" s="45" t="s">
        <v>2664</v>
      </c>
      <c r="C50" s="46" t="s">
        <v>2665</v>
      </c>
      <c r="D50" s="47"/>
      <c r="E50" s="45" t="s">
        <v>2666</v>
      </c>
      <c r="F50" s="48">
        <v>130</v>
      </c>
      <c r="G50" s="45"/>
      <c r="H50" s="45"/>
      <c r="I50" s="45"/>
      <c r="J50" s="47"/>
    </row>
    <row r="51" spans="1:10" x14ac:dyDescent="0.3">
      <c r="A51" s="45"/>
      <c r="B51" s="45" t="s">
        <v>2664</v>
      </c>
      <c r="C51" s="46" t="s">
        <v>2665</v>
      </c>
      <c r="D51" s="47"/>
      <c r="E51" s="45" t="s">
        <v>2667</v>
      </c>
      <c r="F51" s="48">
        <v>130</v>
      </c>
      <c r="G51" s="45"/>
      <c r="H51" s="45"/>
      <c r="I51" s="45"/>
      <c r="J51" s="47"/>
    </row>
    <row r="52" spans="1:10" x14ac:dyDescent="0.3">
      <c r="A52" s="45"/>
      <c r="B52" s="45" t="s">
        <v>219</v>
      </c>
      <c r="C52" s="46" t="s">
        <v>14</v>
      </c>
      <c r="D52" s="47" t="s">
        <v>181</v>
      </c>
      <c r="E52" s="45" t="s">
        <v>2668</v>
      </c>
      <c r="F52" s="48">
        <v>375</v>
      </c>
      <c r="G52" s="45"/>
      <c r="H52" s="45"/>
      <c r="I52" s="45"/>
      <c r="J52" s="47"/>
    </row>
    <row r="53" spans="1:10" x14ac:dyDescent="0.3">
      <c r="A53" s="45"/>
      <c r="B53" s="45" t="s">
        <v>2669</v>
      </c>
      <c r="C53" s="46" t="s">
        <v>2670</v>
      </c>
      <c r="D53" s="47"/>
      <c r="E53" s="45" t="s">
        <v>2671</v>
      </c>
      <c r="F53" s="48">
        <v>560</v>
      </c>
      <c r="G53" s="45"/>
      <c r="H53" s="45"/>
      <c r="I53" s="45"/>
      <c r="J53" s="47"/>
    </row>
    <row r="54" spans="1:10" x14ac:dyDescent="0.3">
      <c r="A54" s="45"/>
      <c r="B54" s="45" t="s">
        <v>2672</v>
      </c>
      <c r="C54" s="46" t="s">
        <v>2673</v>
      </c>
      <c r="D54" s="47"/>
      <c r="E54" s="45" t="s">
        <v>105</v>
      </c>
      <c r="F54" s="48">
        <v>800</v>
      </c>
      <c r="G54" s="45"/>
      <c r="H54" s="45"/>
      <c r="I54" s="45"/>
      <c r="J54" s="47"/>
    </row>
    <row r="55" spans="1:10" x14ac:dyDescent="0.3">
      <c r="A55" s="45"/>
      <c r="B55" s="45" t="s">
        <v>2672</v>
      </c>
      <c r="C55" s="46" t="s">
        <v>2673</v>
      </c>
      <c r="D55" s="47"/>
      <c r="E55" s="45" t="s">
        <v>2674</v>
      </c>
      <c r="F55" s="48">
        <v>900</v>
      </c>
      <c r="G55" s="45"/>
      <c r="H55" s="45"/>
      <c r="I55" s="45"/>
      <c r="J55" s="47"/>
    </row>
    <row r="56" spans="1:10" x14ac:dyDescent="0.3">
      <c r="A56" s="45"/>
      <c r="B56" s="45" t="s">
        <v>2675</v>
      </c>
      <c r="C56" s="46" t="s">
        <v>2676</v>
      </c>
      <c r="D56" s="47" t="s">
        <v>181</v>
      </c>
      <c r="E56" s="45" t="s">
        <v>2677</v>
      </c>
      <c r="F56" s="48">
        <v>185</v>
      </c>
      <c r="G56" s="45"/>
      <c r="H56" s="45"/>
      <c r="I56" s="45"/>
      <c r="J56" s="47"/>
    </row>
    <row r="57" spans="1:10" x14ac:dyDescent="0.3">
      <c r="A57" s="45"/>
      <c r="B57" s="45" t="s">
        <v>2675</v>
      </c>
      <c r="C57" s="46" t="s">
        <v>2676</v>
      </c>
      <c r="D57" s="47" t="s">
        <v>181</v>
      </c>
      <c r="E57" s="45" t="s">
        <v>2678</v>
      </c>
      <c r="F57" s="48">
        <v>185</v>
      </c>
      <c r="G57" s="45"/>
      <c r="H57" s="45"/>
      <c r="I57" s="45"/>
      <c r="J57" s="47"/>
    </row>
    <row r="58" spans="1:10" x14ac:dyDescent="0.3">
      <c r="A58" s="45"/>
      <c r="B58" s="45" t="s">
        <v>2679</v>
      </c>
      <c r="C58" s="46" t="s">
        <v>2680</v>
      </c>
      <c r="D58" s="47"/>
      <c r="E58" s="45" t="s">
        <v>2681</v>
      </c>
      <c r="F58" s="48">
        <v>320</v>
      </c>
      <c r="G58" s="45"/>
      <c r="H58" s="45"/>
      <c r="I58" s="45"/>
      <c r="J58" s="47"/>
    </row>
    <row r="59" spans="1:10" x14ac:dyDescent="0.3">
      <c r="A59" s="45"/>
      <c r="B59" s="45" t="s">
        <v>2679</v>
      </c>
      <c r="C59" s="46" t="s">
        <v>2680</v>
      </c>
      <c r="D59" s="47"/>
      <c r="E59" s="45" t="s">
        <v>2682</v>
      </c>
      <c r="F59" s="48">
        <v>320</v>
      </c>
      <c r="G59" s="45"/>
      <c r="H59" s="45"/>
      <c r="I59" s="45"/>
      <c r="J59" s="47"/>
    </row>
    <row r="60" spans="1:10" x14ac:dyDescent="0.3">
      <c r="A60" s="45"/>
      <c r="B60" s="45" t="s">
        <v>303</v>
      </c>
      <c r="C60" s="46" t="s">
        <v>304</v>
      </c>
      <c r="D60" s="47" t="s">
        <v>181</v>
      </c>
      <c r="E60" s="45" t="s">
        <v>2683</v>
      </c>
      <c r="F60" s="48">
        <v>255</v>
      </c>
      <c r="G60" s="45"/>
      <c r="H60" s="45"/>
      <c r="I60" s="45"/>
      <c r="J60" s="47"/>
    </row>
    <row r="61" spans="1:10" x14ac:dyDescent="0.3">
      <c r="A61" s="45"/>
      <c r="B61" s="45" t="s">
        <v>2684</v>
      </c>
      <c r="C61" s="46" t="s">
        <v>41</v>
      </c>
      <c r="D61" s="47" t="s">
        <v>181</v>
      </c>
      <c r="E61" s="45" t="s">
        <v>2685</v>
      </c>
      <c r="F61" s="48">
        <v>300</v>
      </c>
      <c r="G61" s="45"/>
      <c r="H61" s="45"/>
      <c r="I61" s="45"/>
      <c r="J61" s="47"/>
    </row>
    <row r="62" spans="1:10" x14ac:dyDescent="0.3">
      <c r="A62" s="45"/>
      <c r="B62" s="45" t="s">
        <v>2686</v>
      </c>
      <c r="C62" s="46" t="s">
        <v>2687</v>
      </c>
      <c r="D62" s="47"/>
      <c r="E62" s="45" t="s">
        <v>2688</v>
      </c>
      <c r="F62" s="48">
        <v>650</v>
      </c>
      <c r="G62" s="45"/>
      <c r="H62" s="45"/>
      <c r="I62" s="45"/>
      <c r="J62" s="47"/>
    </row>
    <row r="63" spans="1:10" x14ac:dyDescent="0.3">
      <c r="A63" s="45"/>
      <c r="B63" s="45" t="s">
        <v>2686</v>
      </c>
      <c r="C63" s="46" t="s">
        <v>2687</v>
      </c>
      <c r="D63" s="47"/>
      <c r="E63" s="45" t="s">
        <v>2689</v>
      </c>
      <c r="F63" s="48">
        <v>850</v>
      </c>
      <c r="G63" s="45"/>
      <c r="H63" s="45"/>
      <c r="I63" s="45"/>
      <c r="J63" s="47"/>
    </row>
    <row r="64" spans="1:10" x14ac:dyDescent="0.3">
      <c r="A64" s="45"/>
      <c r="B64" s="45" t="s">
        <v>2690</v>
      </c>
      <c r="C64" s="46" t="s">
        <v>321</v>
      </c>
      <c r="D64" s="47"/>
      <c r="E64" s="45" t="s">
        <v>2691</v>
      </c>
      <c r="F64" s="48">
        <v>725</v>
      </c>
      <c r="G64" s="45"/>
      <c r="H64" s="45"/>
      <c r="I64" s="45"/>
      <c r="J64" s="47"/>
    </row>
    <row r="65" spans="1:10" x14ac:dyDescent="0.3">
      <c r="A65" s="45"/>
      <c r="B65" s="45" t="s">
        <v>2690</v>
      </c>
      <c r="C65" s="46" t="s">
        <v>321</v>
      </c>
      <c r="D65" s="47"/>
      <c r="E65" s="45" t="s">
        <v>2692</v>
      </c>
      <c r="F65" s="48">
        <v>795</v>
      </c>
      <c r="G65" s="45"/>
      <c r="H65" s="45"/>
      <c r="I65" s="45"/>
      <c r="J65" s="47"/>
    </row>
    <row r="66" spans="1:10" x14ac:dyDescent="0.3">
      <c r="A66" s="45"/>
      <c r="B66" s="45" t="s">
        <v>2693</v>
      </c>
      <c r="C66" s="46" t="s">
        <v>331</v>
      </c>
      <c r="D66" s="47" t="s">
        <v>2659</v>
      </c>
      <c r="E66" s="45" t="s">
        <v>2694</v>
      </c>
      <c r="F66" s="48" t="s">
        <v>204</v>
      </c>
      <c r="G66" s="45"/>
      <c r="H66" s="45"/>
      <c r="I66" s="45"/>
      <c r="J66" s="47"/>
    </row>
    <row r="67" spans="1:10" x14ac:dyDescent="0.3">
      <c r="A67" s="45"/>
      <c r="B67" s="45" t="s">
        <v>330</v>
      </c>
      <c r="C67" s="46" t="s">
        <v>331</v>
      </c>
      <c r="D67" s="47" t="s">
        <v>181</v>
      </c>
      <c r="E67" s="45" t="s">
        <v>2695</v>
      </c>
      <c r="F67" s="48" t="s">
        <v>204</v>
      </c>
      <c r="G67" s="45"/>
      <c r="H67" s="45"/>
      <c r="I67" s="45"/>
      <c r="J67" s="47"/>
    </row>
    <row r="68" spans="1:10" x14ac:dyDescent="0.3">
      <c r="A68" s="45"/>
      <c r="B68" s="45" t="s">
        <v>330</v>
      </c>
      <c r="C68" s="46" t="s">
        <v>331</v>
      </c>
      <c r="D68" s="47" t="s">
        <v>181</v>
      </c>
      <c r="E68" s="45" t="s">
        <v>2696</v>
      </c>
      <c r="F68" s="48" t="s">
        <v>204</v>
      </c>
      <c r="G68" s="45"/>
      <c r="H68" s="45"/>
      <c r="I68" s="45"/>
      <c r="J68" s="47"/>
    </row>
    <row r="69" spans="1:10" x14ac:dyDescent="0.3">
      <c r="A69" s="45"/>
      <c r="B69" s="45" t="s">
        <v>2697</v>
      </c>
      <c r="C69" s="46" t="s">
        <v>2698</v>
      </c>
      <c r="D69" s="47"/>
      <c r="E69" s="45" t="s">
        <v>2699</v>
      </c>
      <c r="F69" s="48">
        <v>425</v>
      </c>
      <c r="G69" s="45"/>
      <c r="H69" s="45"/>
      <c r="I69" s="45"/>
      <c r="J69" s="47"/>
    </row>
    <row r="70" spans="1:10" x14ac:dyDescent="0.3">
      <c r="A70" s="45"/>
      <c r="B70" s="45" t="s">
        <v>2700</v>
      </c>
      <c r="C70" s="46" t="s">
        <v>2701</v>
      </c>
      <c r="D70" s="47"/>
      <c r="E70" s="45" t="s">
        <v>2702</v>
      </c>
      <c r="F70" s="48">
        <v>3200</v>
      </c>
      <c r="G70" s="45"/>
      <c r="H70" s="45"/>
      <c r="I70" s="45"/>
      <c r="J70" s="47"/>
    </row>
    <row r="71" spans="1:10" x14ac:dyDescent="0.3">
      <c r="A71" s="45"/>
      <c r="B71" s="45" t="s">
        <v>2700</v>
      </c>
      <c r="C71" s="46" t="s">
        <v>2701</v>
      </c>
      <c r="D71" s="47"/>
      <c r="E71" s="45" t="s">
        <v>2703</v>
      </c>
      <c r="F71" s="48">
        <v>3500</v>
      </c>
      <c r="G71" s="45"/>
      <c r="H71" s="45"/>
      <c r="I71" s="45"/>
      <c r="J71" s="47"/>
    </row>
    <row r="72" spans="1:10" x14ac:dyDescent="0.3">
      <c r="A72" s="45"/>
      <c r="B72" s="45" t="s">
        <v>343</v>
      </c>
      <c r="C72" s="46" t="s">
        <v>344</v>
      </c>
      <c r="D72" s="47" t="s">
        <v>181</v>
      </c>
      <c r="E72" s="45" t="s">
        <v>2704</v>
      </c>
      <c r="F72" s="48">
        <v>195</v>
      </c>
      <c r="G72" s="45"/>
      <c r="H72" s="45"/>
      <c r="I72" s="45"/>
      <c r="J72" s="47"/>
    </row>
    <row r="73" spans="1:10" x14ac:dyDescent="0.3">
      <c r="A73" s="45"/>
      <c r="B73" s="45" t="s">
        <v>303</v>
      </c>
      <c r="C73" s="46" t="s">
        <v>350</v>
      </c>
      <c r="D73" s="47" t="s">
        <v>181</v>
      </c>
      <c r="E73" s="45" t="s">
        <v>2705</v>
      </c>
      <c r="F73" s="48">
        <v>750</v>
      </c>
      <c r="G73" s="45"/>
      <c r="H73" s="45"/>
      <c r="I73" s="45"/>
      <c r="J73" s="47"/>
    </row>
    <row r="74" spans="1:10" x14ac:dyDescent="0.3">
      <c r="A74" s="45"/>
      <c r="B74" s="45" t="s">
        <v>303</v>
      </c>
      <c r="C74" s="46" t="s">
        <v>350</v>
      </c>
      <c r="D74" s="47" t="s">
        <v>181</v>
      </c>
      <c r="E74" s="45" t="s">
        <v>2706</v>
      </c>
      <c r="F74" s="48">
        <v>750</v>
      </c>
      <c r="G74" s="45"/>
      <c r="H74" s="45"/>
      <c r="I74" s="45"/>
      <c r="J74" s="47"/>
    </row>
    <row r="75" spans="1:10" x14ac:dyDescent="0.3">
      <c r="A75" s="45"/>
      <c r="B75" s="45" t="s">
        <v>2707</v>
      </c>
      <c r="C75" s="46" t="s">
        <v>2708</v>
      </c>
      <c r="D75" s="47"/>
      <c r="E75" s="45" t="s">
        <v>2709</v>
      </c>
      <c r="F75" s="48">
        <v>495</v>
      </c>
      <c r="G75" s="45"/>
      <c r="H75" s="45"/>
      <c r="I75" s="45"/>
      <c r="J75" s="47"/>
    </row>
    <row r="76" spans="1:10" x14ac:dyDescent="0.3">
      <c r="A76" s="45"/>
      <c r="B76" s="45" t="s">
        <v>2707</v>
      </c>
      <c r="C76" s="46" t="s">
        <v>2708</v>
      </c>
      <c r="D76" s="47"/>
      <c r="E76" s="45" t="s">
        <v>2710</v>
      </c>
      <c r="F76" s="48">
        <v>990</v>
      </c>
      <c r="G76" s="45"/>
      <c r="H76" s="45"/>
      <c r="I76" s="45"/>
      <c r="J76" s="47"/>
    </row>
    <row r="77" spans="1:10" x14ac:dyDescent="0.3">
      <c r="A77" s="45"/>
      <c r="B77" s="45" t="s">
        <v>290</v>
      </c>
      <c r="C77" s="46" t="s">
        <v>1231</v>
      </c>
      <c r="D77" s="47" t="s">
        <v>181</v>
      </c>
      <c r="E77" s="45" t="s">
        <v>2711</v>
      </c>
      <c r="F77" s="48" t="s">
        <v>204</v>
      </c>
      <c r="G77" s="45"/>
      <c r="H77" s="45"/>
      <c r="I77" s="45"/>
      <c r="J77" s="47"/>
    </row>
    <row r="78" spans="1:10" x14ac:dyDescent="0.3">
      <c r="A78" s="45"/>
      <c r="B78" s="45" t="s">
        <v>2712</v>
      </c>
      <c r="C78" s="46" t="s">
        <v>2713</v>
      </c>
      <c r="D78" s="47"/>
      <c r="E78" s="45" t="s">
        <v>2714</v>
      </c>
      <c r="F78" s="48">
        <v>980</v>
      </c>
      <c r="G78" s="45"/>
      <c r="H78" s="45"/>
      <c r="I78" s="45"/>
      <c r="J78" s="47"/>
    </row>
    <row r="79" spans="1:10" x14ac:dyDescent="0.3">
      <c r="A79" s="45"/>
      <c r="B79" s="45" t="s">
        <v>568</v>
      </c>
      <c r="C79" s="46" t="s">
        <v>2715</v>
      </c>
      <c r="D79" s="47"/>
      <c r="E79" s="45" t="s">
        <v>2716</v>
      </c>
      <c r="F79" s="48">
        <v>395</v>
      </c>
      <c r="G79" s="45"/>
      <c r="H79" s="45"/>
      <c r="I79" s="45"/>
      <c r="J79" s="47"/>
    </row>
    <row r="80" spans="1:10" x14ac:dyDescent="0.3">
      <c r="A80" s="45"/>
      <c r="B80" s="45" t="s">
        <v>568</v>
      </c>
      <c r="C80" s="46" t="s">
        <v>2715</v>
      </c>
      <c r="D80" s="47"/>
      <c r="E80" s="45" t="s">
        <v>2717</v>
      </c>
      <c r="F80" s="48">
        <v>395</v>
      </c>
      <c r="G80" s="45"/>
      <c r="H80" s="45"/>
      <c r="I80" s="45"/>
      <c r="J80" s="47"/>
    </row>
    <row r="81" spans="1:10" x14ac:dyDescent="0.3">
      <c r="A81" s="45"/>
      <c r="B81" s="45" t="s">
        <v>380</v>
      </c>
      <c r="C81" s="46" t="s">
        <v>116</v>
      </c>
      <c r="D81" s="47" t="s">
        <v>181</v>
      </c>
      <c r="E81" s="45" t="s">
        <v>2718</v>
      </c>
      <c r="F81" s="48">
        <v>820</v>
      </c>
      <c r="G81" s="45"/>
      <c r="H81" s="45"/>
      <c r="I81" s="45"/>
      <c r="J81" s="47"/>
    </row>
    <row r="82" spans="1:10" x14ac:dyDescent="0.3">
      <c r="A82" s="45"/>
      <c r="B82" s="45" t="s">
        <v>2719</v>
      </c>
      <c r="C82" s="46" t="s">
        <v>2720</v>
      </c>
      <c r="D82" s="47"/>
      <c r="E82" s="45" t="s">
        <v>2721</v>
      </c>
      <c r="F82" s="48">
        <v>750</v>
      </c>
      <c r="G82" s="45"/>
      <c r="H82" s="45"/>
      <c r="I82" s="45"/>
      <c r="J82" s="47"/>
    </row>
    <row r="83" spans="1:10" x14ac:dyDescent="0.3">
      <c r="A83" s="45"/>
      <c r="B83" s="45" t="s">
        <v>2719</v>
      </c>
      <c r="C83" s="46" t="s">
        <v>2720</v>
      </c>
      <c r="D83" s="47"/>
      <c r="E83" s="45" t="s">
        <v>2722</v>
      </c>
      <c r="F83" s="48">
        <v>2800</v>
      </c>
      <c r="G83" s="45"/>
      <c r="H83" s="45"/>
      <c r="I83" s="45"/>
      <c r="J83" s="47"/>
    </row>
    <row r="84" spans="1:10" x14ac:dyDescent="0.3">
      <c r="A84" s="45"/>
      <c r="B84" s="45" t="s">
        <v>389</v>
      </c>
      <c r="C84" s="46" t="s">
        <v>390</v>
      </c>
      <c r="D84" s="47" t="s">
        <v>181</v>
      </c>
      <c r="E84" s="45" t="s">
        <v>2723</v>
      </c>
      <c r="F84" s="48">
        <v>425</v>
      </c>
      <c r="G84" s="45"/>
      <c r="H84" s="45"/>
      <c r="I84" s="45"/>
      <c r="J84" s="47"/>
    </row>
    <row r="85" spans="1:10" x14ac:dyDescent="0.3">
      <c r="A85" s="45"/>
      <c r="B85" s="45" t="s">
        <v>389</v>
      </c>
      <c r="C85" s="46" t="s">
        <v>390</v>
      </c>
      <c r="D85" s="47" t="s">
        <v>181</v>
      </c>
      <c r="E85" s="45" t="s">
        <v>2724</v>
      </c>
      <c r="F85" s="48">
        <v>495</v>
      </c>
      <c r="G85" s="45"/>
      <c r="H85" s="45"/>
      <c r="I85" s="45"/>
      <c r="J85" s="47"/>
    </row>
    <row r="86" spans="1:10" x14ac:dyDescent="0.3">
      <c r="A86" s="45"/>
      <c r="B86" s="45" t="s">
        <v>2725</v>
      </c>
      <c r="C86" s="46" t="s">
        <v>2726</v>
      </c>
      <c r="D86" s="47"/>
      <c r="E86" s="45" t="s">
        <v>2727</v>
      </c>
      <c r="F86" s="48">
        <v>375</v>
      </c>
      <c r="G86" s="45"/>
      <c r="H86" s="45"/>
      <c r="I86" s="45"/>
      <c r="J86" s="47"/>
    </row>
    <row r="87" spans="1:10" x14ac:dyDescent="0.3">
      <c r="A87" s="45"/>
      <c r="B87" s="45" t="s">
        <v>2725</v>
      </c>
      <c r="C87" s="46" t="s">
        <v>2726</v>
      </c>
      <c r="D87" s="47"/>
      <c r="E87" s="45" t="s">
        <v>2728</v>
      </c>
      <c r="F87" s="48">
        <v>375</v>
      </c>
      <c r="G87" s="45"/>
      <c r="H87" s="45"/>
      <c r="I87" s="45"/>
      <c r="J87" s="47"/>
    </row>
    <row r="88" spans="1:10" x14ac:dyDescent="0.3">
      <c r="A88" s="45"/>
      <c r="B88" s="45" t="s">
        <v>533</v>
      </c>
      <c r="C88" s="46" t="s">
        <v>27</v>
      </c>
      <c r="D88" s="47" t="s">
        <v>181</v>
      </c>
      <c r="E88" s="45" t="s">
        <v>2729</v>
      </c>
      <c r="F88" s="48">
        <v>395</v>
      </c>
      <c r="G88" s="45"/>
      <c r="H88" s="45"/>
      <c r="I88" s="45"/>
      <c r="J88" s="47"/>
    </row>
    <row r="89" spans="1:10" x14ac:dyDescent="0.3">
      <c r="A89" s="45"/>
      <c r="B89" s="45" t="s">
        <v>533</v>
      </c>
      <c r="C89" s="46" t="s">
        <v>27</v>
      </c>
      <c r="D89" s="47" t="s">
        <v>181</v>
      </c>
      <c r="E89" s="45" t="s">
        <v>2730</v>
      </c>
      <c r="F89" s="48">
        <v>695</v>
      </c>
      <c r="G89" s="45"/>
      <c r="H89" s="45"/>
      <c r="I89" s="45"/>
      <c r="J89" s="47"/>
    </row>
    <row r="90" spans="1:10" x14ac:dyDescent="0.3">
      <c r="A90" s="45"/>
      <c r="B90" s="45" t="s">
        <v>290</v>
      </c>
      <c r="C90" s="46" t="s">
        <v>2731</v>
      </c>
      <c r="D90" s="47" t="s">
        <v>181</v>
      </c>
      <c r="E90" s="45" t="s">
        <v>2732</v>
      </c>
      <c r="F90" s="48">
        <v>4800</v>
      </c>
      <c r="G90" s="45"/>
      <c r="H90" s="45"/>
      <c r="I90" s="45"/>
      <c r="J90" s="47"/>
    </row>
    <row r="91" spans="1:10" x14ac:dyDescent="0.3">
      <c r="A91" s="45"/>
      <c r="B91" s="45" t="s">
        <v>684</v>
      </c>
      <c r="C91" s="46" t="s">
        <v>2733</v>
      </c>
      <c r="D91" s="47"/>
      <c r="E91" s="45" t="s">
        <v>2734</v>
      </c>
      <c r="F91" s="48">
        <v>350</v>
      </c>
      <c r="G91" s="45"/>
      <c r="H91" s="45"/>
      <c r="I91" s="45"/>
      <c r="J91" s="47"/>
    </row>
    <row r="92" spans="1:10" x14ac:dyDescent="0.3">
      <c r="A92" s="49"/>
      <c r="B92" s="49" t="s">
        <v>400</v>
      </c>
      <c r="C92" s="49" t="s">
        <v>106</v>
      </c>
      <c r="D92" s="51" t="s">
        <v>181</v>
      </c>
      <c r="E92" s="49" t="s">
        <v>2735</v>
      </c>
      <c r="F92" s="52">
        <v>750</v>
      </c>
      <c r="G92" s="49"/>
      <c r="H92" s="49"/>
      <c r="I92" s="49"/>
      <c r="J92" s="51"/>
    </row>
    <row r="93" spans="1:10" x14ac:dyDescent="0.3">
      <c r="A93" s="45"/>
      <c r="B93" s="45" t="s">
        <v>167</v>
      </c>
      <c r="C93" s="46" t="s">
        <v>132</v>
      </c>
      <c r="D93" s="47" t="s">
        <v>181</v>
      </c>
      <c r="E93" s="45" t="s">
        <v>2736</v>
      </c>
      <c r="F93" s="48">
        <v>650</v>
      </c>
      <c r="G93" s="45"/>
      <c r="H93" s="45"/>
      <c r="I93" s="45"/>
      <c r="J93" s="47"/>
    </row>
    <row r="94" spans="1:10" x14ac:dyDescent="0.3">
      <c r="A94" s="45"/>
      <c r="B94" s="45" t="s">
        <v>182</v>
      </c>
      <c r="C94" s="46" t="s">
        <v>2737</v>
      </c>
      <c r="D94" s="47"/>
      <c r="E94" s="45" t="s">
        <v>2738</v>
      </c>
      <c r="F94" s="48">
        <v>800</v>
      </c>
      <c r="G94" s="45"/>
      <c r="H94" s="45"/>
      <c r="I94" s="45"/>
      <c r="J94" s="47"/>
    </row>
    <row r="95" spans="1:10" x14ac:dyDescent="0.3">
      <c r="A95" s="45"/>
      <c r="B95" s="45" t="s">
        <v>182</v>
      </c>
      <c r="C95" s="46" t="s">
        <v>2737</v>
      </c>
      <c r="D95" s="47"/>
      <c r="E95" s="45" t="s">
        <v>2739</v>
      </c>
      <c r="F95" s="48">
        <v>800</v>
      </c>
      <c r="G95" s="45"/>
      <c r="H95" s="45"/>
      <c r="I95" s="45"/>
      <c r="J95" s="47"/>
    </row>
    <row r="96" spans="1:10" x14ac:dyDescent="0.3">
      <c r="A96" s="45"/>
      <c r="B96" s="45" t="s">
        <v>2740</v>
      </c>
      <c r="C96" s="46" t="s">
        <v>2741</v>
      </c>
      <c r="D96" s="47"/>
      <c r="E96" s="45" t="s">
        <v>2742</v>
      </c>
      <c r="F96" s="48" t="s">
        <v>204</v>
      </c>
      <c r="G96" s="45"/>
      <c r="H96" s="45"/>
      <c r="I96" s="45"/>
      <c r="J96" s="47"/>
    </row>
    <row r="97" spans="1:10" x14ac:dyDescent="0.3">
      <c r="A97" s="45"/>
      <c r="B97" s="45" t="s">
        <v>2743</v>
      </c>
      <c r="C97" s="46" t="s">
        <v>2744</v>
      </c>
      <c r="D97" s="47"/>
      <c r="E97" s="45" t="s">
        <v>2745</v>
      </c>
      <c r="F97" s="48">
        <v>320</v>
      </c>
      <c r="G97" s="45"/>
      <c r="H97" s="45"/>
      <c r="I97" s="45"/>
      <c r="J97" s="47"/>
    </row>
    <row r="98" spans="1:10" x14ac:dyDescent="0.3">
      <c r="A98" s="45"/>
      <c r="B98" s="45" t="s">
        <v>2746</v>
      </c>
      <c r="C98" s="46" t="s">
        <v>96</v>
      </c>
      <c r="D98" s="47" t="s">
        <v>181</v>
      </c>
      <c r="E98" s="45" t="s">
        <v>2747</v>
      </c>
      <c r="F98" s="48">
        <v>450</v>
      </c>
      <c r="G98" s="45"/>
      <c r="H98" s="45"/>
      <c r="I98" s="45"/>
      <c r="J98" s="47"/>
    </row>
    <row r="99" spans="1:10" x14ac:dyDescent="0.3">
      <c r="A99" s="45"/>
      <c r="B99" s="45" t="s">
        <v>457</v>
      </c>
      <c r="C99" s="46" t="s">
        <v>2748</v>
      </c>
      <c r="D99" s="47"/>
      <c r="E99" s="45" t="s">
        <v>2749</v>
      </c>
      <c r="F99" s="48">
        <v>225</v>
      </c>
      <c r="G99" s="45"/>
      <c r="H99" s="45"/>
      <c r="I99" s="45"/>
      <c r="J99" s="47"/>
    </row>
    <row r="100" spans="1:10" x14ac:dyDescent="0.3">
      <c r="A100" s="45"/>
      <c r="B100" s="45" t="s">
        <v>415</v>
      </c>
      <c r="C100" s="46" t="s">
        <v>416</v>
      </c>
      <c r="D100" s="47" t="s">
        <v>181</v>
      </c>
      <c r="E100" s="45" t="s">
        <v>2750</v>
      </c>
      <c r="F100" s="48">
        <v>130</v>
      </c>
      <c r="G100" s="45"/>
      <c r="H100" s="45"/>
      <c r="I100" s="45"/>
      <c r="J100" s="47"/>
    </row>
    <row r="101" spans="1:10" x14ac:dyDescent="0.3">
      <c r="A101" s="45"/>
      <c r="B101" s="45" t="s">
        <v>415</v>
      </c>
      <c r="C101" s="46" t="s">
        <v>416</v>
      </c>
      <c r="D101" s="47" t="s">
        <v>181</v>
      </c>
      <c r="E101" s="45" t="s">
        <v>2751</v>
      </c>
      <c r="F101" s="48">
        <v>270</v>
      </c>
      <c r="G101" s="45"/>
      <c r="H101" s="45"/>
      <c r="I101" s="45"/>
      <c r="J101" s="47"/>
    </row>
    <row r="102" spans="1:10" x14ac:dyDescent="0.3">
      <c r="A102" s="45"/>
      <c r="B102" s="45" t="s">
        <v>2752</v>
      </c>
      <c r="C102" s="46" t="s">
        <v>2753</v>
      </c>
      <c r="D102" s="47"/>
      <c r="E102" s="45" t="s">
        <v>2754</v>
      </c>
      <c r="F102" s="48">
        <v>3000</v>
      </c>
      <c r="G102" s="45"/>
      <c r="H102" s="45"/>
      <c r="I102" s="45"/>
      <c r="J102" s="47"/>
    </row>
    <row r="103" spans="1:10" x14ac:dyDescent="0.3">
      <c r="A103" s="45"/>
      <c r="B103" s="45" t="s">
        <v>2755</v>
      </c>
      <c r="C103" s="46" t="s">
        <v>2756</v>
      </c>
      <c r="D103" s="47" t="s">
        <v>181</v>
      </c>
      <c r="E103" s="45" t="s">
        <v>2757</v>
      </c>
      <c r="F103" s="48">
        <v>200</v>
      </c>
      <c r="G103" s="45"/>
      <c r="H103" s="45"/>
      <c r="I103" s="45"/>
      <c r="J103" s="47"/>
    </row>
    <row r="104" spans="1:10" x14ac:dyDescent="0.3">
      <c r="A104" s="45"/>
      <c r="B104" s="45" t="s">
        <v>1099</v>
      </c>
      <c r="C104" s="46" t="s">
        <v>1100</v>
      </c>
      <c r="D104" s="47" t="s">
        <v>181</v>
      </c>
      <c r="E104" s="45" t="s">
        <v>2758</v>
      </c>
      <c r="F104" s="48">
        <v>650</v>
      </c>
      <c r="G104" s="45"/>
      <c r="H104" s="45"/>
      <c r="I104" s="45"/>
      <c r="J104" s="47"/>
    </row>
    <row r="105" spans="1:10" ht="15.5" x14ac:dyDescent="0.35">
      <c r="A105" s="45"/>
      <c r="B105" s="56" t="s">
        <v>2759</v>
      </c>
      <c r="C105" s="57" t="s">
        <v>1145</v>
      </c>
      <c r="D105" s="58" t="s">
        <v>2659</v>
      </c>
      <c r="E105" s="56" t="s">
        <v>2760</v>
      </c>
      <c r="F105" s="59">
        <v>430</v>
      </c>
      <c r="G105" s="45"/>
      <c r="H105" s="45"/>
      <c r="I105" s="45"/>
      <c r="J105" s="47"/>
    </row>
    <row r="106" spans="1:10" x14ac:dyDescent="0.3">
      <c r="A106" s="45"/>
      <c r="B106" s="45" t="s">
        <v>193</v>
      </c>
      <c r="C106" s="46" t="s">
        <v>2761</v>
      </c>
      <c r="D106" s="47" t="s">
        <v>181</v>
      </c>
      <c r="E106" s="45" t="s">
        <v>2762</v>
      </c>
      <c r="F106" s="48">
        <v>300</v>
      </c>
      <c r="G106" s="45"/>
      <c r="H106" s="45"/>
      <c r="I106" s="45"/>
      <c r="J106" s="47"/>
    </row>
    <row r="107" spans="1:10" x14ac:dyDescent="0.3">
      <c r="A107" s="45"/>
      <c r="B107" s="45" t="s">
        <v>2573</v>
      </c>
      <c r="C107" s="46" t="s">
        <v>2574</v>
      </c>
      <c r="D107" s="47"/>
      <c r="E107" s="45" t="s">
        <v>2763</v>
      </c>
      <c r="F107" s="48" t="s">
        <v>204</v>
      </c>
      <c r="G107" s="45"/>
      <c r="H107" s="45"/>
      <c r="I107" s="45"/>
      <c r="J107" s="47"/>
    </row>
    <row r="108" spans="1:10" x14ac:dyDescent="0.3">
      <c r="A108" s="45"/>
      <c r="B108" s="45" t="s">
        <v>2764</v>
      </c>
      <c r="C108" s="46" t="s">
        <v>2765</v>
      </c>
      <c r="D108" s="47"/>
      <c r="E108" s="45" t="s">
        <v>2766</v>
      </c>
      <c r="F108" s="48">
        <v>180</v>
      </c>
      <c r="G108" s="45"/>
      <c r="H108" s="45"/>
      <c r="I108" s="45"/>
      <c r="J108" s="47"/>
    </row>
    <row r="109" spans="1:10" ht="15.5" x14ac:dyDescent="0.35">
      <c r="A109" s="45"/>
      <c r="B109" s="56" t="s">
        <v>2767</v>
      </c>
      <c r="C109" s="57" t="s">
        <v>2768</v>
      </c>
      <c r="D109" s="58" t="s">
        <v>2659</v>
      </c>
      <c r="E109" s="56" t="s">
        <v>2769</v>
      </c>
      <c r="F109" s="59">
        <v>925</v>
      </c>
      <c r="G109" s="45"/>
      <c r="H109" s="45"/>
      <c r="I109" s="45"/>
      <c r="J109" s="47"/>
    </row>
    <row r="110" spans="1:10" x14ac:dyDescent="0.3">
      <c r="A110" s="45"/>
      <c r="B110" s="45" t="s">
        <v>184</v>
      </c>
      <c r="C110" s="46" t="s">
        <v>185</v>
      </c>
      <c r="D110" s="47" t="s">
        <v>181</v>
      </c>
      <c r="E110" s="45" t="s">
        <v>2770</v>
      </c>
      <c r="F110" s="48">
        <v>8500</v>
      </c>
      <c r="G110" s="45"/>
      <c r="H110" s="45"/>
      <c r="I110" s="45"/>
      <c r="J110" s="47"/>
    </row>
    <row r="111" spans="1:10" x14ac:dyDescent="0.3">
      <c r="A111" s="45"/>
      <c r="B111" s="45" t="s">
        <v>433</v>
      </c>
      <c r="C111" s="46" t="s">
        <v>434</v>
      </c>
      <c r="D111" s="47" t="s">
        <v>181</v>
      </c>
      <c r="E111" s="45" t="s">
        <v>2771</v>
      </c>
      <c r="F111" s="48">
        <v>450</v>
      </c>
      <c r="G111" s="45"/>
      <c r="H111" s="45"/>
      <c r="I111" s="45"/>
      <c r="J111" s="47"/>
    </row>
    <row r="112" spans="1:10" x14ac:dyDescent="0.3">
      <c r="A112" s="45"/>
      <c r="B112" s="45" t="s">
        <v>433</v>
      </c>
      <c r="C112" s="46" t="s">
        <v>434</v>
      </c>
      <c r="D112" s="47" t="s">
        <v>181</v>
      </c>
      <c r="E112" s="45" t="s">
        <v>2772</v>
      </c>
      <c r="F112" s="48">
        <v>450</v>
      </c>
      <c r="G112" s="45"/>
      <c r="H112" s="45"/>
      <c r="I112" s="45"/>
      <c r="J112" s="47"/>
    </row>
    <row r="113" spans="1:10" x14ac:dyDescent="0.3">
      <c r="A113" s="45"/>
      <c r="B113" s="45" t="s">
        <v>1200</v>
      </c>
      <c r="C113" s="46" t="s">
        <v>1201</v>
      </c>
      <c r="D113" s="47" t="s">
        <v>181</v>
      </c>
      <c r="E113" s="45" t="s">
        <v>2773</v>
      </c>
      <c r="F113" s="48">
        <v>2300</v>
      </c>
      <c r="G113" s="45"/>
      <c r="H113" s="45"/>
      <c r="I113" s="45"/>
      <c r="J113" s="47"/>
    </row>
    <row r="114" spans="1:10" x14ac:dyDescent="0.3">
      <c r="A114" s="45"/>
      <c r="B114" s="45" t="s">
        <v>1200</v>
      </c>
      <c r="C114" s="46" t="s">
        <v>1201</v>
      </c>
      <c r="D114" s="47" t="s">
        <v>181</v>
      </c>
      <c r="E114" s="45" t="s">
        <v>2774</v>
      </c>
      <c r="F114" s="48">
        <v>2500</v>
      </c>
      <c r="G114" s="45"/>
      <c r="H114" s="45"/>
      <c r="I114" s="45"/>
      <c r="J114" s="47"/>
    </row>
    <row r="115" spans="1:10" x14ac:dyDescent="0.3">
      <c r="A115" s="45"/>
      <c r="B115" s="45" t="s">
        <v>452</v>
      </c>
      <c r="C115" s="46" t="s">
        <v>21</v>
      </c>
      <c r="D115" s="47" t="s">
        <v>181</v>
      </c>
      <c r="E115" s="45" t="s">
        <v>2775</v>
      </c>
      <c r="F115" s="48">
        <v>1150</v>
      </c>
      <c r="G115" s="45"/>
      <c r="H115" s="45"/>
      <c r="I115" s="45"/>
      <c r="J115" s="47"/>
    </row>
    <row r="116" spans="1:10" x14ac:dyDescent="0.3">
      <c r="A116" s="45"/>
      <c r="B116" s="45" t="s">
        <v>452</v>
      </c>
      <c r="C116" s="46" t="s">
        <v>21</v>
      </c>
      <c r="D116" s="47" t="s">
        <v>181</v>
      </c>
      <c r="E116" s="45" t="s">
        <v>2776</v>
      </c>
      <c r="F116" s="48">
        <v>1250</v>
      </c>
      <c r="G116" s="45"/>
      <c r="H116" s="45"/>
      <c r="I116" s="45"/>
      <c r="J116" s="47"/>
    </row>
    <row r="117" spans="1:10" x14ac:dyDescent="0.3">
      <c r="A117" s="45"/>
      <c r="B117" s="45" t="s">
        <v>2777</v>
      </c>
      <c r="C117" s="46" t="s">
        <v>2778</v>
      </c>
      <c r="D117" s="47"/>
      <c r="E117" s="45" t="s">
        <v>2779</v>
      </c>
      <c r="F117" s="48">
        <v>580</v>
      </c>
      <c r="G117" s="45"/>
      <c r="H117" s="45"/>
      <c r="I117" s="45"/>
      <c r="J117" s="47"/>
    </row>
    <row r="118" spans="1:10" x14ac:dyDescent="0.3">
      <c r="A118" s="45"/>
      <c r="B118" s="45" t="s">
        <v>2777</v>
      </c>
      <c r="C118" s="46" t="s">
        <v>2778</v>
      </c>
      <c r="D118" s="47"/>
      <c r="E118" s="45" t="s">
        <v>2780</v>
      </c>
      <c r="F118" s="48">
        <v>1400</v>
      </c>
      <c r="G118" s="45"/>
      <c r="H118" s="45"/>
      <c r="I118" s="45"/>
      <c r="J118" s="47"/>
    </row>
    <row r="119" spans="1:10" x14ac:dyDescent="0.3">
      <c r="A119" s="45"/>
      <c r="B119" s="45" t="s">
        <v>457</v>
      </c>
      <c r="C119" s="46" t="s">
        <v>458</v>
      </c>
      <c r="D119" s="47" t="s">
        <v>181</v>
      </c>
      <c r="E119" s="45" t="s">
        <v>2781</v>
      </c>
      <c r="F119" s="48">
        <v>295</v>
      </c>
      <c r="G119" s="45"/>
      <c r="H119" s="45"/>
      <c r="I119" s="45"/>
      <c r="J119" s="47"/>
    </row>
    <row r="120" spans="1:10" x14ac:dyDescent="0.3">
      <c r="A120" s="49"/>
      <c r="B120" s="49" t="s">
        <v>457</v>
      </c>
      <c r="C120" s="49" t="s">
        <v>458</v>
      </c>
      <c r="D120" s="51" t="s">
        <v>181</v>
      </c>
      <c r="E120" s="49" t="s">
        <v>2782</v>
      </c>
      <c r="F120" s="52">
        <v>295</v>
      </c>
      <c r="G120" s="49"/>
      <c r="H120" s="49"/>
      <c r="I120" s="49"/>
      <c r="J120" s="51"/>
    </row>
    <row r="121" spans="1:10" x14ac:dyDescent="0.3">
      <c r="A121" s="45"/>
      <c r="B121" s="45" t="s">
        <v>469</v>
      </c>
      <c r="C121" s="46" t="s">
        <v>464</v>
      </c>
      <c r="D121" s="47" t="s">
        <v>181</v>
      </c>
      <c r="E121" s="45" t="s">
        <v>2783</v>
      </c>
      <c r="F121" s="48">
        <v>1600</v>
      </c>
      <c r="G121" s="45"/>
      <c r="H121" s="45"/>
      <c r="I121" s="45"/>
      <c r="J121" s="47"/>
    </row>
    <row r="122" spans="1:10" x14ac:dyDescent="0.3">
      <c r="A122" s="45"/>
      <c r="B122" s="45" t="s">
        <v>2725</v>
      </c>
      <c r="C122" s="46" t="s">
        <v>2784</v>
      </c>
      <c r="D122" s="47" t="s">
        <v>181</v>
      </c>
      <c r="E122" s="45" t="s">
        <v>2785</v>
      </c>
      <c r="F122" s="48">
        <v>575</v>
      </c>
      <c r="G122" s="45"/>
      <c r="H122" s="45"/>
      <c r="I122" s="45"/>
      <c r="J122" s="47"/>
    </row>
    <row r="123" spans="1:10" x14ac:dyDescent="0.3">
      <c r="A123" s="45"/>
      <c r="B123" s="45" t="s">
        <v>197</v>
      </c>
      <c r="C123" s="46" t="s">
        <v>78</v>
      </c>
      <c r="D123" s="47" t="s">
        <v>181</v>
      </c>
      <c r="E123" s="45" t="s">
        <v>2786</v>
      </c>
      <c r="F123" s="48">
        <v>400</v>
      </c>
      <c r="G123" s="45"/>
      <c r="H123" s="45"/>
      <c r="I123" s="45"/>
      <c r="J123" s="47"/>
    </row>
    <row r="124" spans="1:10" x14ac:dyDescent="0.3">
      <c r="A124" s="49"/>
      <c r="B124" s="49" t="s">
        <v>197</v>
      </c>
      <c r="C124" s="49" t="s">
        <v>78</v>
      </c>
      <c r="D124" s="51" t="s">
        <v>181</v>
      </c>
      <c r="E124" s="49" t="s">
        <v>2787</v>
      </c>
      <c r="F124" s="52">
        <v>400</v>
      </c>
      <c r="G124" s="49"/>
      <c r="H124" s="49"/>
      <c r="I124" s="49"/>
      <c r="J124" s="51"/>
    </row>
    <row r="125" spans="1:10" x14ac:dyDescent="0.3">
      <c r="A125" s="45"/>
      <c r="B125" s="45" t="s">
        <v>481</v>
      </c>
      <c r="C125" s="46" t="s">
        <v>482</v>
      </c>
      <c r="D125" s="47" t="s">
        <v>181</v>
      </c>
      <c r="E125" s="45" t="s">
        <v>2788</v>
      </c>
      <c r="F125" s="48" t="s">
        <v>204</v>
      </c>
      <c r="G125" s="45"/>
      <c r="H125" s="45"/>
      <c r="I125" s="45"/>
      <c r="J125" s="47"/>
    </row>
    <row r="126" spans="1:10" x14ac:dyDescent="0.3">
      <c r="A126" s="45"/>
      <c r="B126" s="45" t="s">
        <v>182</v>
      </c>
      <c r="C126" s="46" t="s">
        <v>57</v>
      </c>
      <c r="D126" s="47" t="s">
        <v>181</v>
      </c>
      <c r="E126" s="45" t="s">
        <v>2789</v>
      </c>
      <c r="F126" s="48">
        <v>395</v>
      </c>
      <c r="G126" s="45"/>
      <c r="H126" s="45"/>
      <c r="I126" s="45"/>
      <c r="J126" s="47"/>
    </row>
    <row r="127" spans="1:10" x14ac:dyDescent="0.3">
      <c r="A127" s="45"/>
      <c r="B127" s="45" t="s">
        <v>182</v>
      </c>
      <c r="C127" s="46" t="s">
        <v>57</v>
      </c>
      <c r="D127" s="47" t="s">
        <v>181</v>
      </c>
      <c r="E127" s="45" t="s">
        <v>2790</v>
      </c>
      <c r="F127" s="48">
        <v>895</v>
      </c>
      <c r="G127" s="45"/>
      <c r="H127" s="45"/>
      <c r="I127" s="45"/>
      <c r="J127" s="47"/>
    </row>
    <row r="128" spans="1:10" x14ac:dyDescent="0.3">
      <c r="A128" s="45"/>
      <c r="B128" s="45" t="s">
        <v>2791</v>
      </c>
      <c r="C128" s="46" t="s">
        <v>34</v>
      </c>
      <c r="D128" s="47" t="s">
        <v>181</v>
      </c>
      <c r="E128" s="45" t="s">
        <v>2792</v>
      </c>
      <c r="F128" s="48">
        <v>350</v>
      </c>
      <c r="G128" s="45"/>
      <c r="H128" s="45"/>
      <c r="I128" s="45"/>
      <c r="J128" s="47"/>
    </row>
    <row r="129" spans="1:10" x14ac:dyDescent="0.3">
      <c r="A129" s="45"/>
      <c r="B129" s="45" t="s">
        <v>2791</v>
      </c>
      <c r="C129" s="46" t="s">
        <v>34</v>
      </c>
      <c r="D129" s="47" t="s">
        <v>181</v>
      </c>
      <c r="E129" s="45" t="s">
        <v>2793</v>
      </c>
      <c r="F129" s="48">
        <v>600</v>
      </c>
      <c r="G129" s="45"/>
      <c r="H129" s="45"/>
      <c r="I129" s="45"/>
      <c r="J129" s="47"/>
    </row>
    <row r="130" spans="1:10" x14ac:dyDescent="0.3">
      <c r="A130" s="45"/>
      <c r="B130" s="45" t="s">
        <v>2618</v>
      </c>
      <c r="C130" s="46" t="s">
        <v>2794</v>
      </c>
      <c r="D130" s="47" t="s">
        <v>181</v>
      </c>
      <c r="E130" s="45" t="s">
        <v>2795</v>
      </c>
      <c r="F130" s="48">
        <v>600</v>
      </c>
      <c r="G130" s="45"/>
      <c r="H130" s="45"/>
      <c r="I130" s="45"/>
      <c r="J130" s="47"/>
    </row>
    <row r="131" spans="1:10" x14ac:dyDescent="0.3">
      <c r="A131" s="49"/>
      <c r="B131" s="49" t="s">
        <v>2796</v>
      </c>
      <c r="C131" s="49" t="s">
        <v>2797</v>
      </c>
      <c r="D131" s="51"/>
      <c r="E131" s="49" t="s">
        <v>2798</v>
      </c>
      <c r="F131" s="52">
        <v>6000</v>
      </c>
      <c r="G131" s="49"/>
      <c r="H131" s="49"/>
      <c r="I131" s="49"/>
      <c r="J131" s="51"/>
    </row>
    <row r="132" spans="1:10" x14ac:dyDescent="0.3">
      <c r="A132" s="45"/>
      <c r="B132" s="45" t="s">
        <v>521</v>
      </c>
      <c r="C132" s="46" t="s">
        <v>146</v>
      </c>
      <c r="D132" s="47" t="s">
        <v>181</v>
      </c>
      <c r="E132" s="45" t="s">
        <v>2799</v>
      </c>
      <c r="F132" s="48">
        <v>450</v>
      </c>
      <c r="G132" s="45"/>
      <c r="H132" s="45"/>
      <c r="I132" s="45"/>
      <c r="J132" s="47"/>
    </row>
    <row r="133" spans="1:10" x14ac:dyDescent="0.3">
      <c r="A133" s="45"/>
      <c r="B133" s="45" t="s">
        <v>2800</v>
      </c>
      <c r="C133" s="46" t="s">
        <v>2801</v>
      </c>
      <c r="D133" s="47"/>
      <c r="E133" s="45" t="s">
        <v>2802</v>
      </c>
      <c r="F133" s="48" t="s">
        <v>204</v>
      </c>
      <c r="G133" s="45"/>
      <c r="H133" s="45"/>
      <c r="I133" s="45"/>
      <c r="J133" s="47"/>
    </row>
    <row r="134" spans="1:10" x14ac:dyDescent="0.3">
      <c r="A134" s="45"/>
      <c r="B134" s="45" t="s">
        <v>343</v>
      </c>
      <c r="C134" s="46" t="s">
        <v>2803</v>
      </c>
      <c r="D134" s="47"/>
      <c r="E134" s="45" t="s">
        <v>2804</v>
      </c>
      <c r="F134" s="48">
        <v>315</v>
      </c>
      <c r="G134" s="45"/>
      <c r="H134" s="45"/>
      <c r="I134" s="45"/>
      <c r="J134" s="47"/>
    </row>
    <row r="135" spans="1:10" x14ac:dyDescent="0.3">
      <c r="A135" s="45"/>
      <c r="B135" s="45" t="s">
        <v>343</v>
      </c>
      <c r="C135" s="46" t="s">
        <v>2803</v>
      </c>
      <c r="D135" s="47"/>
      <c r="E135" s="45" t="s">
        <v>2805</v>
      </c>
      <c r="F135" s="48">
        <v>820</v>
      </c>
      <c r="G135" s="45"/>
      <c r="H135" s="45"/>
      <c r="I135" s="45"/>
      <c r="J135" s="47"/>
    </row>
    <row r="136" spans="1:10" x14ac:dyDescent="0.3">
      <c r="A136" s="45"/>
      <c r="B136" s="45" t="s">
        <v>684</v>
      </c>
      <c r="C136" s="46" t="s">
        <v>2806</v>
      </c>
      <c r="D136" s="47"/>
      <c r="E136" s="45" t="s">
        <v>2807</v>
      </c>
      <c r="F136" s="48">
        <v>395</v>
      </c>
      <c r="G136" s="45"/>
      <c r="H136" s="45"/>
      <c r="I136" s="45"/>
      <c r="J136" s="47"/>
    </row>
    <row r="137" spans="1:10" ht="15.5" x14ac:dyDescent="0.35">
      <c r="A137" s="45"/>
      <c r="B137" s="56" t="s">
        <v>2808</v>
      </c>
      <c r="C137" s="57" t="s">
        <v>2809</v>
      </c>
      <c r="D137" s="58" t="s">
        <v>2659</v>
      </c>
      <c r="E137" s="56" t="s">
        <v>2810</v>
      </c>
      <c r="F137" s="59" t="s">
        <v>204</v>
      </c>
      <c r="G137" s="45"/>
      <c r="H137" s="45"/>
      <c r="I137" s="45"/>
      <c r="J137" s="47"/>
    </row>
    <row r="138" spans="1:10" ht="15.5" x14ac:dyDescent="0.35">
      <c r="A138" s="45"/>
      <c r="B138" s="56" t="s">
        <v>549</v>
      </c>
      <c r="C138" s="57" t="s">
        <v>550</v>
      </c>
      <c r="D138" s="58" t="s">
        <v>2621</v>
      </c>
      <c r="E138" s="56" t="s">
        <v>2811</v>
      </c>
      <c r="F138" s="59">
        <v>300</v>
      </c>
      <c r="G138" s="45"/>
      <c r="H138" s="45"/>
      <c r="I138" s="45"/>
      <c r="J138" s="47"/>
    </row>
    <row r="139" spans="1:10" x14ac:dyDescent="0.3">
      <c r="A139" s="45"/>
      <c r="B139" s="45" t="s">
        <v>549</v>
      </c>
      <c r="C139" s="46" t="s">
        <v>550</v>
      </c>
      <c r="D139" s="47" t="s">
        <v>181</v>
      </c>
      <c r="E139" s="45" t="s">
        <v>2812</v>
      </c>
      <c r="F139" s="48">
        <v>300</v>
      </c>
      <c r="G139" s="45"/>
      <c r="H139" s="45"/>
      <c r="I139" s="45"/>
      <c r="J139" s="47"/>
    </row>
    <row r="140" spans="1:10" x14ac:dyDescent="0.3">
      <c r="A140" s="45"/>
      <c r="B140" s="45" t="s">
        <v>549</v>
      </c>
      <c r="C140" s="46" t="s">
        <v>550</v>
      </c>
      <c r="D140" s="47" t="s">
        <v>181</v>
      </c>
      <c r="E140" s="45" t="s">
        <v>2813</v>
      </c>
      <c r="F140" s="48">
        <v>300</v>
      </c>
      <c r="G140" s="45"/>
      <c r="H140" s="45"/>
      <c r="I140" s="45"/>
      <c r="J140" s="47"/>
    </row>
    <row r="141" spans="1:10" x14ac:dyDescent="0.3">
      <c r="A141" s="45"/>
      <c r="B141" s="45" t="s">
        <v>591</v>
      </c>
      <c r="C141" s="46" t="s">
        <v>550</v>
      </c>
      <c r="D141" s="47" t="s">
        <v>181</v>
      </c>
      <c r="E141" s="45" t="s">
        <v>2814</v>
      </c>
      <c r="F141" s="48">
        <v>1500</v>
      </c>
      <c r="G141" s="45"/>
      <c r="H141" s="45"/>
      <c r="I141" s="45"/>
      <c r="J141" s="47"/>
    </row>
    <row r="142" spans="1:10" ht="15.5" x14ac:dyDescent="0.35">
      <c r="A142" s="49"/>
      <c r="B142" s="53" t="s">
        <v>2815</v>
      </c>
      <c r="C142" s="60" t="s">
        <v>117</v>
      </c>
      <c r="D142" s="58" t="s">
        <v>2659</v>
      </c>
      <c r="E142" s="56" t="s">
        <v>2816</v>
      </c>
      <c r="F142" s="59">
        <v>350</v>
      </c>
      <c r="G142" s="45"/>
      <c r="H142" s="45"/>
      <c r="I142" s="45"/>
      <c r="J142" s="47"/>
    </row>
    <row r="143" spans="1:10" x14ac:dyDescent="0.3">
      <c r="A143" s="45"/>
      <c r="B143" s="45" t="s">
        <v>2719</v>
      </c>
      <c r="C143" s="46" t="s">
        <v>117</v>
      </c>
      <c r="D143" s="47"/>
      <c r="E143" s="45" t="s">
        <v>2817</v>
      </c>
      <c r="F143" s="48">
        <v>225</v>
      </c>
      <c r="G143" s="45"/>
      <c r="H143" s="45"/>
      <c r="I143" s="45"/>
      <c r="J143" s="47"/>
    </row>
    <row r="144" spans="1:10" x14ac:dyDescent="0.3">
      <c r="A144" s="45"/>
      <c r="B144" s="45" t="s">
        <v>2818</v>
      </c>
      <c r="C144" s="46" t="s">
        <v>2819</v>
      </c>
      <c r="D144" s="47"/>
      <c r="E144" s="45" t="s">
        <v>2820</v>
      </c>
      <c r="F144" s="48">
        <v>485</v>
      </c>
      <c r="G144" s="45"/>
      <c r="H144" s="45"/>
      <c r="I144" s="45"/>
      <c r="J144" s="47"/>
    </row>
    <row r="145" spans="1:10" x14ac:dyDescent="0.3">
      <c r="A145" s="45"/>
      <c r="B145" s="45" t="s">
        <v>2818</v>
      </c>
      <c r="C145" s="46" t="s">
        <v>2819</v>
      </c>
      <c r="D145" s="47"/>
      <c r="E145" s="45" t="s">
        <v>2821</v>
      </c>
      <c r="F145" s="48">
        <v>495</v>
      </c>
      <c r="G145" s="45"/>
      <c r="H145" s="45"/>
      <c r="I145" s="45"/>
      <c r="J145" s="47"/>
    </row>
    <row r="146" spans="1:10" x14ac:dyDescent="0.3">
      <c r="A146" s="45"/>
      <c r="B146" s="45" t="s">
        <v>2822</v>
      </c>
      <c r="C146" s="46" t="s">
        <v>2823</v>
      </c>
      <c r="D146" s="47"/>
      <c r="E146" s="45" t="s">
        <v>2824</v>
      </c>
      <c r="F146" s="48">
        <v>900</v>
      </c>
      <c r="G146" s="45"/>
      <c r="H146" s="45"/>
      <c r="I146" s="45"/>
      <c r="J146" s="47"/>
    </row>
    <row r="147" spans="1:10" x14ac:dyDescent="0.3">
      <c r="A147" s="49"/>
      <c r="B147" s="49" t="s">
        <v>2825</v>
      </c>
      <c r="C147" s="49" t="s">
        <v>94</v>
      </c>
      <c r="D147" s="51" t="s">
        <v>181</v>
      </c>
      <c r="E147" s="49" t="s">
        <v>2826</v>
      </c>
      <c r="F147" s="52">
        <v>500</v>
      </c>
      <c r="G147" s="49"/>
      <c r="H147" s="49"/>
      <c r="I147" s="49"/>
      <c r="J147" s="51"/>
    </row>
    <row r="148" spans="1:10" x14ac:dyDescent="0.3">
      <c r="A148" s="45"/>
      <c r="B148" s="45" t="s">
        <v>2827</v>
      </c>
      <c r="C148" s="46" t="s">
        <v>2828</v>
      </c>
      <c r="D148" s="47"/>
      <c r="E148" s="45" t="s">
        <v>2829</v>
      </c>
      <c r="F148" s="48">
        <v>295</v>
      </c>
      <c r="G148" s="45"/>
      <c r="H148" s="45"/>
      <c r="I148" s="45"/>
      <c r="J148" s="47"/>
    </row>
    <row r="149" spans="1:10" x14ac:dyDescent="0.3">
      <c r="A149" s="45"/>
      <c r="B149" s="45" t="s">
        <v>2830</v>
      </c>
      <c r="C149" s="46" t="s">
        <v>2831</v>
      </c>
      <c r="D149" s="47"/>
      <c r="E149" s="45" t="s">
        <v>2832</v>
      </c>
      <c r="F149" s="48">
        <v>475</v>
      </c>
      <c r="G149" s="45"/>
      <c r="H149" s="45"/>
      <c r="I149" s="45"/>
      <c r="J149" s="47"/>
    </row>
    <row r="150" spans="1:10" x14ac:dyDescent="0.3">
      <c r="A150" s="45"/>
      <c r="B150" s="45" t="s">
        <v>2830</v>
      </c>
      <c r="C150" s="46" t="s">
        <v>2831</v>
      </c>
      <c r="D150" s="47"/>
      <c r="E150" s="45" t="s">
        <v>2833</v>
      </c>
      <c r="F150" s="48" t="s">
        <v>204</v>
      </c>
      <c r="G150" s="45"/>
      <c r="H150" s="45"/>
      <c r="I150" s="45"/>
      <c r="J150" s="47"/>
    </row>
    <row r="151" spans="1:10" x14ac:dyDescent="0.3">
      <c r="A151" s="45"/>
      <c r="B151" s="45" t="s">
        <v>588</v>
      </c>
      <c r="C151" s="46" t="s">
        <v>589</v>
      </c>
      <c r="D151" s="47" t="s">
        <v>181</v>
      </c>
      <c r="E151" s="45" t="s">
        <v>2834</v>
      </c>
      <c r="F151" s="48">
        <v>1200</v>
      </c>
      <c r="G151" s="45"/>
      <c r="H151" s="45"/>
      <c r="I151" s="45"/>
      <c r="J151" s="47"/>
    </row>
    <row r="152" spans="1:10" x14ac:dyDescent="0.3">
      <c r="A152" s="45"/>
      <c r="B152" s="45" t="s">
        <v>193</v>
      </c>
      <c r="C152" s="46" t="s">
        <v>107</v>
      </c>
      <c r="D152" s="47" t="s">
        <v>181</v>
      </c>
      <c r="E152" s="45" t="s">
        <v>2835</v>
      </c>
      <c r="F152" s="48">
        <v>430</v>
      </c>
      <c r="G152" s="45"/>
      <c r="H152" s="45"/>
      <c r="I152" s="45"/>
      <c r="J152" s="47"/>
    </row>
    <row r="153" spans="1:10" x14ac:dyDescent="0.3">
      <c r="A153" s="45"/>
      <c r="B153" s="45" t="s">
        <v>1112</v>
      </c>
      <c r="C153" s="46" t="s">
        <v>2836</v>
      </c>
      <c r="D153" s="47"/>
      <c r="E153" s="45" t="s">
        <v>2837</v>
      </c>
      <c r="F153" s="48" t="s">
        <v>204</v>
      </c>
      <c r="G153" s="45"/>
      <c r="H153" s="45"/>
      <c r="I153" s="45"/>
      <c r="J153" s="47"/>
    </row>
    <row r="154" spans="1:10" x14ac:dyDescent="0.3">
      <c r="A154" s="45"/>
      <c r="B154" s="45" t="s">
        <v>1112</v>
      </c>
      <c r="C154" s="46" t="s">
        <v>2836</v>
      </c>
      <c r="D154" s="47"/>
      <c r="E154" s="45" t="s">
        <v>2838</v>
      </c>
      <c r="F154" s="48" t="s">
        <v>204</v>
      </c>
      <c r="G154" s="45"/>
      <c r="H154" s="45"/>
      <c r="I154" s="45"/>
      <c r="J154" s="47"/>
    </row>
    <row r="155" spans="1:10" x14ac:dyDescent="0.3">
      <c r="A155" s="45"/>
      <c r="B155" s="45" t="s">
        <v>2839</v>
      </c>
      <c r="C155" s="46" t="s">
        <v>2840</v>
      </c>
      <c r="D155" s="47"/>
      <c r="E155" s="45" t="s">
        <v>2841</v>
      </c>
      <c r="F155" s="48">
        <v>750</v>
      </c>
      <c r="G155" s="45"/>
      <c r="H155" s="45"/>
      <c r="I155" s="45"/>
      <c r="J155" s="47"/>
    </row>
    <row r="156" spans="1:10" x14ac:dyDescent="0.3">
      <c r="A156" s="45"/>
      <c r="B156" s="45" t="s">
        <v>781</v>
      </c>
      <c r="C156" s="46" t="s">
        <v>42</v>
      </c>
      <c r="D156" s="47" t="s">
        <v>181</v>
      </c>
      <c r="E156" s="45" t="s">
        <v>2842</v>
      </c>
      <c r="F156" s="48">
        <v>110</v>
      </c>
      <c r="G156" s="45"/>
      <c r="H156" s="45"/>
      <c r="I156" s="45"/>
      <c r="J156" s="47"/>
    </row>
    <row r="157" spans="1:10" x14ac:dyDescent="0.3">
      <c r="A157" s="45"/>
      <c r="B157" s="45" t="s">
        <v>781</v>
      </c>
      <c r="C157" s="46" t="s">
        <v>42</v>
      </c>
      <c r="D157" s="47" t="s">
        <v>181</v>
      </c>
      <c r="E157" s="45" t="s">
        <v>2843</v>
      </c>
      <c r="F157" s="48">
        <v>210</v>
      </c>
      <c r="G157" s="45"/>
      <c r="H157" s="45"/>
      <c r="I157" s="45"/>
      <c r="J157" s="47"/>
    </row>
    <row r="158" spans="1:10" x14ac:dyDescent="0.3">
      <c r="A158" s="49"/>
      <c r="B158" s="49" t="s">
        <v>2844</v>
      </c>
      <c r="C158" s="49" t="s">
        <v>2845</v>
      </c>
      <c r="D158" s="51"/>
      <c r="E158" s="49" t="s">
        <v>2846</v>
      </c>
      <c r="F158" s="52">
        <v>3500</v>
      </c>
      <c r="G158" s="49"/>
      <c r="H158" s="49"/>
      <c r="I158" s="45"/>
      <c r="J158" s="51"/>
    </row>
    <row r="159" spans="1:10" x14ac:dyDescent="0.3">
      <c r="A159" s="49"/>
      <c r="B159" s="49" t="s">
        <v>2550</v>
      </c>
      <c r="C159" s="50" t="s">
        <v>2847</v>
      </c>
      <c r="D159" s="47"/>
      <c r="E159" s="45" t="s">
        <v>2848</v>
      </c>
      <c r="F159" s="48">
        <v>450</v>
      </c>
      <c r="G159" s="45"/>
      <c r="H159" s="45"/>
      <c r="I159" s="45"/>
      <c r="J159" s="47"/>
    </row>
    <row r="160" spans="1:10" ht="15.5" x14ac:dyDescent="0.35">
      <c r="A160" s="45"/>
      <c r="B160" s="56" t="s">
        <v>2849</v>
      </c>
      <c r="C160" s="57" t="s">
        <v>2850</v>
      </c>
      <c r="D160" s="58" t="s">
        <v>2659</v>
      </c>
      <c r="E160" s="56" t="s">
        <v>2851</v>
      </c>
      <c r="F160" s="59">
        <v>200</v>
      </c>
      <c r="G160" s="45"/>
      <c r="H160" s="45"/>
      <c r="I160" s="45"/>
      <c r="J160" s="47"/>
    </row>
    <row r="161" spans="1:10" x14ac:dyDescent="0.3">
      <c r="A161" s="49"/>
      <c r="B161" s="49" t="s">
        <v>184</v>
      </c>
      <c r="C161" s="49" t="s">
        <v>2852</v>
      </c>
      <c r="D161" s="51"/>
      <c r="E161" s="49" t="s">
        <v>2853</v>
      </c>
      <c r="F161" s="52">
        <v>440</v>
      </c>
      <c r="G161" s="49"/>
      <c r="H161" s="49"/>
      <c r="I161" s="49"/>
      <c r="J161" s="47"/>
    </row>
    <row r="162" spans="1:10" x14ac:dyDescent="0.3">
      <c r="A162" s="45"/>
      <c r="B162" s="45" t="s">
        <v>611</v>
      </c>
      <c r="C162" s="46" t="s">
        <v>135</v>
      </c>
      <c r="D162" s="47" t="s">
        <v>181</v>
      </c>
      <c r="E162" s="45" t="s">
        <v>2854</v>
      </c>
      <c r="F162" s="48">
        <v>450</v>
      </c>
      <c r="G162" s="45"/>
      <c r="H162" s="45"/>
      <c r="I162" s="45"/>
      <c r="J162" s="47"/>
    </row>
    <row r="163" spans="1:10" x14ac:dyDescent="0.3">
      <c r="A163" s="45"/>
      <c r="B163" s="45" t="s">
        <v>611</v>
      </c>
      <c r="C163" s="46" t="s">
        <v>135</v>
      </c>
      <c r="D163" s="47" t="s">
        <v>181</v>
      </c>
      <c r="E163" s="45" t="s">
        <v>2855</v>
      </c>
      <c r="F163" s="48">
        <v>650</v>
      </c>
      <c r="G163" s="45"/>
      <c r="H163" s="45"/>
      <c r="I163" s="45"/>
      <c r="J163" s="47"/>
    </row>
    <row r="164" spans="1:10" x14ac:dyDescent="0.3">
      <c r="A164" s="45"/>
      <c r="B164" s="45" t="s">
        <v>2856</v>
      </c>
      <c r="C164" s="46" t="s">
        <v>621</v>
      </c>
      <c r="D164" s="45" t="s">
        <v>181</v>
      </c>
      <c r="E164" s="45" t="s">
        <v>2857</v>
      </c>
      <c r="F164" s="61">
        <v>850</v>
      </c>
      <c r="G164" s="45"/>
      <c r="H164" s="45"/>
      <c r="I164" s="45"/>
      <c r="J164" s="47"/>
    </row>
    <row r="165" spans="1:10" x14ac:dyDescent="0.3">
      <c r="A165" s="45"/>
      <c r="B165" s="45" t="s">
        <v>2858</v>
      </c>
      <c r="C165" s="46" t="s">
        <v>621</v>
      </c>
      <c r="D165" s="47"/>
      <c r="E165" s="45" t="s">
        <v>2859</v>
      </c>
      <c r="F165" s="48" t="s">
        <v>204</v>
      </c>
      <c r="G165" s="45"/>
      <c r="H165" s="45"/>
      <c r="I165" s="45"/>
      <c r="J165" s="47"/>
    </row>
    <row r="166" spans="1:10" x14ac:dyDescent="0.3">
      <c r="A166" s="45"/>
      <c r="B166" s="45" t="s">
        <v>774</v>
      </c>
      <c r="C166" s="46" t="s">
        <v>2860</v>
      </c>
      <c r="D166" s="47"/>
      <c r="E166" s="45" t="s">
        <v>2861</v>
      </c>
      <c r="F166" s="48">
        <v>200</v>
      </c>
      <c r="G166" s="45"/>
      <c r="H166" s="45"/>
      <c r="I166" s="45"/>
      <c r="J166" s="47"/>
    </row>
    <row r="167" spans="1:10" x14ac:dyDescent="0.3">
      <c r="A167" s="45"/>
      <c r="B167" s="45" t="s">
        <v>629</v>
      </c>
      <c r="C167" s="46" t="s">
        <v>630</v>
      </c>
      <c r="D167" s="47" t="s">
        <v>181</v>
      </c>
      <c r="E167" s="45" t="s">
        <v>2862</v>
      </c>
      <c r="F167" s="48">
        <v>250</v>
      </c>
      <c r="G167" s="45"/>
      <c r="H167" s="45"/>
      <c r="I167" s="45"/>
      <c r="J167" s="47"/>
    </row>
    <row r="168" spans="1:10" x14ac:dyDescent="0.3">
      <c r="A168" s="45"/>
      <c r="B168" s="45" t="s">
        <v>2863</v>
      </c>
      <c r="C168" s="46" t="s">
        <v>2864</v>
      </c>
      <c r="D168" s="47"/>
      <c r="E168" s="45" t="s">
        <v>2865</v>
      </c>
      <c r="F168" s="48">
        <v>190</v>
      </c>
      <c r="G168" s="45"/>
      <c r="H168" s="45"/>
      <c r="I168" s="45"/>
      <c r="J168" s="47"/>
    </row>
    <row r="169" spans="1:10" x14ac:dyDescent="0.3">
      <c r="A169" s="45"/>
      <c r="B169" s="45" t="s">
        <v>210</v>
      </c>
      <c r="C169" s="46" t="s">
        <v>33</v>
      </c>
      <c r="D169" s="47" t="s">
        <v>181</v>
      </c>
      <c r="E169" s="45" t="s">
        <v>2866</v>
      </c>
      <c r="F169" s="48">
        <v>250</v>
      </c>
      <c r="G169" s="45"/>
      <c r="H169" s="45"/>
      <c r="I169" s="45"/>
      <c r="J169" s="47"/>
    </row>
    <row r="170" spans="1:10" x14ac:dyDescent="0.3">
      <c r="A170" s="45"/>
      <c r="B170" s="45" t="s">
        <v>635</v>
      </c>
      <c r="C170" s="46" t="s">
        <v>33</v>
      </c>
      <c r="D170" s="47" t="s">
        <v>181</v>
      </c>
      <c r="E170" s="45" t="s">
        <v>2867</v>
      </c>
      <c r="F170" s="48">
        <v>750</v>
      </c>
      <c r="G170" s="45"/>
      <c r="H170" s="45"/>
      <c r="I170" s="45"/>
      <c r="J170" s="47"/>
    </row>
    <row r="171" spans="1:10" x14ac:dyDescent="0.3">
      <c r="A171" s="45"/>
      <c r="B171" s="45" t="s">
        <v>635</v>
      </c>
      <c r="C171" s="46" t="s">
        <v>33</v>
      </c>
      <c r="D171" s="47" t="s">
        <v>181</v>
      </c>
      <c r="E171" s="45" t="s">
        <v>2868</v>
      </c>
      <c r="F171" s="48">
        <v>820</v>
      </c>
      <c r="G171" s="45"/>
      <c r="H171" s="45"/>
      <c r="I171" s="45"/>
      <c r="J171" s="47"/>
    </row>
    <row r="172" spans="1:10" x14ac:dyDescent="0.3">
      <c r="A172" s="45"/>
      <c r="B172" s="45" t="s">
        <v>1064</v>
      </c>
      <c r="C172" s="46" t="s">
        <v>202</v>
      </c>
      <c r="D172" s="47" t="s">
        <v>181</v>
      </c>
      <c r="E172" s="45" t="s">
        <v>2869</v>
      </c>
      <c r="F172" s="48">
        <v>195</v>
      </c>
      <c r="G172" s="45"/>
      <c r="H172" s="45"/>
      <c r="I172" s="45"/>
      <c r="J172" s="47"/>
    </row>
    <row r="173" spans="1:10" x14ac:dyDescent="0.3">
      <c r="A173" s="45"/>
      <c r="B173" s="45" t="s">
        <v>2870</v>
      </c>
      <c r="C173" s="46" t="s">
        <v>2871</v>
      </c>
      <c r="D173" s="47"/>
      <c r="E173" s="45" t="s">
        <v>2872</v>
      </c>
      <c r="F173" s="48">
        <v>6000</v>
      </c>
      <c r="G173" s="45"/>
      <c r="H173" s="45"/>
      <c r="I173" s="45"/>
      <c r="J173" s="47"/>
    </row>
    <row r="174" spans="1:10" x14ac:dyDescent="0.3">
      <c r="A174" s="45"/>
      <c r="B174" s="45" t="s">
        <v>2870</v>
      </c>
      <c r="C174" s="46" t="s">
        <v>2873</v>
      </c>
      <c r="D174" s="47"/>
      <c r="E174" s="45" t="s">
        <v>2874</v>
      </c>
      <c r="F174" s="48">
        <v>7000</v>
      </c>
      <c r="G174" s="45"/>
      <c r="H174" s="45"/>
      <c r="I174" s="45"/>
      <c r="J174" s="47"/>
    </row>
    <row r="175" spans="1:10" x14ac:dyDescent="0.3">
      <c r="A175" s="45"/>
      <c r="B175" s="45" t="s">
        <v>2875</v>
      </c>
      <c r="C175" s="46" t="s">
        <v>2876</v>
      </c>
      <c r="D175" s="47"/>
      <c r="E175" s="45" t="s">
        <v>2877</v>
      </c>
      <c r="F175" s="48">
        <v>450</v>
      </c>
      <c r="G175" s="45"/>
      <c r="H175" s="45"/>
      <c r="I175" s="45"/>
      <c r="J175" s="47"/>
    </row>
    <row r="176" spans="1:10" x14ac:dyDescent="0.3">
      <c r="A176" s="45"/>
      <c r="B176" s="45" t="s">
        <v>2875</v>
      </c>
      <c r="C176" s="46" t="s">
        <v>2876</v>
      </c>
      <c r="D176" s="47"/>
      <c r="E176" s="45" t="s">
        <v>2878</v>
      </c>
      <c r="F176" s="48">
        <v>450</v>
      </c>
      <c r="G176" s="45"/>
      <c r="H176" s="45"/>
      <c r="I176" s="45"/>
      <c r="J176" s="47"/>
    </row>
    <row r="177" spans="1:10" x14ac:dyDescent="0.3">
      <c r="A177" s="45"/>
      <c r="B177" s="45" t="s">
        <v>652</v>
      </c>
      <c r="C177" s="46" t="s">
        <v>653</v>
      </c>
      <c r="D177" s="47" t="s">
        <v>181</v>
      </c>
      <c r="E177" s="45" t="s">
        <v>2879</v>
      </c>
      <c r="F177" s="48" t="s">
        <v>204</v>
      </c>
      <c r="G177" s="45"/>
      <c r="H177" s="45"/>
      <c r="I177" s="45"/>
      <c r="J177" s="47"/>
    </row>
    <row r="178" spans="1:10" x14ac:dyDescent="0.3">
      <c r="A178" s="45"/>
      <c r="B178" s="45" t="s">
        <v>2880</v>
      </c>
      <c r="C178" s="46" t="s">
        <v>114</v>
      </c>
      <c r="D178" s="47" t="s">
        <v>181</v>
      </c>
      <c r="E178" s="45" t="s">
        <v>2881</v>
      </c>
      <c r="F178" s="48">
        <v>250</v>
      </c>
      <c r="G178" s="45"/>
      <c r="H178" s="45"/>
      <c r="I178" s="45"/>
      <c r="J178" s="47"/>
    </row>
    <row r="179" spans="1:10" x14ac:dyDescent="0.3">
      <c r="A179" s="45"/>
      <c r="B179" s="45" t="s">
        <v>527</v>
      </c>
      <c r="C179" s="46" t="s">
        <v>663</v>
      </c>
      <c r="D179" s="47" t="s">
        <v>181</v>
      </c>
      <c r="E179" s="45" t="s">
        <v>2882</v>
      </c>
      <c r="F179" s="48">
        <v>495</v>
      </c>
      <c r="G179" s="45"/>
      <c r="H179" s="45"/>
      <c r="I179" s="45"/>
      <c r="J179" s="47"/>
    </row>
    <row r="180" spans="1:10" x14ac:dyDescent="0.3">
      <c r="A180" s="45"/>
      <c r="B180" s="45" t="s">
        <v>527</v>
      </c>
      <c r="C180" s="46" t="s">
        <v>663</v>
      </c>
      <c r="D180" s="47" t="s">
        <v>181</v>
      </c>
      <c r="E180" s="45" t="s">
        <v>2883</v>
      </c>
      <c r="F180" s="48">
        <v>495</v>
      </c>
      <c r="G180" s="45"/>
      <c r="H180" s="45"/>
      <c r="I180" s="45"/>
      <c r="J180" s="47"/>
    </row>
    <row r="181" spans="1:10" x14ac:dyDescent="0.3">
      <c r="A181" s="45"/>
      <c r="B181" s="45" t="s">
        <v>2884</v>
      </c>
      <c r="C181" s="46" t="s">
        <v>35</v>
      </c>
      <c r="D181" s="47" t="s">
        <v>181</v>
      </c>
      <c r="E181" s="45" t="s">
        <v>2885</v>
      </c>
      <c r="F181" s="48">
        <v>400</v>
      </c>
      <c r="G181" s="45"/>
      <c r="H181" s="45"/>
      <c r="I181" s="45"/>
      <c r="J181" s="47"/>
    </row>
    <row r="182" spans="1:10" x14ac:dyDescent="0.3">
      <c r="A182" s="45"/>
      <c r="B182" s="45" t="s">
        <v>2884</v>
      </c>
      <c r="C182" s="46" t="s">
        <v>35</v>
      </c>
      <c r="D182" s="47" t="s">
        <v>181</v>
      </c>
      <c r="E182" s="45" t="s">
        <v>2886</v>
      </c>
      <c r="F182" s="48">
        <v>400</v>
      </c>
      <c r="G182" s="45"/>
      <c r="H182" s="45"/>
      <c r="I182" s="45"/>
      <c r="J182" s="47"/>
    </row>
    <row r="183" spans="1:10" x14ac:dyDescent="0.3">
      <c r="A183" s="45"/>
      <c r="B183" s="45" t="s">
        <v>2887</v>
      </c>
      <c r="C183" s="46" t="s">
        <v>2888</v>
      </c>
      <c r="D183" s="47"/>
      <c r="E183" s="45" t="s">
        <v>2889</v>
      </c>
      <c r="F183" s="48" t="s">
        <v>204</v>
      </c>
      <c r="G183" s="45"/>
      <c r="H183" s="45"/>
      <c r="I183" s="45"/>
      <c r="J183" s="47"/>
    </row>
    <row r="184" spans="1:10" x14ac:dyDescent="0.3">
      <c r="A184" s="45"/>
      <c r="B184" s="45" t="s">
        <v>2887</v>
      </c>
      <c r="C184" s="46" t="s">
        <v>2888</v>
      </c>
      <c r="D184" s="47"/>
      <c r="E184" s="45" t="s">
        <v>2890</v>
      </c>
      <c r="F184" s="48" t="s">
        <v>204</v>
      </c>
      <c r="G184" s="45"/>
      <c r="H184" s="45"/>
      <c r="I184" s="45"/>
      <c r="J184" s="47"/>
    </row>
    <row r="185" spans="1:10" x14ac:dyDescent="0.3">
      <c r="A185" s="45"/>
      <c r="B185" s="45" t="s">
        <v>2891</v>
      </c>
      <c r="C185" s="46" t="s">
        <v>2892</v>
      </c>
      <c r="D185" s="47"/>
      <c r="E185" s="45" t="s">
        <v>2893</v>
      </c>
      <c r="F185" s="48">
        <v>280</v>
      </c>
      <c r="G185" s="45"/>
      <c r="H185" s="45"/>
      <c r="I185" s="45"/>
      <c r="J185" s="47"/>
    </row>
    <row r="186" spans="1:10" x14ac:dyDescent="0.3">
      <c r="A186" s="45"/>
      <c r="B186" s="45" t="s">
        <v>2891</v>
      </c>
      <c r="C186" s="46" t="s">
        <v>2892</v>
      </c>
      <c r="D186" s="47"/>
      <c r="E186" s="45" t="s">
        <v>2894</v>
      </c>
      <c r="F186" s="48">
        <v>280</v>
      </c>
      <c r="G186" s="45"/>
      <c r="H186" s="45"/>
      <c r="I186" s="45"/>
      <c r="J186" s="47"/>
    </row>
    <row r="187" spans="1:10" x14ac:dyDescent="0.3">
      <c r="A187" s="45"/>
      <c r="B187" s="45" t="s">
        <v>1151</v>
      </c>
      <c r="C187" s="46" t="s">
        <v>44</v>
      </c>
      <c r="D187" s="47" t="s">
        <v>181</v>
      </c>
      <c r="E187" s="45" t="s">
        <v>2895</v>
      </c>
      <c r="F187" s="48">
        <v>395</v>
      </c>
      <c r="G187" s="45"/>
      <c r="H187" s="45"/>
      <c r="I187" s="45"/>
      <c r="J187" s="47"/>
    </row>
    <row r="188" spans="1:10" x14ac:dyDescent="0.3">
      <c r="A188" s="45"/>
      <c r="B188" s="45" t="s">
        <v>1151</v>
      </c>
      <c r="C188" s="46" t="s">
        <v>44</v>
      </c>
      <c r="D188" s="47" t="s">
        <v>181</v>
      </c>
      <c r="E188" s="45" t="s">
        <v>29</v>
      </c>
      <c r="F188" s="48" t="s">
        <v>204</v>
      </c>
      <c r="G188" s="45"/>
      <c r="H188" s="45"/>
      <c r="I188" s="45"/>
      <c r="J188" s="47"/>
    </row>
    <row r="189" spans="1:10" x14ac:dyDescent="0.3">
      <c r="A189" s="45"/>
      <c r="B189" s="45" t="s">
        <v>668</v>
      </c>
      <c r="C189" s="46" t="s">
        <v>669</v>
      </c>
      <c r="D189" s="47" t="s">
        <v>181</v>
      </c>
      <c r="E189" s="45" t="s">
        <v>2896</v>
      </c>
      <c r="F189" s="48">
        <v>2750</v>
      </c>
      <c r="G189" s="45"/>
      <c r="H189" s="45"/>
      <c r="I189" s="45"/>
      <c r="J189" s="47"/>
    </row>
    <row r="190" spans="1:10" x14ac:dyDescent="0.3">
      <c r="A190" s="45"/>
      <c r="B190" s="45" t="s">
        <v>1151</v>
      </c>
      <c r="C190" s="46" t="s">
        <v>669</v>
      </c>
      <c r="D190" s="47"/>
      <c r="E190" s="45" t="s">
        <v>2897</v>
      </c>
      <c r="F190" s="48">
        <v>400</v>
      </c>
      <c r="G190" s="45"/>
      <c r="H190" s="45"/>
      <c r="I190" s="45"/>
      <c r="J190" s="47"/>
    </row>
    <row r="191" spans="1:10" x14ac:dyDescent="0.3">
      <c r="A191" s="45"/>
      <c r="B191" s="45" t="s">
        <v>1151</v>
      </c>
      <c r="C191" s="46" t="s">
        <v>669</v>
      </c>
      <c r="D191" s="47"/>
      <c r="E191" s="45" t="s">
        <v>2898</v>
      </c>
      <c r="F191" s="48">
        <v>475</v>
      </c>
      <c r="G191" s="45"/>
      <c r="H191" s="45"/>
      <c r="I191" s="45"/>
      <c r="J191" s="47"/>
    </row>
    <row r="192" spans="1:10" ht="15.5" x14ac:dyDescent="0.35">
      <c r="A192" s="45"/>
      <c r="B192" s="56" t="s">
        <v>2899</v>
      </c>
      <c r="C192" s="57" t="s">
        <v>2900</v>
      </c>
      <c r="D192" s="58" t="s">
        <v>2659</v>
      </c>
      <c r="E192" s="56" t="s">
        <v>2901</v>
      </c>
      <c r="F192" s="59" t="s">
        <v>204</v>
      </c>
      <c r="G192" s="45"/>
      <c r="H192" s="45"/>
      <c r="I192" s="45"/>
      <c r="J192" s="47"/>
    </row>
    <row r="193" spans="1:10" x14ac:dyDescent="0.3">
      <c r="A193" s="45"/>
      <c r="B193" s="45" t="s">
        <v>389</v>
      </c>
      <c r="C193" s="46" t="s">
        <v>2902</v>
      </c>
      <c r="D193" s="47"/>
      <c r="E193" s="45" t="s">
        <v>2903</v>
      </c>
      <c r="F193" s="48">
        <v>950</v>
      </c>
      <c r="G193" s="45"/>
      <c r="H193" s="45"/>
      <c r="I193" s="45"/>
      <c r="J193" s="47"/>
    </row>
    <row r="194" spans="1:10" x14ac:dyDescent="0.3">
      <c r="A194" s="45"/>
      <c r="B194" s="45" t="s">
        <v>684</v>
      </c>
      <c r="C194" s="46" t="s">
        <v>685</v>
      </c>
      <c r="D194" s="47" t="s">
        <v>181</v>
      </c>
      <c r="E194" s="45" t="s">
        <v>2904</v>
      </c>
      <c r="F194" s="48">
        <v>850</v>
      </c>
      <c r="G194" s="45"/>
      <c r="H194" s="45"/>
      <c r="I194" s="45"/>
      <c r="J194" s="47"/>
    </row>
    <row r="195" spans="1:10" x14ac:dyDescent="0.3">
      <c r="A195" s="49"/>
      <c r="B195" s="49" t="s">
        <v>2905</v>
      </c>
      <c r="C195" s="49" t="s">
        <v>2906</v>
      </c>
      <c r="D195" s="51"/>
      <c r="E195" s="49" t="s">
        <v>2907</v>
      </c>
      <c r="F195" s="52">
        <v>280</v>
      </c>
      <c r="G195" s="49"/>
      <c r="H195" s="49"/>
      <c r="I195" s="49"/>
      <c r="J195" s="51"/>
    </row>
    <row r="196" spans="1:10" x14ac:dyDescent="0.3">
      <c r="A196" s="45"/>
      <c r="B196" s="45" t="s">
        <v>2905</v>
      </c>
      <c r="C196" s="46" t="s">
        <v>2906</v>
      </c>
      <c r="D196" s="47"/>
      <c r="E196" s="45" t="s">
        <v>2908</v>
      </c>
      <c r="F196" s="48">
        <v>350</v>
      </c>
      <c r="G196" s="45"/>
      <c r="H196" s="45"/>
      <c r="I196" s="45"/>
      <c r="J196" s="47"/>
    </row>
    <row r="197" spans="1:10" x14ac:dyDescent="0.3">
      <c r="A197" s="45"/>
      <c r="B197" s="45" t="s">
        <v>694</v>
      </c>
      <c r="C197" s="46" t="s">
        <v>695</v>
      </c>
      <c r="D197" s="47" t="s">
        <v>181</v>
      </c>
      <c r="E197" s="45" t="s">
        <v>2909</v>
      </c>
      <c r="F197" s="48">
        <v>980</v>
      </c>
      <c r="G197" s="45"/>
      <c r="H197" s="45"/>
      <c r="I197" s="45"/>
      <c r="J197" s="47"/>
    </row>
    <row r="198" spans="1:10" ht="15.5" x14ac:dyDescent="0.35">
      <c r="A198" s="45"/>
      <c r="B198" s="56" t="s">
        <v>2910</v>
      </c>
      <c r="C198" s="57" t="s">
        <v>2911</v>
      </c>
      <c r="D198" s="58" t="s">
        <v>2659</v>
      </c>
      <c r="E198" s="56" t="s">
        <v>2912</v>
      </c>
      <c r="F198" s="59" t="s">
        <v>204</v>
      </c>
      <c r="G198" s="45"/>
      <c r="H198" s="45"/>
      <c r="I198" s="45"/>
      <c r="J198" s="47"/>
    </row>
    <row r="199" spans="1:10" x14ac:dyDescent="0.3">
      <c r="A199" s="45"/>
      <c r="B199" s="45" t="s">
        <v>195</v>
      </c>
      <c r="C199" s="46" t="s">
        <v>89</v>
      </c>
      <c r="D199" s="47" t="s">
        <v>181</v>
      </c>
      <c r="E199" s="45" t="s">
        <v>2913</v>
      </c>
      <c r="F199" s="48">
        <v>1200</v>
      </c>
      <c r="G199" s="45"/>
      <c r="H199" s="45"/>
      <c r="I199" s="45"/>
      <c r="J199" s="47"/>
    </row>
    <row r="200" spans="1:10" x14ac:dyDescent="0.3">
      <c r="A200" s="45"/>
      <c r="B200" s="45" t="s">
        <v>709</v>
      </c>
      <c r="C200" s="46" t="s">
        <v>16</v>
      </c>
      <c r="D200" s="47" t="s">
        <v>181</v>
      </c>
      <c r="E200" s="45" t="s">
        <v>2914</v>
      </c>
      <c r="F200" s="48">
        <v>550</v>
      </c>
      <c r="G200" s="45"/>
      <c r="H200" s="45"/>
      <c r="I200" s="45"/>
      <c r="J200" s="47"/>
    </row>
    <row r="201" spans="1:10" x14ac:dyDescent="0.3">
      <c r="A201" s="45"/>
      <c r="B201" s="45" t="s">
        <v>197</v>
      </c>
      <c r="C201" s="46" t="s">
        <v>64</v>
      </c>
      <c r="D201" s="47" t="s">
        <v>181</v>
      </c>
      <c r="E201" s="45" t="s">
        <v>2915</v>
      </c>
      <c r="F201" s="48">
        <v>480</v>
      </c>
      <c r="G201" s="45"/>
      <c r="H201" s="45"/>
      <c r="I201" s="45"/>
      <c r="J201" s="47"/>
    </row>
    <row r="202" spans="1:10" x14ac:dyDescent="0.3">
      <c r="A202" s="45"/>
      <c r="B202" s="45" t="s">
        <v>197</v>
      </c>
      <c r="C202" s="46" t="s">
        <v>64</v>
      </c>
      <c r="D202" s="47" t="s">
        <v>181</v>
      </c>
      <c r="E202" s="45" t="s">
        <v>2916</v>
      </c>
      <c r="F202" s="48">
        <v>480</v>
      </c>
      <c r="G202" s="45"/>
      <c r="H202" s="45"/>
      <c r="I202" s="45"/>
      <c r="J202" s="47"/>
    </row>
    <row r="203" spans="1:10" x14ac:dyDescent="0.3">
      <c r="A203" s="45"/>
      <c r="B203" s="45" t="s">
        <v>724</v>
      </c>
      <c r="C203" s="46" t="s">
        <v>725</v>
      </c>
      <c r="D203" s="47" t="s">
        <v>181</v>
      </c>
      <c r="E203" s="45" t="s">
        <v>2917</v>
      </c>
      <c r="F203" s="48">
        <v>1300</v>
      </c>
      <c r="G203" s="45"/>
      <c r="H203" s="45"/>
      <c r="I203" s="45"/>
      <c r="J203" s="47"/>
    </row>
    <row r="204" spans="1:10" x14ac:dyDescent="0.3">
      <c r="A204" s="45"/>
      <c r="B204" s="45" t="s">
        <v>724</v>
      </c>
      <c r="C204" s="46" t="s">
        <v>725</v>
      </c>
      <c r="D204" s="47" t="s">
        <v>181</v>
      </c>
      <c r="E204" s="45" t="s">
        <v>2918</v>
      </c>
      <c r="F204" s="48">
        <v>1400</v>
      </c>
      <c r="G204" s="45"/>
      <c r="H204" s="45"/>
      <c r="I204" s="45"/>
      <c r="J204" s="47"/>
    </row>
    <row r="205" spans="1:10" x14ac:dyDescent="0.3">
      <c r="A205" s="45"/>
      <c r="B205" s="45" t="s">
        <v>2919</v>
      </c>
      <c r="C205" s="46" t="s">
        <v>2920</v>
      </c>
      <c r="D205" s="47"/>
      <c r="E205" s="45" t="s">
        <v>2921</v>
      </c>
      <c r="F205" s="48">
        <v>1200</v>
      </c>
      <c r="G205" s="45"/>
      <c r="H205" s="45"/>
      <c r="I205" s="45"/>
      <c r="J205" s="47"/>
    </row>
    <row r="206" spans="1:10" x14ac:dyDescent="0.3">
      <c r="A206" s="45"/>
      <c r="B206" s="45" t="s">
        <v>2697</v>
      </c>
      <c r="C206" s="46" t="s">
        <v>2922</v>
      </c>
      <c r="D206" s="47" t="s">
        <v>181</v>
      </c>
      <c r="E206" s="45" t="s">
        <v>2923</v>
      </c>
      <c r="F206" s="48">
        <v>2500</v>
      </c>
      <c r="G206" s="45"/>
      <c r="H206" s="45"/>
      <c r="I206" s="45"/>
      <c r="J206" s="47"/>
    </row>
    <row r="207" spans="1:10" x14ac:dyDescent="0.3">
      <c r="A207" s="45"/>
      <c r="B207" s="45" t="s">
        <v>2697</v>
      </c>
      <c r="C207" s="46" t="s">
        <v>2922</v>
      </c>
      <c r="D207" s="47" t="s">
        <v>181</v>
      </c>
      <c r="E207" s="45" t="s">
        <v>2924</v>
      </c>
      <c r="F207" s="48">
        <v>2500</v>
      </c>
      <c r="G207" s="45"/>
      <c r="H207" s="45"/>
      <c r="I207" s="45"/>
      <c r="J207" s="47"/>
    </row>
    <row r="208" spans="1:10" x14ac:dyDescent="0.3">
      <c r="A208" s="45"/>
      <c r="B208" s="45" t="s">
        <v>2925</v>
      </c>
      <c r="C208" s="46" t="s">
        <v>2926</v>
      </c>
      <c r="D208" s="47"/>
      <c r="E208" s="45" t="s">
        <v>2927</v>
      </c>
      <c r="F208" s="48">
        <v>355</v>
      </c>
      <c r="G208" s="45"/>
      <c r="H208" s="45"/>
      <c r="I208" s="45"/>
      <c r="J208" s="47"/>
    </row>
    <row r="209" spans="1:10" x14ac:dyDescent="0.3">
      <c r="A209" s="45"/>
      <c r="B209" s="45" t="s">
        <v>2928</v>
      </c>
      <c r="C209" s="46" t="s">
        <v>2929</v>
      </c>
      <c r="D209" s="47"/>
      <c r="E209" s="45" t="s">
        <v>2930</v>
      </c>
      <c r="F209" s="48">
        <v>250</v>
      </c>
      <c r="G209" s="45"/>
      <c r="H209" s="45"/>
      <c r="I209" s="45"/>
      <c r="J209" s="47"/>
    </row>
    <row r="210" spans="1:10" x14ac:dyDescent="0.3">
      <c r="A210" s="45"/>
      <c r="B210" s="45" t="s">
        <v>733</v>
      </c>
      <c r="C210" s="46" t="s">
        <v>55</v>
      </c>
      <c r="D210" s="47" t="s">
        <v>181</v>
      </c>
      <c r="E210" s="45" t="s">
        <v>2931</v>
      </c>
      <c r="F210" s="48">
        <v>850</v>
      </c>
      <c r="G210" s="45"/>
      <c r="H210" s="45"/>
      <c r="I210" s="45"/>
      <c r="J210" s="47"/>
    </row>
    <row r="211" spans="1:10" x14ac:dyDescent="0.3">
      <c r="A211" s="49"/>
      <c r="B211" s="49" t="s">
        <v>562</v>
      </c>
      <c r="C211" s="49" t="s">
        <v>2932</v>
      </c>
      <c r="D211" s="51"/>
      <c r="E211" s="49" t="s">
        <v>2933</v>
      </c>
      <c r="F211" s="52">
        <v>395</v>
      </c>
      <c r="G211" s="49"/>
      <c r="H211" s="49"/>
      <c r="I211" s="49"/>
      <c r="J211" s="51"/>
    </row>
    <row r="212" spans="1:10" x14ac:dyDescent="0.3">
      <c r="A212" s="49"/>
      <c r="B212" s="49" t="s">
        <v>562</v>
      </c>
      <c r="C212" s="49" t="s">
        <v>2932</v>
      </c>
      <c r="D212" s="51"/>
      <c r="E212" s="49" t="s">
        <v>2934</v>
      </c>
      <c r="F212" s="52">
        <v>395</v>
      </c>
      <c r="G212" s="49"/>
      <c r="H212" s="49"/>
      <c r="I212" s="49"/>
      <c r="J212" s="51"/>
    </row>
    <row r="213" spans="1:10" ht="15.5" x14ac:dyDescent="0.35">
      <c r="A213" s="62"/>
      <c r="B213" s="62" t="s">
        <v>175</v>
      </c>
      <c r="C213" s="63" t="s">
        <v>2935</v>
      </c>
      <c r="D213" s="64"/>
      <c r="E213" s="62" t="s">
        <v>2936</v>
      </c>
      <c r="F213" s="65">
        <v>1400</v>
      </c>
      <c r="G213" s="62"/>
      <c r="H213" s="62"/>
      <c r="I213" s="66"/>
      <c r="J213" s="67"/>
    </row>
    <row r="214" spans="1:10" x14ac:dyDescent="0.3">
      <c r="A214" s="45"/>
      <c r="B214" s="45" t="s">
        <v>2839</v>
      </c>
      <c r="C214" s="46" t="s">
        <v>136</v>
      </c>
      <c r="D214" s="47"/>
      <c r="E214" s="45" t="s">
        <v>2937</v>
      </c>
      <c r="F214" s="48">
        <v>1000</v>
      </c>
      <c r="G214" s="45"/>
      <c r="H214" s="45"/>
      <c r="I214" s="45"/>
      <c r="J214" s="47"/>
    </row>
    <row r="215" spans="1:10" x14ac:dyDescent="0.3">
      <c r="A215" s="45"/>
      <c r="B215" s="45" t="s">
        <v>171</v>
      </c>
      <c r="C215" s="46" t="s">
        <v>172</v>
      </c>
      <c r="D215" s="47" t="s">
        <v>181</v>
      </c>
      <c r="E215" s="45" t="s">
        <v>2938</v>
      </c>
      <c r="F215" s="48">
        <v>160</v>
      </c>
      <c r="G215" s="45"/>
      <c r="H215" s="45"/>
      <c r="I215" s="45"/>
      <c r="J215" s="47"/>
    </row>
    <row r="216" spans="1:10" x14ac:dyDescent="0.3">
      <c r="A216" s="45"/>
      <c r="B216" s="45" t="s">
        <v>358</v>
      </c>
      <c r="C216" s="46" t="s">
        <v>2939</v>
      </c>
      <c r="D216" s="47"/>
      <c r="E216" s="45" t="s">
        <v>2940</v>
      </c>
      <c r="F216" s="48">
        <v>350</v>
      </c>
      <c r="G216" s="45"/>
      <c r="H216" s="45"/>
      <c r="I216" s="45"/>
      <c r="J216" s="47"/>
    </row>
    <row r="217" spans="1:10" x14ac:dyDescent="0.3">
      <c r="A217" s="45"/>
      <c r="B217" s="45" t="s">
        <v>358</v>
      </c>
      <c r="C217" s="46" t="s">
        <v>2939</v>
      </c>
      <c r="D217" s="47"/>
      <c r="E217" s="45" t="s">
        <v>2941</v>
      </c>
      <c r="F217" s="48">
        <v>445</v>
      </c>
      <c r="G217" s="45"/>
      <c r="H217" s="45"/>
      <c r="I217" s="45"/>
      <c r="J217" s="47"/>
    </row>
    <row r="218" spans="1:10" x14ac:dyDescent="0.3">
      <c r="A218" s="45"/>
      <c r="B218" s="45" t="s">
        <v>2942</v>
      </c>
      <c r="C218" s="46" t="s">
        <v>750</v>
      </c>
      <c r="D218" s="47" t="s">
        <v>181</v>
      </c>
      <c r="E218" s="45" t="s">
        <v>2943</v>
      </c>
      <c r="F218" s="48">
        <v>795</v>
      </c>
      <c r="G218" s="45"/>
      <c r="H218" s="45"/>
      <c r="I218" s="45"/>
      <c r="J218" s="47"/>
    </row>
    <row r="219" spans="1:10" x14ac:dyDescent="0.3">
      <c r="A219" s="45"/>
      <c r="B219" s="45" t="s">
        <v>758</v>
      </c>
      <c r="C219" s="46" t="s">
        <v>759</v>
      </c>
      <c r="D219" s="47" t="s">
        <v>181</v>
      </c>
      <c r="E219" s="45" t="s">
        <v>2944</v>
      </c>
      <c r="F219" s="48">
        <v>320</v>
      </c>
      <c r="G219" s="45"/>
      <c r="H219" s="45"/>
      <c r="I219" s="45"/>
      <c r="J219" s="47"/>
    </row>
    <row r="220" spans="1:10" x14ac:dyDescent="0.3">
      <c r="A220" s="45"/>
      <c r="B220" s="45" t="s">
        <v>758</v>
      </c>
      <c r="C220" s="46" t="s">
        <v>759</v>
      </c>
      <c r="D220" s="47" t="s">
        <v>181</v>
      </c>
      <c r="E220" s="45" t="s">
        <v>2945</v>
      </c>
      <c r="F220" s="48">
        <v>320</v>
      </c>
      <c r="G220" s="45"/>
      <c r="H220" s="45"/>
      <c r="I220" s="45"/>
      <c r="J220" s="47"/>
    </row>
    <row r="221" spans="1:10" x14ac:dyDescent="0.3">
      <c r="A221" s="49"/>
      <c r="B221" s="49" t="s">
        <v>2946</v>
      </c>
      <c r="C221" s="49" t="s">
        <v>2947</v>
      </c>
      <c r="D221" s="51"/>
      <c r="E221" s="49" t="s">
        <v>2948</v>
      </c>
      <c r="F221" s="52">
        <v>450</v>
      </c>
      <c r="G221" s="49"/>
      <c r="H221" s="49"/>
      <c r="I221" s="49"/>
      <c r="J221" s="51"/>
    </row>
    <row r="222" spans="1:10" x14ac:dyDescent="0.3">
      <c r="A222" s="45"/>
      <c r="B222" s="45" t="s">
        <v>199</v>
      </c>
      <c r="C222" s="46" t="s">
        <v>102</v>
      </c>
      <c r="D222" s="47" t="s">
        <v>181</v>
      </c>
      <c r="E222" s="45" t="s">
        <v>2949</v>
      </c>
      <c r="F222" s="48">
        <v>185</v>
      </c>
      <c r="G222" s="45"/>
      <c r="H222" s="45"/>
      <c r="I222" s="45"/>
      <c r="J222" s="47"/>
    </row>
    <row r="223" spans="1:10" x14ac:dyDescent="0.3">
      <c r="A223" s="49"/>
      <c r="B223" s="49" t="s">
        <v>481</v>
      </c>
      <c r="C223" s="49" t="s">
        <v>2950</v>
      </c>
      <c r="D223" s="51"/>
      <c r="E223" s="49" t="s">
        <v>2951</v>
      </c>
      <c r="F223" s="52">
        <v>1500</v>
      </c>
      <c r="G223" s="49"/>
      <c r="H223" s="49"/>
      <c r="I223" s="49"/>
      <c r="J223" s="51"/>
    </row>
    <row r="224" spans="1:10" x14ac:dyDescent="0.3">
      <c r="A224" s="45"/>
      <c r="B224" s="45" t="s">
        <v>481</v>
      </c>
      <c r="C224" s="46" t="s">
        <v>2950</v>
      </c>
      <c r="D224" s="47"/>
      <c r="E224" s="45" t="s">
        <v>2952</v>
      </c>
      <c r="F224" s="48">
        <v>2000</v>
      </c>
      <c r="G224" s="45"/>
      <c r="H224" s="45"/>
      <c r="I224" s="45"/>
      <c r="J224" s="47"/>
    </row>
    <row r="225" spans="1:10" x14ac:dyDescent="0.3">
      <c r="A225" s="49"/>
      <c r="B225" s="49" t="s">
        <v>2618</v>
      </c>
      <c r="C225" s="49" t="s">
        <v>179</v>
      </c>
      <c r="D225" s="51" t="s">
        <v>181</v>
      </c>
      <c r="E225" s="49" t="s">
        <v>2700</v>
      </c>
      <c r="F225" s="52">
        <v>170</v>
      </c>
      <c r="G225" s="49"/>
      <c r="H225" s="49"/>
      <c r="I225" s="49"/>
      <c r="J225" s="51"/>
    </row>
    <row r="226" spans="1:10" x14ac:dyDescent="0.3">
      <c r="A226" s="45"/>
      <c r="B226" s="45" t="s">
        <v>178</v>
      </c>
      <c r="C226" s="46" t="s">
        <v>179</v>
      </c>
      <c r="D226" s="47" t="s">
        <v>181</v>
      </c>
      <c r="E226" s="45" t="s">
        <v>2953</v>
      </c>
      <c r="F226" s="48">
        <v>350</v>
      </c>
      <c r="G226" s="45"/>
      <c r="H226" s="45"/>
      <c r="I226" s="45"/>
      <c r="J226" s="47"/>
    </row>
    <row r="227" spans="1:10" x14ac:dyDescent="0.3">
      <c r="A227" s="45"/>
      <c r="B227" s="45" t="s">
        <v>178</v>
      </c>
      <c r="C227" s="46" t="s">
        <v>179</v>
      </c>
      <c r="D227" s="47" t="s">
        <v>181</v>
      </c>
      <c r="E227" s="45" t="s">
        <v>2954</v>
      </c>
      <c r="F227" s="48">
        <v>350</v>
      </c>
      <c r="G227" s="45"/>
      <c r="H227" s="45"/>
      <c r="I227" s="45"/>
      <c r="J227" s="47"/>
    </row>
    <row r="228" spans="1:10" x14ac:dyDescent="0.3">
      <c r="A228" s="45"/>
      <c r="B228" s="45" t="s">
        <v>562</v>
      </c>
      <c r="C228" s="46" t="s">
        <v>176</v>
      </c>
      <c r="D228" s="47" t="s">
        <v>181</v>
      </c>
      <c r="E228" s="45" t="s">
        <v>2955</v>
      </c>
      <c r="F228" s="48">
        <v>300</v>
      </c>
      <c r="G228" s="45"/>
      <c r="H228" s="45"/>
      <c r="I228" s="45"/>
      <c r="J228" s="47"/>
    </row>
    <row r="229" spans="1:10" x14ac:dyDescent="0.3">
      <c r="A229" s="45"/>
      <c r="B229" s="45" t="s">
        <v>2550</v>
      </c>
      <c r="C229" s="46" t="s">
        <v>2956</v>
      </c>
      <c r="D229" s="47"/>
      <c r="E229" s="45" t="s">
        <v>2957</v>
      </c>
      <c r="F229" s="48">
        <v>490</v>
      </c>
      <c r="G229" s="45"/>
      <c r="H229" s="45"/>
      <c r="I229" s="45"/>
      <c r="J229" s="47"/>
    </row>
    <row r="230" spans="1:10" x14ac:dyDescent="0.3">
      <c r="A230" s="45"/>
      <c r="B230" s="45" t="s">
        <v>2550</v>
      </c>
      <c r="C230" s="46" t="s">
        <v>2956</v>
      </c>
      <c r="D230" s="47"/>
      <c r="E230" s="45" t="s">
        <v>2958</v>
      </c>
      <c r="F230" s="48">
        <v>490</v>
      </c>
      <c r="G230" s="45"/>
      <c r="H230" s="45"/>
      <c r="I230" s="45"/>
      <c r="J230" s="47"/>
    </row>
    <row r="231" spans="1:10" x14ac:dyDescent="0.3">
      <c r="A231" s="45"/>
      <c r="B231" s="45" t="s">
        <v>1360</v>
      </c>
      <c r="C231" s="46" t="s">
        <v>2959</v>
      </c>
      <c r="D231" s="47"/>
      <c r="E231" s="45" t="s">
        <v>2960</v>
      </c>
      <c r="F231" s="48" t="s">
        <v>204</v>
      </c>
      <c r="G231" s="45"/>
      <c r="H231" s="45"/>
      <c r="I231" s="45"/>
      <c r="J231" s="47"/>
    </row>
  </sheetData>
  <hyperlinks>
    <hyperlink ref="H8" r:id="rId1" xr:uid="{71E88484-2DBD-4651-A7D6-5D9821EE9AFF}"/>
    <hyperlink ref="H9" r:id="rId2" xr:uid="{86A4FEA0-36E1-4CD7-807E-7F2EF44A41D3}"/>
    <hyperlink ref="H6" r:id="rId3" xr:uid="{3852F740-E2B3-419F-9DD0-D1F8F32B61DE}"/>
    <hyperlink ref="H11" r:id="rId4" xr:uid="{FDC5092F-5275-42C5-A6EE-141D5FF0EE17}"/>
    <hyperlink ref="H13" r:id="rId5" xr:uid="{7CEA5362-06B8-42E6-88ED-0E3F3E45F580}"/>
    <hyperlink ref="H23" r:id="rId6" xr:uid="{905C5AD1-8F15-41B1-B8C9-280A1943B37E}"/>
    <hyperlink ref="H3" r:id="rId7" xr:uid="{389F2706-057D-4032-AA3D-56998328458A}"/>
    <hyperlink ref="H14" r:id="rId8" xr:uid="{21ACF85C-ED8B-42BD-B67B-C2C74C3737B5}"/>
    <hyperlink ref="H15" r:id="rId9" xr:uid="{9A29FBEB-358B-4242-B15D-435E58827310}"/>
    <hyperlink ref="H2" r:id="rId10" xr:uid="{7A990DAD-E9D5-4368-A672-C4450BC3509B}"/>
    <hyperlink ref="H5" r:id="rId11" xr:uid="{F314B957-7E76-4DC1-AB2E-BEA05A6969D4}"/>
    <hyperlink ref="H20" r:id="rId12" xr:uid="{DC00757A-CFAF-415F-AC5C-41E4E5DEB01F}"/>
    <hyperlink ref="H24" r:id="rId13" xr:uid="{0468E846-E2AB-4AD3-9909-303B826D5394}"/>
    <hyperlink ref="H7" r:id="rId14" xr:uid="{1C013A2E-6BE1-4A87-86A7-40C2F3798D1F}"/>
  </hyperlinks>
  <pageMargins left="0.7" right="0.7" top="0.75" bottom="0.75" header="0.3" footer="0.3"/>
  <pageSetup paperSize="9" orientation="portrait"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FCEA3-19A0-4472-877C-A72E41EF1091}">
  <dimension ref="A1:AO204"/>
  <sheetViews>
    <sheetView topLeftCell="A168" workbookViewId="0">
      <selection activeCell="D186" sqref="D186"/>
    </sheetView>
  </sheetViews>
  <sheetFormatPr defaultColWidth="9" defaultRowHeight="13" x14ac:dyDescent="0.3"/>
  <cols>
    <col min="1" max="1" width="11.1796875" style="5" customWidth="1"/>
    <col min="2" max="16384" width="9" style="5"/>
  </cols>
  <sheetData>
    <row r="1" spans="1:41" x14ac:dyDescent="0.3">
      <c r="A1" s="5" t="s">
        <v>3074</v>
      </c>
    </row>
    <row r="2" spans="1:41" x14ac:dyDescent="0.3">
      <c r="A2" t="s">
        <v>2536</v>
      </c>
      <c r="B2" t="s">
        <v>3005</v>
      </c>
      <c r="C2" t="s">
        <v>3006</v>
      </c>
      <c r="D2" t="s">
        <v>222</v>
      </c>
      <c r="E2" t="s">
        <v>1943</v>
      </c>
      <c r="F2" t="s">
        <v>1942</v>
      </c>
      <c r="G2" t="s">
        <v>1939</v>
      </c>
      <c r="H2" t="s">
        <v>3007</v>
      </c>
      <c r="I2" t="s">
        <v>3008</v>
      </c>
      <c r="J2" t="s">
        <v>3009</v>
      </c>
      <c r="K2" t="s">
        <v>3010</v>
      </c>
      <c r="L2" t="s">
        <v>3011</v>
      </c>
      <c r="M2" t="s">
        <v>3012</v>
      </c>
      <c r="N2" t="s">
        <v>3013</v>
      </c>
      <c r="O2" t="s">
        <v>3014</v>
      </c>
      <c r="P2" t="s">
        <v>3015</v>
      </c>
      <c r="Q2" t="s">
        <v>3016</v>
      </c>
      <c r="R2" t="s">
        <v>3017</v>
      </c>
      <c r="S2" t="s">
        <v>3018</v>
      </c>
      <c r="T2" t="s">
        <v>3019</v>
      </c>
      <c r="U2" t="s">
        <v>3020</v>
      </c>
      <c r="V2" t="s">
        <v>3021</v>
      </c>
      <c r="W2" t="s">
        <v>3022</v>
      </c>
      <c r="X2" t="s">
        <v>3023</v>
      </c>
      <c r="Y2" t="s">
        <v>3024</v>
      </c>
      <c r="Z2" t="s">
        <v>3025</v>
      </c>
      <c r="AA2" t="s">
        <v>3026</v>
      </c>
      <c r="AB2" t="s">
        <v>3027</v>
      </c>
      <c r="AC2" t="s">
        <v>3028</v>
      </c>
      <c r="AD2" t="s">
        <v>12</v>
      </c>
      <c r="AE2" t="s">
        <v>3029</v>
      </c>
      <c r="AF2" t="s">
        <v>3030</v>
      </c>
      <c r="AG2" t="s">
        <v>3031</v>
      </c>
      <c r="AH2" t="s">
        <v>3032</v>
      </c>
      <c r="AI2" t="s">
        <v>3033</v>
      </c>
      <c r="AJ2" t="s">
        <v>3034</v>
      </c>
      <c r="AK2" t="s">
        <v>3035</v>
      </c>
      <c r="AL2" t="s">
        <v>3036</v>
      </c>
      <c r="AM2" t="s">
        <v>3037</v>
      </c>
      <c r="AN2" t="s">
        <v>3038</v>
      </c>
      <c r="AO2" t="s">
        <v>3039</v>
      </c>
    </row>
    <row r="3" spans="1:41" x14ac:dyDescent="0.3">
      <c r="A3" s="3">
        <v>44562</v>
      </c>
      <c r="B3" s="72">
        <v>0.44260416666666669</v>
      </c>
      <c r="C3" t="s">
        <v>3040</v>
      </c>
      <c r="D3" t="s">
        <v>3041</v>
      </c>
      <c r="E3" t="s">
        <v>3042</v>
      </c>
      <c r="F3" t="s">
        <v>3043</v>
      </c>
      <c r="G3" t="s">
        <v>3044</v>
      </c>
      <c r="H3">
        <v>30</v>
      </c>
      <c r="I3">
        <v>-1.17</v>
      </c>
      <c r="J3">
        <v>28.83</v>
      </c>
      <c r="K3" t="s">
        <v>3045</v>
      </c>
      <c r="L3" t="s">
        <v>3046</v>
      </c>
      <c r="M3" t="s">
        <v>3047</v>
      </c>
      <c r="N3"/>
      <c r="O3" t="s">
        <v>3048</v>
      </c>
      <c r="P3" t="s">
        <v>3049</v>
      </c>
      <c r="Q3"/>
      <c r="R3">
        <v>0</v>
      </c>
      <c r="S3"/>
      <c r="T3">
        <v>0</v>
      </c>
      <c r="U3"/>
      <c r="V3"/>
      <c r="W3"/>
      <c r="X3"/>
      <c r="Y3" t="s">
        <v>1369</v>
      </c>
      <c r="Z3"/>
      <c r="AA3"/>
      <c r="AB3">
        <v>1</v>
      </c>
      <c r="AC3"/>
      <c r="AD3">
        <v>249.46</v>
      </c>
      <c r="AE3"/>
      <c r="AF3"/>
      <c r="AG3"/>
      <c r="AH3"/>
      <c r="AI3"/>
      <c r="AJ3"/>
      <c r="AK3">
        <v>7831715543</v>
      </c>
      <c r="AL3" t="s">
        <v>3049</v>
      </c>
      <c r="AM3"/>
      <c r="AN3"/>
      <c r="AO3" t="s">
        <v>3050</v>
      </c>
    </row>
    <row r="4" spans="1:41" x14ac:dyDescent="0.3">
      <c r="A4" s="3">
        <v>44563</v>
      </c>
      <c r="B4" s="72">
        <v>0.4247569444444444</v>
      </c>
      <c r="C4" t="s">
        <v>3040</v>
      </c>
      <c r="D4" t="s">
        <v>1168</v>
      </c>
      <c r="E4" t="s">
        <v>3042</v>
      </c>
      <c r="F4" t="s">
        <v>3043</v>
      </c>
      <c r="G4" t="s">
        <v>3044</v>
      </c>
      <c r="H4">
        <v>30</v>
      </c>
      <c r="I4">
        <v>-1.17</v>
      </c>
      <c r="J4">
        <v>28.83</v>
      </c>
      <c r="K4" t="s">
        <v>3051</v>
      </c>
      <c r="L4" t="s">
        <v>3046</v>
      </c>
      <c r="M4" t="s">
        <v>1170</v>
      </c>
      <c r="N4"/>
      <c r="O4" t="s">
        <v>3048</v>
      </c>
      <c r="P4" t="s">
        <v>3049</v>
      </c>
      <c r="Q4"/>
      <c r="R4">
        <v>0</v>
      </c>
      <c r="S4"/>
      <c r="T4">
        <v>0</v>
      </c>
      <c r="U4"/>
      <c r="V4"/>
      <c r="W4"/>
      <c r="X4"/>
      <c r="Y4" t="s">
        <v>1171</v>
      </c>
      <c r="Z4"/>
      <c r="AA4"/>
      <c r="AB4">
        <v>1</v>
      </c>
      <c r="AC4"/>
      <c r="AD4">
        <v>278.29000000000002</v>
      </c>
      <c r="AE4"/>
      <c r="AF4"/>
      <c r="AG4"/>
      <c r="AH4"/>
      <c r="AI4"/>
      <c r="AJ4"/>
      <c r="AK4">
        <v>7730681357</v>
      </c>
      <c r="AL4" t="s">
        <v>3049</v>
      </c>
      <c r="AM4"/>
      <c r="AN4"/>
      <c r="AO4" t="s">
        <v>3050</v>
      </c>
    </row>
    <row r="5" spans="1:41" x14ac:dyDescent="0.3">
      <c r="A5" s="3">
        <v>44563</v>
      </c>
      <c r="B5" s="72">
        <v>0.43427083333333333</v>
      </c>
      <c r="C5" t="s">
        <v>3040</v>
      </c>
      <c r="D5" t="s">
        <v>1343</v>
      </c>
      <c r="E5" t="s">
        <v>3042</v>
      </c>
      <c r="F5" t="s">
        <v>3043</v>
      </c>
      <c r="G5" t="s">
        <v>3044</v>
      </c>
      <c r="H5">
        <v>30</v>
      </c>
      <c r="I5">
        <v>-1.17</v>
      </c>
      <c r="J5">
        <v>28.83</v>
      </c>
      <c r="K5" t="s">
        <v>1346</v>
      </c>
      <c r="L5" t="s">
        <v>3046</v>
      </c>
      <c r="M5" t="s">
        <v>3052</v>
      </c>
      <c r="N5"/>
      <c r="O5" t="s">
        <v>3048</v>
      </c>
      <c r="P5" t="s">
        <v>3049</v>
      </c>
      <c r="Q5"/>
      <c r="R5">
        <v>0</v>
      </c>
      <c r="S5"/>
      <c r="T5">
        <v>0</v>
      </c>
      <c r="U5"/>
      <c r="V5"/>
      <c r="W5"/>
      <c r="X5"/>
      <c r="Y5" t="s">
        <v>1347</v>
      </c>
      <c r="Z5"/>
      <c r="AA5"/>
      <c r="AB5">
        <v>1</v>
      </c>
      <c r="AC5"/>
      <c r="AD5">
        <v>307.12</v>
      </c>
      <c r="AE5"/>
      <c r="AF5"/>
      <c r="AG5"/>
      <c r="AH5"/>
      <c r="AI5"/>
      <c r="AJ5"/>
      <c r="AK5">
        <v>1865557131</v>
      </c>
      <c r="AL5" t="s">
        <v>3049</v>
      </c>
      <c r="AM5"/>
      <c r="AN5"/>
      <c r="AO5" t="s">
        <v>3050</v>
      </c>
    </row>
    <row r="6" spans="1:41" x14ac:dyDescent="0.3">
      <c r="A6" s="3">
        <v>44563</v>
      </c>
      <c r="B6" s="72">
        <v>0.43468749999999995</v>
      </c>
      <c r="C6" t="s">
        <v>3040</v>
      </c>
      <c r="D6" t="s">
        <v>3053</v>
      </c>
      <c r="E6" t="s">
        <v>3042</v>
      </c>
      <c r="F6" t="s">
        <v>3043</v>
      </c>
      <c r="G6" t="s">
        <v>3044</v>
      </c>
      <c r="H6">
        <v>30</v>
      </c>
      <c r="I6">
        <v>-1.17</v>
      </c>
      <c r="J6">
        <v>28.83</v>
      </c>
      <c r="K6" t="s">
        <v>894</v>
      </c>
      <c r="L6" t="s">
        <v>3046</v>
      </c>
      <c r="M6" t="s">
        <v>3054</v>
      </c>
      <c r="N6"/>
      <c r="O6" t="s">
        <v>3048</v>
      </c>
      <c r="P6" t="s">
        <v>3049</v>
      </c>
      <c r="Q6"/>
      <c r="R6">
        <v>0</v>
      </c>
      <c r="S6"/>
      <c r="T6">
        <v>0</v>
      </c>
      <c r="U6"/>
      <c r="V6"/>
      <c r="W6"/>
      <c r="X6"/>
      <c r="Y6" t="s">
        <v>1333</v>
      </c>
      <c r="Z6"/>
      <c r="AA6"/>
      <c r="AB6">
        <v>1</v>
      </c>
      <c r="AC6"/>
      <c r="AD6">
        <v>335.95</v>
      </c>
      <c r="AE6"/>
      <c r="AF6"/>
      <c r="AG6"/>
      <c r="AH6"/>
      <c r="AI6"/>
      <c r="AJ6"/>
      <c r="AK6">
        <v>7815108721</v>
      </c>
      <c r="AL6" t="s">
        <v>3049</v>
      </c>
      <c r="AM6"/>
      <c r="AN6"/>
      <c r="AO6" t="s">
        <v>3050</v>
      </c>
    </row>
    <row r="7" spans="1:41" x14ac:dyDescent="0.3">
      <c r="A7" s="3">
        <v>44563</v>
      </c>
      <c r="B7" s="72">
        <v>0.49344907407407407</v>
      </c>
      <c r="C7" t="s">
        <v>3040</v>
      </c>
      <c r="D7" t="s">
        <v>726</v>
      </c>
      <c r="E7" t="s">
        <v>3042</v>
      </c>
      <c r="F7" t="s">
        <v>3043</v>
      </c>
      <c r="G7" t="s">
        <v>3044</v>
      </c>
      <c r="H7">
        <v>30</v>
      </c>
      <c r="I7">
        <v>-1.17</v>
      </c>
      <c r="J7">
        <v>28.83</v>
      </c>
      <c r="K7" t="s">
        <v>1339</v>
      </c>
      <c r="L7" t="s">
        <v>3046</v>
      </c>
      <c r="M7" t="s">
        <v>3055</v>
      </c>
      <c r="N7"/>
      <c r="O7" t="s">
        <v>3048</v>
      </c>
      <c r="P7" t="s">
        <v>3049</v>
      </c>
      <c r="Q7"/>
      <c r="R7">
        <v>0</v>
      </c>
      <c r="S7"/>
      <c r="T7">
        <v>0</v>
      </c>
      <c r="U7"/>
      <c r="V7"/>
      <c r="W7"/>
      <c r="X7"/>
      <c r="Y7" t="s">
        <v>1340</v>
      </c>
      <c r="Z7"/>
      <c r="AA7"/>
      <c r="AB7">
        <v>1</v>
      </c>
      <c r="AC7"/>
      <c r="AD7">
        <v>364.78</v>
      </c>
      <c r="AE7"/>
      <c r="AF7"/>
      <c r="AG7"/>
      <c r="AH7"/>
      <c r="AI7"/>
      <c r="AJ7"/>
      <c r="AK7">
        <v>7817587359</v>
      </c>
      <c r="AL7" t="s">
        <v>3049</v>
      </c>
      <c r="AM7"/>
      <c r="AN7"/>
      <c r="AO7" t="s">
        <v>3050</v>
      </c>
    </row>
    <row r="8" spans="1:41" x14ac:dyDescent="0.3">
      <c r="A8" s="3">
        <v>44564</v>
      </c>
      <c r="B8" s="72">
        <v>0.43703703703703706</v>
      </c>
      <c r="C8" t="s">
        <v>3040</v>
      </c>
      <c r="D8" t="s">
        <v>3056</v>
      </c>
      <c r="E8" t="s">
        <v>3042</v>
      </c>
      <c r="F8" t="s">
        <v>3043</v>
      </c>
      <c r="G8" t="s">
        <v>3044</v>
      </c>
      <c r="H8">
        <v>30</v>
      </c>
      <c r="I8">
        <v>-1.17</v>
      </c>
      <c r="J8">
        <v>28.83</v>
      </c>
      <c r="K8" t="s">
        <v>1163</v>
      </c>
      <c r="L8" t="s">
        <v>3046</v>
      </c>
      <c r="M8" t="s">
        <v>1164</v>
      </c>
      <c r="N8"/>
      <c r="O8" t="s">
        <v>3048</v>
      </c>
      <c r="P8" t="s">
        <v>3049</v>
      </c>
      <c r="Q8"/>
      <c r="R8">
        <v>0</v>
      </c>
      <c r="S8"/>
      <c r="T8">
        <v>0</v>
      </c>
      <c r="U8"/>
      <c r="V8"/>
      <c r="W8"/>
      <c r="X8"/>
      <c r="Y8" t="s">
        <v>1165</v>
      </c>
      <c r="Z8"/>
      <c r="AA8"/>
      <c r="AB8">
        <v>1</v>
      </c>
      <c r="AC8"/>
      <c r="AD8">
        <v>393.61</v>
      </c>
      <c r="AE8"/>
      <c r="AF8"/>
      <c r="AG8"/>
      <c r="AH8"/>
      <c r="AI8"/>
      <c r="AJ8"/>
      <c r="AK8">
        <v>7875753709</v>
      </c>
      <c r="AL8" t="s">
        <v>3049</v>
      </c>
      <c r="AM8"/>
      <c r="AN8"/>
      <c r="AO8" t="s">
        <v>3050</v>
      </c>
    </row>
    <row r="9" spans="1:41" x14ac:dyDescent="0.3">
      <c r="A9" s="3">
        <v>44575</v>
      </c>
      <c r="B9" s="72">
        <v>0.66848379629629628</v>
      </c>
      <c r="C9" t="s">
        <v>3040</v>
      </c>
      <c r="D9"/>
      <c r="E9" t="s">
        <v>3057</v>
      </c>
      <c r="F9" t="s">
        <v>3043</v>
      </c>
      <c r="G9" t="s">
        <v>3044</v>
      </c>
      <c r="H9">
        <v>-393.61</v>
      </c>
      <c r="I9">
        <v>0</v>
      </c>
      <c r="J9">
        <v>-393.61</v>
      </c>
      <c r="K9" t="s">
        <v>3046</v>
      </c>
      <c r="L9"/>
      <c r="M9" t="s">
        <v>3058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>
        <v>0</v>
      </c>
      <c r="AE9"/>
      <c r="AF9"/>
      <c r="AG9"/>
      <c r="AH9"/>
      <c r="AI9"/>
      <c r="AJ9"/>
      <c r="AK9"/>
      <c r="AL9"/>
      <c r="AM9"/>
      <c r="AN9"/>
      <c r="AO9" t="s">
        <v>3059</v>
      </c>
    </row>
    <row r="10" spans="1:41" x14ac:dyDescent="0.3">
      <c r="A10" s="3">
        <v>44587</v>
      </c>
      <c r="B10" s="72">
        <v>0.42472222222222222</v>
      </c>
      <c r="C10" t="s">
        <v>3040</v>
      </c>
      <c r="D10" t="s">
        <v>1257</v>
      </c>
      <c r="E10" t="s">
        <v>3042</v>
      </c>
      <c r="F10" t="s">
        <v>3043</v>
      </c>
      <c r="G10" t="s">
        <v>3044</v>
      </c>
      <c r="H10">
        <v>30</v>
      </c>
      <c r="I10">
        <v>-1.17</v>
      </c>
      <c r="J10">
        <v>28.83</v>
      </c>
      <c r="K10" t="s">
        <v>1259</v>
      </c>
      <c r="L10" t="s">
        <v>3046</v>
      </c>
      <c r="M10" t="s">
        <v>3060</v>
      </c>
      <c r="N10"/>
      <c r="O10" t="s">
        <v>3048</v>
      </c>
      <c r="P10" t="s">
        <v>3049</v>
      </c>
      <c r="Q10"/>
      <c r="R10">
        <v>0</v>
      </c>
      <c r="S10"/>
      <c r="T10">
        <v>0</v>
      </c>
      <c r="U10"/>
      <c r="V10"/>
      <c r="W10"/>
      <c r="X10"/>
      <c r="Y10" t="s">
        <v>1260</v>
      </c>
      <c r="Z10"/>
      <c r="AA10"/>
      <c r="AB10">
        <v>1</v>
      </c>
      <c r="AC10"/>
      <c r="AD10">
        <v>28.83</v>
      </c>
      <c r="AE10"/>
      <c r="AF10"/>
      <c r="AG10"/>
      <c r="AH10"/>
      <c r="AI10"/>
      <c r="AJ10"/>
      <c r="AK10">
        <v>7598964286</v>
      </c>
      <c r="AL10" t="s">
        <v>3049</v>
      </c>
      <c r="AM10"/>
      <c r="AN10"/>
      <c r="AO10" t="s">
        <v>3050</v>
      </c>
    </row>
    <row r="11" spans="1:41" x14ac:dyDescent="0.3">
      <c r="A11" s="3">
        <v>44588</v>
      </c>
      <c r="B11" s="72">
        <v>0.58010416666666664</v>
      </c>
      <c r="C11" t="s">
        <v>3040</v>
      </c>
      <c r="D11"/>
      <c r="E11" t="s">
        <v>3057</v>
      </c>
      <c r="F11" t="s">
        <v>3043</v>
      </c>
      <c r="G11" t="s">
        <v>3044</v>
      </c>
      <c r="H11">
        <v>-28.83</v>
      </c>
      <c r="I11">
        <v>0</v>
      </c>
      <c r="J11">
        <v>-28.83</v>
      </c>
      <c r="K11" t="s">
        <v>3046</v>
      </c>
      <c r="L11"/>
      <c r="M11" t="s">
        <v>3061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>
        <v>0</v>
      </c>
      <c r="AE11"/>
      <c r="AF11"/>
      <c r="AG11"/>
      <c r="AH11"/>
      <c r="AI11"/>
      <c r="AJ11"/>
      <c r="AK11"/>
      <c r="AL11"/>
      <c r="AM11"/>
      <c r="AN11"/>
      <c r="AO11" t="s">
        <v>3059</v>
      </c>
    </row>
    <row r="12" spans="1:41" x14ac:dyDescent="0.3">
      <c r="A12" s="3">
        <v>44596</v>
      </c>
      <c r="B12" s="72">
        <v>0.47238425925925925</v>
      </c>
      <c r="C12" t="s">
        <v>3040</v>
      </c>
      <c r="D12" t="s">
        <v>3062</v>
      </c>
      <c r="E12" t="s">
        <v>3042</v>
      </c>
      <c r="F12" t="s">
        <v>3043</v>
      </c>
      <c r="G12" t="s">
        <v>3044</v>
      </c>
      <c r="H12">
        <v>30</v>
      </c>
      <c r="I12">
        <v>-1.17</v>
      </c>
      <c r="J12">
        <v>28.83</v>
      </c>
      <c r="K12" t="s">
        <v>3063</v>
      </c>
      <c r="L12" t="s">
        <v>3046</v>
      </c>
      <c r="M12" t="s">
        <v>3064</v>
      </c>
      <c r="N12"/>
      <c r="O12" t="s">
        <v>3048</v>
      </c>
      <c r="P12" t="s">
        <v>3049</v>
      </c>
      <c r="Q12"/>
      <c r="R12">
        <v>0</v>
      </c>
      <c r="S12"/>
      <c r="T12">
        <v>0</v>
      </c>
      <c r="U12"/>
      <c r="V12"/>
      <c r="W12"/>
      <c r="X12"/>
      <c r="Y12" t="s">
        <v>1252</v>
      </c>
      <c r="Z12"/>
      <c r="AA12"/>
      <c r="AB12">
        <v>1</v>
      </c>
      <c r="AC12"/>
      <c r="AD12">
        <v>28.83</v>
      </c>
      <c r="AE12"/>
      <c r="AF12"/>
      <c r="AG12"/>
      <c r="AH12"/>
      <c r="AI12"/>
      <c r="AJ12"/>
      <c r="AK12">
        <v>7826359099</v>
      </c>
      <c r="AL12" t="s">
        <v>3049</v>
      </c>
      <c r="AM12"/>
      <c r="AN12"/>
      <c r="AO12" t="s">
        <v>3050</v>
      </c>
    </row>
    <row r="13" spans="1:41" x14ac:dyDescent="0.3">
      <c r="A13" s="3">
        <v>44614</v>
      </c>
      <c r="B13" s="72">
        <v>0.47717592592592589</v>
      </c>
      <c r="C13" t="s">
        <v>3040</v>
      </c>
      <c r="D13" t="s">
        <v>3065</v>
      </c>
      <c r="E13" t="s">
        <v>3042</v>
      </c>
      <c r="F13" t="s">
        <v>3043</v>
      </c>
      <c r="G13" t="s">
        <v>3044</v>
      </c>
      <c r="H13">
        <v>30</v>
      </c>
      <c r="I13">
        <v>-1.17</v>
      </c>
      <c r="J13">
        <v>28.83</v>
      </c>
      <c r="K13" t="s">
        <v>1242</v>
      </c>
      <c r="L13" t="s">
        <v>3046</v>
      </c>
      <c r="M13" t="s">
        <v>3066</v>
      </c>
      <c r="N13"/>
      <c r="O13" t="s">
        <v>3048</v>
      </c>
      <c r="P13" t="s">
        <v>3049</v>
      </c>
      <c r="Q13"/>
      <c r="R13">
        <v>0</v>
      </c>
      <c r="S13"/>
      <c r="T13">
        <v>0</v>
      </c>
      <c r="U13"/>
      <c r="V13"/>
      <c r="W13"/>
      <c r="X13"/>
      <c r="Y13" t="s">
        <v>1243</v>
      </c>
      <c r="Z13"/>
      <c r="AA13"/>
      <c r="AB13">
        <v>1</v>
      </c>
      <c r="AC13"/>
      <c r="AD13">
        <v>57.66</v>
      </c>
      <c r="AE13"/>
      <c r="AF13"/>
      <c r="AG13"/>
      <c r="AH13"/>
      <c r="AI13"/>
      <c r="AJ13"/>
      <c r="AK13">
        <v>7776469613</v>
      </c>
      <c r="AL13" t="s">
        <v>3049</v>
      </c>
      <c r="AM13"/>
      <c r="AN13"/>
      <c r="AO13" t="s">
        <v>3050</v>
      </c>
    </row>
    <row r="14" spans="1:41" x14ac:dyDescent="0.3">
      <c r="A14" s="3">
        <v>44622</v>
      </c>
      <c r="B14" s="72">
        <v>0.44626157407407407</v>
      </c>
      <c r="C14" t="s">
        <v>3040</v>
      </c>
      <c r="D14" t="s">
        <v>3067</v>
      </c>
      <c r="E14" t="s">
        <v>3042</v>
      </c>
      <c r="F14" t="s">
        <v>3043</v>
      </c>
      <c r="G14" t="s">
        <v>3044</v>
      </c>
      <c r="H14">
        <v>30</v>
      </c>
      <c r="I14">
        <v>-1.17</v>
      </c>
      <c r="J14">
        <v>28.83</v>
      </c>
      <c r="K14" t="s">
        <v>1019</v>
      </c>
      <c r="L14" t="s">
        <v>3046</v>
      </c>
      <c r="M14" t="s">
        <v>3068</v>
      </c>
      <c r="N14"/>
      <c r="O14" t="s">
        <v>3048</v>
      </c>
      <c r="P14" t="s">
        <v>3049</v>
      </c>
      <c r="Q14"/>
      <c r="R14">
        <v>0</v>
      </c>
      <c r="S14"/>
      <c r="T14">
        <v>0</v>
      </c>
      <c r="U14"/>
      <c r="V14"/>
      <c r="W14"/>
      <c r="X14"/>
      <c r="Y14" t="s">
        <v>1236</v>
      </c>
      <c r="Z14"/>
      <c r="AA14"/>
      <c r="AB14">
        <v>1</v>
      </c>
      <c r="AC14"/>
      <c r="AD14">
        <v>86.49</v>
      </c>
      <c r="AE14"/>
      <c r="AF14"/>
      <c r="AG14"/>
      <c r="AH14"/>
      <c r="AI14"/>
      <c r="AJ14"/>
      <c r="AK14">
        <v>7767862540</v>
      </c>
      <c r="AL14" t="s">
        <v>3049</v>
      </c>
      <c r="AM14"/>
      <c r="AN14"/>
      <c r="AO14" t="s">
        <v>3050</v>
      </c>
    </row>
    <row r="15" spans="1:41" x14ac:dyDescent="0.3">
      <c r="A15" s="3">
        <v>44625</v>
      </c>
      <c r="B15" s="72">
        <v>0.41726851851851854</v>
      </c>
      <c r="C15" t="s">
        <v>3040</v>
      </c>
      <c r="D15" t="s">
        <v>1230</v>
      </c>
      <c r="E15" t="s">
        <v>3042</v>
      </c>
      <c r="F15" t="s">
        <v>3043</v>
      </c>
      <c r="G15" t="s">
        <v>3044</v>
      </c>
      <c r="H15">
        <v>30</v>
      </c>
      <c r="I15">
        <v>-1.17</v>
      </c>
      <c r="J15">
        <v>28.83</v>
      </c>
      <c r="K15" t="s">
        <v>1232</v>
      </c>
      <c r="L15" t="s">
        <v>3046</v>
      </c>
      <c r="M15" t="s">
        <v>3069</v>
      </c>
      <c r="N15"/>
      <c r="O15" t="s">
        <v>3048</v>
      </c>
      <c r="P15" t="s">
        <v>3049</v>
      </c>
      <c r="Q15"/>
      <c r="R15">
        <v>0</v>
      </c>
      <c r="S15"/>
      <c r="T15">
        <v>0</v>
      </c>
      <c r="U15"/>
      <c r="V15"/>
      <c r="W15"/>
      <c r="X15"/>
      <c r="Y15" t="s">
        <v>1233</v>
      </c>
      <c r="Z15"/>
      <c r="AA15"/>
      <c r="AB15">
        <v>1</v>
      </c>
      <c r="AC15"/>
      <c r="AD15">
        <v>115.32</v>
      </c>
      <c r="AE15"/>
      <c r="AF15"/>
      <c r="AG15"/>
      <c r="AH15"/>
      <c r="AI15"/>
      <c r="AJ15"/>
      <c r="AK15">
        <v>7917640651</v>
      </c>
      <c r="AL15" t="s">
        <v>3049</v>
      </c>
      <c r="AM15"/>
      <c r="AN15"/>
      <c r="AO15" t="s">
        <v>3050</v>
      </c>
    </row>
    <row r="16" spans="1:41" x14ac:dyDescent="0.3">
      <c r="A16" s="3">
        <v>44626</v>
      </c>
      <c r="B16" s="72">
        <v>0.51778935185185182</v>
      </c>
      <c r="C16" t="s">
        <v>3040</v>
      </c>
      <c r="D16"/>
      <c r="E16" t="s">
        <v>3057</v>
      </c>
      <c r="F16" t="s">
        <v>3043</v>
      </c>
      <c r="G16" t="s">
        <v>3044</v>
      </c>
      <c r="H16">
        <v>-115.32</v>
      </c>
      <c r="I16">
        <v>0</v>
      </c>
      <c r="J16">
        <v>-115.32</v>
      </c>
      <c r="K16" t="s">
        <v>3046</v>
      </c>
      <c r="L16"/>
      <c r="M16" t="s">
        <v>3070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>
        <v>0</v>
      </c>
      <c r="AE16"/>
      <c r="AF16"/>
      <c r="AG16"/>
      <c r="AH16"/>
      <c r="AI16"/>
      <c r="AJ16"/>
      <c r="AK16"/>
      <c r="AL16"/>
      <c r="AM16"/>
      <c r="AN16"/>
      <c r="AO16" t="s">
        <v>3059</v>
      </c>
    </row>
    <row r="17" spans="1:41" x14ac:dyDescent="0.3">
      <c r="A17" s="3">
        <v>44633</v>
      </c>
      <c r="B17" s="72">
        <v>0.5210069444444444</v>
      </c>
      <c r="C17" t="s">
        <v>3040</v>
      </c>
      <c r="D17" t="s">
        <v>1199</v>
      </c>
      <c r="E17" t="s">
        <v>3042</v>
      </c>
      <c r="F17" t="s">
        <v>3043</v>
      </c>
      <c r="G17" t="s">
        <v>3044</v>
      </c>
      <c r="H17">
        <v>30</v>
      </c>
      <c r="I17">
        <v>-1.17</v>
      </c>
      <c r="J17">
        <v>28.83</v>
      </c>
      <c r="K17" t="s">
        <v>3071</v>
      </c>
      <c r="L17" t="s">
        <v>3046</v>
      </c>
      <c r="M17" t="s">
        <v>3072</v>
      </c>
      <c r="N17"/>
      <c r="O17" t="s">
        <v>3048</v>
      </c>
      <c r="P17" t="s">
        <v>3049</v>
      </c>
      <c r="Q17"/>
      <c r="R17">
        <v>0</v>
      </c>
      <c r="S17"/>
      <c r="T17">
        <v>0</v>
      </c>
      <c r="U17"/>
      <c r="V17"/>
      <c r="W17"/>
      <c r="X17"/>
      <c r="Y17" t="s">
        <v>1203</v>
      </c>
      <c r="Z17"/>
      <c r="AA17"/>
      <c r="AB17">
        <v>1</v>
      </c>
      <c r="AC17"/>
      <c r="AD17">
        <v>28.83</v>
      </c>
      <c r="AE17"/>
      <c r="AF17"/>
      <c r="AG17"/>
      <c r="AH17"/>
      <c r="AI17"/>
      <c r="AJ17"/>
      <c r="AK17">
        <v>7437015088</v>
      </c>
      <c r="AL17" t="s">
        <v>3049</v>
      </c>
      <c r="AM17"/>
      <c r="AN17"/>
      <c r="AO17" t="s">
        <v>3050</v>
      </c>
    </row>
    <row r="18" spans="1:41" x14ac:dyDescent="0.3">
      <c r="A18" s="3">
        <v>44670</v>
      </c>
      <c r="B18"/>
      <c r="C18"/>
      <c r="D18"/>
      <c r="E18" t="s">
        <v>3057</v>
      </c>
      <c r="F18"/>
      <c r="G18"/>
      <c r="H18">
        <v>-28.83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3">
      <c r="A19"/>
      <c r="B19"/>
      <c r="C19"/>
      <c r="D19"/>
      <c r="E19" s="73" t="s">
        <v>3073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3">
      <c r="A20" s="5" t="s">
        <v>3081</v>
      </c>
    </row>
    <row r="21" spans="1:41" x14ac:dyDescent="0.3">
      <c r="A21"/>
      <c r="B21" t="s">
        <v>3075</v>
      </c>
      <c r="C21" t="s">
        <v>0</v>
      </c>
      <c r="D21" t="s">
        <v>3076</v>
      </c>
      <c r="E21" t="s">
        <v>3077</v>
      </c>
      <c r="F21" t="s">
        <v>3076</v>
      </c>
      <c r="G21" t="s">
        <v>3078</v>
      </c>
      <c r="H21" t="s">
        <v>3079</v>
      </c>
      <c r="I21" t="s">
        <v>3080</v>
      </c>
    </row>
    <row r="22" spans="1:41" x14ac:dyDescent="0.3">
      <c r="A22" s="3">
        <v>44575</v>
      </c>
      <c r="B22">
        <v>-393.61</v>
      </c>
      <c r="C22">
        <v>360</v>
      </c>
      <c r="D22">
        <v>-14.04</v>
      </c>
      <c r="E22">
        <v>50</v>
      </c>
      <c r="F22">
        <v>-2.35</v>
      </c>
      <c r="G22">
        <v>393.60999999999996</v>
      </c>
      <c r="H22">
        <v>345.96</v>
      </c>
      <c r="I22">
        <v>47.65</v>
      </c>
    </row>
    <row r="23" spans="1:41" x14ac:dyDescent="0.3">
      <c r="A23" s="3">
        <v>44588</v>
      </c>
      <c r="B23">
        <v>-28.83</v>
      </c>
      <c r="C23">
        <v>30</v>
      </c>
      <c r="D23">
        <v>-1.17</v>
      </c>
      <c r="E23"/>
      <c r="F23"/>
      <c r="G23">
        <v>28.83</v>
      </c>
      <c r="H23">
        <v>28.83</v>
      </c>
      <c r="I23">
        <v>0</v>
      </c>
    </row>
    <row r="24" spans="1:41" x14ac:dyDescent="0.3">
      <c r="A24" s="3">
        <v>44626</v>
      </c>
      <c r="B24">
        <v>-115.32</v>
      </c>
      <c r="C24">
        <v>120</v>
      </c>
      <c r="D24">
        <v>-4.68</v>
      </c>
      <c r="E24"/>
      <c r="F24"/>
      <c r="G24">
        <v>115.32</v>
      </c>
      <c r="H24">
        <v>115.32</v>
      </c>
      <c r="I24">
        <v>0</v>
      </c>
    </row>
    <row r="25" spans="1:41" x14ac:dyDescent="0.3">
      <c r="A25" s="3">
        <v>44670</v>
      </c>
      <c r="B25">
        <v>-28.83</v>
      </c>
      <c r="C25">
        <v>30</v>
      </c>
      <c r="D25">
        <v>-1.17</v>
      </c>
      <c r="E25"/>
      <c r="F25"/>
      <c r="G25">
        <v>28.83</v>
      </c>
      <c r="H25">
        <v>28.83</v>
      </c>
      <c r="I25">
        <v>0</v>
      </c>
    </row>
    <row r="27" spans="1:41" x14ac:dyDescent="0.3">
      <c r="A27" s="5" t="s">
        <v>3452</v>
      </c>
    </row>
    <row r="28" spans="1:41" x14ac:dyDescent="0.3">
      <c r="A28" t="s">
        <v>2536</v>
      </c>
      <c r="B28" t="s">
        <v>3005</v>
      </c>
      <c r="C28" t="s">
        <v>3006</v>
      </c>
      <c r="D28" t="s">
        <v>222</v>
      </c>
      <c r="E28" t="s">
        <v>1943</v>
      </c>
      <c r="F28" t="s">
        <v>1942</v>
      </c>
      <c r="G28" t="s">
        <v>1939</v>
      </c>
      <c r="H28" t="s">
        <v>3007</v>
      </c>
      <c r="I28" t="s">
        <v>3008</v>
      </c>
      <c r="J28" t="s">
        <v>3009</v>
      </c>
      <c r="K28" t="s">
        <v>3010</v>
      </c>
      <c r="L28" t="s">
        <v>3011</v>
      </c>
      <c r="M28" t="s">
        <v>3012</v>
      </c>
      <c r="N28" t="s">
        <v>3013</v>
      </c>
      <c r="O28" t="s">
        <v>3014</v>
      </c>
      <c r="P28" t="s">
        <v>3015</v>
      </c>
      <c r="Q28" t="s">
        <v>3016</v>
      </c>
      <c r="R28" t="s">
        <v>3017</v>
      </c>
      <c r="S28" t="s">
        <v>3018</v>
      </c>
      <c r="T28" t="s">
        <v>3019</v>
      </c>
      <c r="U28" t="s">
        <v>3020</v>
      </c>
      <c r="V28" t="s">
        <v>3021</v>
      </c>
      <c r="W28" t="s">
        <v>3022</v>
      </c>
      <c r="X28" t="s">
        <v>3023</v>
      </c>
      <c r="Y28" t="s">
        <v>3024</v>
      </c>
      <c r="Z28" t="s">
        <v>3025</v>
      </c>
      <c r="AA28" t="s">
        <v>3026</v>
      </c>
      <c r="AB28" t="s">
        <v>3027</v>
      </c>
      <c r="AC28" t="s">
        <v>3028</v>
      </c>
      <c r="AD28" t="s">
        <v>12</v>
      </c>
      <c r="AE28" t="s">
        <v>3029</v>
      </c>
      <c r="AF28" t="s">
        <v>3030</v>
      </c>
      <c r="AG28" t="s">
        <v>3031</v>
      </c>
      <c r="AH28" t="s">
        <v>3032</v>
      </c>
      <c r="AI28" t="s">
        <v>3033</v>
      </c>
      <c r="AJ28" t="s">
        <v>3034</v>
      </c>
      <c r="AK28" t="s">
        <v>3035</v>
      </c>
      <c r="AL28" t="s">
        <v>3036</v>
      </c>
      <c r="AM28" t="s">
        <v>3037</v>
      </c>
      <c r="AN28" t="s">
        <v>3038</v>
      </c>
      <c r="AO28" t="s">
        <v>3039</v>
      </c>
    </row>
    <row r="29" spans="1:41" x14ac:dyDescent="0.3">
      <c r="A29" s="3">
        <v>44564</v>
      </c>
      <c r="B29" s="72">
        <v>0.45923611111111112</v>
      </c>
      <c r="C29" t="s">
        <v>3040</v>
      </c>
      <c r="D29" t="s">
        <v>1485</v>
      </c>
      <c r="E29" t="s">
        <v>3082</v>
      </c>
      <c r="F29" t="s">
        <v>3043</v>
      </c>
      <c r="G29" t="s">
        <v>3044</v>
      </c>
      <c r="H29">
        <v>1</v>
      </c>
      <c r="I29">
        <v>-0.33</v>
      </c>
      <c r="J29">
        <v>0.67</v>
      </c>
      <c r="K29" t="s">
        <v>3083</v>
      </c>
      <c r="L29" t="s">
        <v>3084</v>
      </c>
      <c r="M29" t="s">
        <v>1159</v>
      </c>
      <c r="N29"/>
      <c r="O29" t="s">
        <v>3048</v>
      </c>
      <c r="P29" t="s">
        <v>3085</v>
      </c>
      <c r="Q29"/>
      <c r="R29">
        <v>0</v>
      </c>
      <c r="S29"/>
      <c r="T29">
        <v>0</v>
      </c>
      <c r="U29"/>
      <c r="V29"/>
      <c r="W29"/>
      <c r="X29"/>
      <c r="Y29"/>
      <c r="Z29"/>
      <c r="AA29"/>
      <c r="AB29">
        <v>1</v>
      </c>
      <c r="AC29"/>
      <c r="AD29">
        <v>0.67</v>
      </c>
      <c r="AE29"/>
      <c r="AF29"/>
      <c r="AG29"/>
      <c r="AH29"/>
      <c r="AI29"/>
      <c r="AJ29"/>
      <c r="AK29">
        <v>7511079811</v>
      </c>
      <c r="AL29" t="s">
        <v>3085</v>
      </c>
      <c r="AM29"/>
      <c r="AN29"/>
      <c r="AO29" t="s">
        <v>3050</v>
      </c>
    </row>
    <row r="30" spans="1:41" x14ac:dyDescent="0.3">
      <c r="A30" s="3">
        <v>44564</v>
      </c>
      <c r="B30" s="72">
        <v>0.48290509259259262</v>
      </c>
      <c r="C30" t="s">
        <v>3040</v>
      </c>
      <c r="D30" t="s">
        <v>3086</v>
      </c>
      <c r="E30" t="s">
        <v>3082</v>
      </c>
      <c r="F30" t="s">
        <v>3043</v>
      </c>
      <c r="G30" t="s">
        <v>3044</v>
      </c>
      <c r="H30">
        <v>30</v>
      </c>
      <c r="I30">
        <v>-1.17</v>
      </c>
      <c r="J30">
        <v>28.83</v>
      </c>
      <c r="K30" t="s">
        <v>1153</v>
      </c>
      <c r="L30" t="s">
        <v>3084</v>
      </c>
      <c r="M30" t="s">
        <v>1154</v>
      </c>
      <c r="N30"/>
      <c r="O30" t="s">
        <v>3048</v>
      </c>
      <c r="P30" t="s">
        <v>3085</v>
      </c>
      <c r="Q30"/>
      <c r="R30">
        <v>0</v>
      </c>
      <c r="S30"/>
      <c r="T30">
        <v>0</v>
      </c>
      <c r="U30"/>
      <c r="V30"/>
      <c r="W30"/>
      <c r="X30"/>
      <c r="Y30"/>
      <c r="Z30"/>
      <c r="AA30"/>
      <c r="AB30">
        <v>1</v>
      </c>
      <c r="AC30">
        <v>5365348663534880</v>
      </c>
      <c r="AD30">
        <v>29.5</v>
      </c>
      <c r="AE30"/>
      <c r="AF30"/>
      <c r="AG30"/>
      <c r="AH30"/>
      <c r="AI30"/>
      <c r="AJ30"/>
      <c r="AK30"/>
      <c r="AL30" t="s">
        <v>3085</v>
      </c>
      <c r="AM30"/>
      <c r="AN30"/>
      <c r="AO30" t="s">
        <v>3050</v>
      </c>
    </row>
    <row r="31" spans="1:41" x14ac:dyDescent="0.3">
      <c r="A31" s="3">
        <v>44564</v>
      </c>
      <c r="B31" s="72">
        <v>0.64484953703703707</v>
      </c>
      <c r="C31" t="s">
        <v>3040</v>
      </c>
      <c r="D31" t="s">
        <v>1143</v>
      </c>
      <c r="E31" t="s">
        <v>3082</v>
      </c>
      <c r="F31" t="s">
        <v>3043</v>
      </c>
      <c r="G31" t="s">
        <v>3044</v>
      </c>
      <c r="H31">
        <v>30</v>
      </c>
      <c r="I31">
        <v>-1.17</v>
      </c>
      <c r="J31">
        <v>28.83</v>
      </c>
      <c r="K31" t="s">
        <v>1146</v>
      </c>
      <c r="L31" t="s">
        <v>3084</v>
      </c>
      <c r="M31" t="s">
        <v>1147</v>
      </c>
      <c r="N31"/>
      <c r="O31" t="s">
        <v>3048</v>
      </c>
      <c r="P31" t="s">
        <v>3085</v>
      </c>
      <c r="Q31"/>
      <c r="R31">
        <v>0</v>
      </c>
      <c r="S31"/>
      <c r="T31">
        <v>0</v>
      </c>
      <c r="U31"/>
      <c r="V31"/>
      <c r="W31"/>
      <c r="X31"/>
      <c r="Y31"/>
      <c r="Z31"/>
      <c r="AA31"/>
      <c r="AB31">
        <v>1</v>
      </c>
      <c r="AC31"/>
      <c r="AD31">
        <v>58.33</v>
      </c>
      <c r="AE31"/>
      <c r="AF31"/>
      <c r="AG31"/>
      <c r="AH31"/>
      <c r="AI31"/>
      <c r="AJ31"/>
      <c r="AK31">
        <v>7876275891</v>
      </c>
      <c r="AL31" t="s">
        <v>3085</v>
      </c>
      <c r="AM31"/>
      <c r="AN31"/>
      <c r="AO31" t="s">
        <v>3050</v>
      </c>
    </row>
    <row r="32" spans="1:41" x14ac:dyDescent="0.3">
      <c r="A32" s="3">
        <v>44564</v>
      </c>
      <c r="B32" s="72">
        <v>0.8504976851851852</v>
      </c>
      <c r="C32" t="s">
        <v>3040</v>
      </c>
      <c r="D32" t="s">
        <v>803</v>
      </c>
      <c r="E32" t="s">
        <v>3082</v>
      </c>
      <c r="F32" t="s">
        <v>3043</v>
      </c>
      <c r="G32" t="s">
        <v>3044</v>
      </c>
      <c r="H32">
        <v>30</v>
      </c>
      <c r="I32">
        <v>-1.17</v>
      </c>
      <c r="J32">
        <v>28.83</v>
      </c>
      <c r="K32" t="s">
        <v>1139</v>
      </c>
      <c r="L32" t="s">
        <v>3084</v>
      </c>
      <c r="M32" t="s">
        <v>1140</v>
      </c>
      <c r="N32"/>
      <c r="O32" t="s">
        <v>3048</v>
      </c>
      <c r="P32" t="s">
        <v>3085</v>
      </c>
      <c r="Q32"/>
      <c r="R32">
        <v>0</v>
      </c>
      <c r="S32"/>
      <c r="T32">
        <v>0</v>
      </c>
      <c r="U32"/>
      <c r="V32"/>
      <c r="W32"/>
      <c r="X32"/>
      <c r="Y32"/>
      <c r="Z32"/>
      <c r="AA32"/>
      <c r="AB32">
        <v>1</v>
      </c>
      <c r="AC32"/>
      <c r="AD32">
        <v>87.16</v>
      </c>
      <c r="AE32"/>
      <c r="AF32"/>
      <c r="AG32"/>
      <c r="AH32"/>
      <c r="AI32"/>
      <c r="AJ32"/>
      <c r="AK32">
        <v>7366570705</v>
      </c>
      <c r="AL32" t="s">
        <v>3085</v>
      </c>
      <c r="AM32"/>
      <c r="AN32"/>
      <c r="AO32" t="s">
        <v>3050</v>
      </c>
    </row>
    <row r="33" spans="1:41" x14ac:dyDescent="0.3">
      <c r="A33" s="3">
        <v>44565</v>
      </c>
      <c r="B33" s="72">
        <v>0.37782407407407409</v>
      </c>
      <c r="C33" t="s">
        <v>3040</v>
      </c>
      <c r="D33" t="s">
        <v>3087</v>
      </c>
      <c r="E33" t="s">
        <v>3082</v>
      </c>
      <c r="F33" t="s">
        <v>3043</v>
      </c>
      <c r="G33" t="s">
        <v>3044</v>
      </c>
      <c r="H33">
        <v>30</v>
      </c>
      <c r="I33">
        <v>-1.17</v>
      </c>
      <c r="J33">
        <v>28.83</v>
      </c>
      <c r="K33" t="s">
        <v>1135</v>
      </c>
      <c r="L33" t="s">
        <v>3084</v>
      </c>
      <c r="M33" t="s">
        <v>1136</v>
      </c>
      <c r="N33"/>
      <c r="O33" t="s">
        <v>3048</v>
      </c>
      <c r="P33" t="s">
        <v>3085</v>
      </c>
      <c r="Q33"/>
      <c r="R33">
        <v>0</v>
      </c>
      <c r="S33"/>
      <c r="T33">
        <v>0</v>
      </c>
      <c r="U33"/>
      <c r="V33"/>
      <c r="W33"/>
      <c r="X33"/>
      <c r="Y33"/>
      <c r="Z33"/>
      <c r="AA33"/>
      <c r="AB33">
        <v>1</v>
      </c>
      <c r="AC33"/>
      <c r="AD33">
        <v>115.99</v>
      </c>
      <c r="AE33"/>
      <c r="AF33"/>
      <c r="AG33"/>
      <c r="AH33"/>
      <c r="AI33"/>
      <c r="AJ33"/>
      <c r="AK33">
        <v>7961064461</v>
      </c>
      <c r="AL33" t="s">
        <v>3085</v>
      </c>
      <c r="AM33"/>
      <c r="AN33"/>
      <c r="AO33" t="s">
        <v>3050</v>
      </c>
    </row>
    <row r="34" spans="1:41" x14ac:dyDescent="0.3">
      <c r="A34" s="3">
        <v>44565</v>
      </c>
      <c r="B34" s="72">
        <v>0.43428240740740742</v>
      </c>
      <c r="C34" t="s">
        <v>3040</v>
      </c>
      <c r="D34" t="s">
        <v>1126</v>
      </c>
      <c r="E34" t="s">
        <v>3082</v>
      </c>
      <c r="F34" t="s">
        <v>3043</v>
      </c>
      <c r="G34" t="s">
        <v>3044</v>
      </c>
      <c r="H34">
        <v>30</v>
      </c>
      <c r="I34">
        <v>-1.17</v>
      </c>
      <c r="J34">
        <v>28.83</v>
      </c>
      <c r="K34" t="s">
        <v>1129</v>
      </c>
      <c r="L34" t="s">
        <v>3084</v>
      </c>
      <c r="M34" t="s">
        <v>1130</v>
      </c>
      <c r="N34"/>
      <c r="O34" t="s">
        <v>3048</v>
      </c>
      <c r="P34" t="s">
        <v>3085</v>
      </c>
      <c r="Q34"/>
      <c r="R34">
        <v>0</v>
      </c>
      <c r="S34"/>
      <c r="T34">
        <v>0</v>
      </c>
      <c r="U34"/>
      <c r="V34"/>
      <c r="W34"/>
      <c r="X34"/>
      <c r="Y34"/>
      <c r="Z34"/>
      <c r="AA34"/>
      <c r="AB34">
        <v>1</v>
      </c>
      <c r="AC34"/>
      <c r="AD34">
        <v>144.82</v>
      </c>
      <c r="AE34"/>
      <c r="AF34"/>
      <c r="AG34"/>
      <c r="AH34"/>
      <c r="AI34"/>
      <c r="AJ34"/>
      <c r="AK34">
        <v>7789186759</v>
      </c>
      <c r="AL34" t="s">
        <v>3085</v>
      </c>
      <c r="AM34"/>
      <c r="AN34"/>
      <c r="AO34" t="s">
        <v>3050</v>
      </c>
    </row>
    <row r="35" spans="1:41" x14ac:dyDescent="0.3">
      <c r="A35" s="3">
        <v>44565</v>
      </c>
      <c r="B35" s="72">
        <v>0.45743055555555556</v>
      </c>
      <c r="C35" t="s">
        <v>3040</v>
      </c>
      <c r="D35" t="s">
        <v>686</v>
      </c>
      <c r="E35" t="s">
        <v>3082</v>
      </c>
      <c r="F35" t="s">
        <v>3043</v>
      </c>
      <c r="G35" t="s">
        <v>3044</v>
      </c>
      <c r="H35">
        <v>30</v>
      </c>
      <c r="I35">
        <v>-1.17</v>
      </c>
      <c r="J35">
        <v>28.83</v>
      </c>
      <c r="K35" t="s">
        <v>1118</v>
      </c>
      <c r="L35" t="s">
        <v>3084</v>
      </c>
      <c r="M35" s="18" t="s">
        <v>1119</v>
      </c>
      <c r="N35"/>
      <c r="O35" t="s">
        <v>3048</v>
      </c>
      <c r="P35" t="s">
        <v>3085</v>
      </c>
      <c r="Q35"/>
      <c r="R35">
        <v>0</v>
      </c>
      <c r="S35"/>
      <c r="T35">
        <v>0</v>
      </c>
      <c r="U35"/>
      <c r="V35"/>
      <c r="W35"/>
      <c r="X35"/>
      <c r="Y35"/>
      <c r="Z35"/>
      <c r="AA35"/>
      <c r="AB35">
        <v>1</v>
      </c>
      <c r="AC35"/>
      <c r="AD35">
        <v>173.65</v>
      </c>
      <c r="AE35"/>
      <c r="AF35"/>
      <c r="AG35"/>
      <c r="AH35"/>
      <c r="AI35"/>
      <c r="AJ35"/>
      <c r="AK35">
        <v>7789261428</v>
      </c>
      <c r="AL35" t="s">
        <v>3085</v>
      </c>
      <c r="AM35"/>
      <c r="AN35"/>
      <c r="AO35" t="s">
        <v>3050</v>
      </c>
    </row>
    <row r="36" spans="1:41" x14ac:dyDescent="0.3">
      <c r="A36" s="3">
        <v>44565</v>
      </c>
      <c r="B36" s="72">
        <v>0.45950231481481479</v>
      </c>
      <c r="C36" t="s">
        <v>3040</v>
      </c>
      <c r="D36" t="s">
        <v>3088</v>
      </c>
      <c r="E36" t="s">
        <v>3042</v>
      </c>
      <c r="F36" t="s">
        <v>3043</v>
      </c>
      <c r="G36" t="s">
        <v>3044</v>
      </c>
      <c r="H36">
        <v>30</v>
      </c>
      <c r="I36">
        <v>-1.17</v>
      </c>
      <c r="J36">
        <v>28.83</v>
      </c>
      <c r="K36" t="s">
        <v>1122</v>
      </c>
      <c r="L36" t="s">
        <v>3084</v>
      </c>
      <c r="M36" t="s">
        <v>3089</v>
      </c>
      <c r="N36"/>
      <c r="O36" t="s">
        <v>3048</v>
      </c>
      <c r="P36" t="s">
        <v>3049</v>
      </c>
      <c r="Q36"/>
      <c r="R36">
        <v>0</v>
      </c>
      <c r="S36"/>
      <c r="T36">
        <v>0</v>
      </c>
      <c r="U36"/>
      <c r="V36"/>
      <c r="W36"/>
      <c r="X36"/>
      <c r="Y36" t="s">
        <v>1123</v>
      </c>
      <c r="Z36"/>
      <c r="AA36"/>
      <c r="AB36">
        <v>1</v>
      </c>
      <c r="AC36"/>
      <c r="AD36">
        <v>202.48</v>
      </c>
      <c r="AE36"/>
      <c r="AF36"/>
      <c r="AG36"/>
      <c r="AH36"/>
      <c r="AI36"/>
      <c r="AJ36"/>
      <c r="AK36">
        <v>1865557562</v>
      </c>
      <c r="AL36" t="s">
        <v>3049</v>
      </c>
      <c r="AM36"/>
      <c r="AN36"/>
      <c r="AO36" t="s">
        <v>3050</v>
      </c>
    </row>
    <row r="37" spans="1:41" x14ac:dyDescent="0.3">
      <c r="A37" s="3">
        <v>44565</v>
      </c>
      <c r="B37" s="72">
        <v>0.47113425925925928</v>
      </c>
      <c r="C37" t="s">
        <v>3040</v>
      </c>
      <c r="D37" t="s">
        <v>1111</v>
      </c>
      <c r="E37" t="s">
        <v>3082</v>
      </c>
      <c r="F37" t="s">
        <v>3043</v>
      </c>
      <c r="G37" t="s">
        <v>3044</v>
      </c>
      <c r="H37">
        <v>30</v>
      </c>
      <c r="I37">
        <v>-1.17</v>
      </c>
      <c r="J37">
        <v>28.83</v>
      </c>
      <c r="K37" t="s">
        <v>1113</v>
      </c>
      <c r="L37" t="s">
        <v>3084</v>
      </c>
      <c r="M37" t="s">
        <v>1114</v>
      </c>
      <c r="N37"/>
      <c r="O37" t="s">
        <v>3048</v>
      </c>
      <c r="P37" t="s">
        <v>3085</v>
      </c>
      <c r="Q37"/>
      <c r="R37">
        <v>0</v>
      </c>
      <c r="S37"/>
      <c r="T37">
        <v>0</v>
      </c>
      <c r="U37"/>
      <c r="V37"/>
      <c r="W37"/>
      <c r="X37"/>
      <c r="Y37"/>
      <c r="Z37"/>
      <c r="AA37"/>
      <c r="AB37">
        <v>1</v>
      </c>
      <c r="AC37"/>
      <c r="AD37">
        <v>231.31</v>
      </c>
      <c r="AE37"/>
      <c r="AF37"/>
      <c r="AG37"/>
      <c r="AH37"/>
      <c r="AI37"/>
      <c r="AJ37"/>
      <c r="AK37">
        <v>7777644451</v>
      </c>
      <c r="AL37" t="s">
        <v>3085</v>
      </c>
      <c r="AM37"/>
      <c r="AN37"/>
      <c r="AO37" t="s">
        <v>3050</v>
      </c>
    </row>
    <row r="38" spans="1:41" x14ac:dyDescent="0.3">
      <c r="A38" s="3">
        <v>44565</v>
      </c>
      <c r="B38" s="72">
        <v>0.54160879629629632</v>
      </c>
      <c r="C38" t="s">
        <v>3040</v>
      </c>
      <c r="D38" t="s">
        <v>1104</v>
      </c>
      <c r="E38" t="s">
        <v>3042</v>
      </c>
      <c r="F38" t="s">
        <v>3043</v>
      </c>
      <c r="G38" t="s">
        <v>3044</v>
      </c>
      <c r="H38">
        <v>30</v>
      </c>
      <c r="I38">
        <v>-1.17</v>
      </c>
      <c r="J38">
        <v>28.83</v>
      </c>
      <c r="K38" t="s">
        <v>3090</v>
      </c>
      <c r="L38" t="s">
        <v>3084</v>
      </c>
      <c r="M38" t="s">
        <v>3091</v>
      </c>
      <c r="N38"/>
      <c r="O38" t="s">
        <v>3048</v>
      </c>
      <c r="P38" t="s">
        <v>3049</v>
      </c>
      <c r="Q38"/>
      <c r="R38">
        <v>0</v>
      </c>
      <c r="S38"/>
      <c r="T38">
        <v>0</v>
      </c>
      <c r="U38"/>
      <c r="V38"/>
      <c r="W38"/>
      <c r="X38"/>
      <c r="Y38" t="s">
        <v>1108</v>
      </c>
      <c r="Z38"/>
      <c r="AA38"/>
      <c r="AB38">
        <v>1</v>
      </c>
      <c r="AC38"/>
      <c r="AD38">
        <v>260.14</v>
      </c>
      <c r="AE38"/>
      <c r="AF38"/>
      <c r="AG38"/>
      <c r="AH38"/>
      <c r="AI38"/>
      <c r="AJ38"/>
      <c r="AK38">
        <v>7958795100</v>
      </c>
      <c r="AL38" t="s">
        <v>3049</v>
      </c>
      <c r="AM38"/>
      <c r="AN38"/>
      <c r="AO38" t="s">
        <v>3050</v>
      </c>
    </row>
    <row r="39" spans="1:41" x14ac:dyDescent="0.3">
      <c r="A39" s="3">
        <v>44565</v>
      </c>
      <c r="B39" s="72">
        <v>0.60560185185185189</v>
      </c>
      <c r="C39" t="s">
        <v>3040</v>
      </c>
      <c r="D39" t="s">
        <v>3092</v>
      </c>
      <c r="E39" t="s">
        <v>3082</v>
      </c>
      <c r="F39" t="s">
        <v>3043</v>
      </c>
      <c r="G39" t="s">
        <v>3044</v>
      </c>
      <c r="H39">
        <v>30</v>
      </c>
      <c r="I39">
        <v>-1.17</v>
      </c>
      <c r="J39">
        <v>28.83</v>
      </c>
      <c r="K39" t="s">
        <v>3093</v>
      </c>
      <c r="L39" t="s">
        <v>3084</v>
      </c>
      <c r="M39" t="s">
        <v>1101</v>
      </c>
      <c r="N39"/>
      <c r="O39" t="s">
        <v>3048</v>
      </c>
      <c r="P39" t="s">
        <v>3085</v>
      </c>
      <c r="Q39"/>
      <c r="R39">
        <v>0</v>
      </c>
      <c r="S39"/>
      <c r="T39">
        <v>0</v>
      </c>
      <c r="U39"/>
      <c r="V39"/>
      <c r="W39"/>
      <c r="X39"/>
      <c r="Y39"/>
      <c r="Z39"/>
      <c r="AA39"/>
      <c r="AB39">
        <v>1</v>
      </c>
      <c r="AC39"/>
      <c r="AD39">
        <v>288.97000000000003</v>
      </c>
      <c r="AE39"/>
      <c r="AF39"/>
      <c r="AG39"/>
      <c r="AH39"/>
      <c r="AI39"/>
      <c r="AJ39"/>
      <c r="AK39">
        <v>7770878497</v>
      </c>
      <c r="AL39" t="s">
        <v>3085</v>
      </c>
      <c r="AM39"/>
      <c r="AN39"/>
      <c r="AO39" t="s">
        <v>3050</v>
      </c>
    </row>
    <row r="40" spans="1:41" x14ac:dyDescent="0.3">
      <c r="A40" s="3">
        <v>44565</v>
      </c>
      <c r="B40" s="72">
        <v>0.65579861111111104</v>
      </c>
      <c r="C40" t="s">
        <v>3040</v>
      </c>
      <c r="D40" t="s">
        <v>459</v>
      </c>
      <c r="E40" t="s">
        <v>3082</v>
      </c>
      <c r="F40" t="s">
        <v>3043</v>
      </c>
      <c r="G40" t="s">
        <v>3044</v>
      </c>
      <c r="H40">
        <v>30</v>
      </c>
      <c r="I40">
        <v>-1.17</v>
      </c>
      <c r="J40">
        <v>28.83</v>
      </c>
      <c r="K40" t="s">
        <v>1093</v>
      </c>
      <c r="L40" t="s">
        <v>3084</v>
      </c>
      <c r="M40" t="s">
        <v>1094</v>
      </c>
      <c r="N40"/>
      <c r="O40" t="s">
        <v>3048</v>
      </c>
      <c r="P40" t="s">
        <v>3085</v>
      </c>
      <c r="Q40"/>
      <c r="R40">
        <v>0</v>
      </c>
      <c r="S40"/>
      <c r="T40">
        <v>0</v>
      </c>
      <c r="U40"/>
      <c r="V40"/>
      <c r="W40"/>
      <c r="X40"/>
      <c r="Y40"/>
      <c r="Z40"/>
      <c r="AA40"/>
      <c r="AB40">
        <v>1</v>
      </c>
      <c r="AC40">
        <v>255338032438489</v>
      </c>
      <c r="AD40">
        <v>317.8</v>
      </c>
      <c r="AE40"/>
      <c r="AF40"/>
      <c r="AG40"/>
      <c r="AH40"/>
      <c r="AI40"/>
      <c r="AJ40"/>
      <c r="AK40"/>
      <c r="AL40" t="s">
        <v>3085</v>
      </c>
      <c r="AM40"/>
      <c r="AN40"/>
      <c r="AO40" t="s">
        <v>3050</v>
      </c>
    </row>
    <row r="41" spans="1:41" x14ac:dyDescent="0.3">
      <c r="A41" s="3">
        <v>44565</v>
      </c>
      <c r="B41" s="72">
        <v>0.76390046296296299</v>
      </c>
      <c r="C41" t="s">
        <v>3040</v>
      </c>
      <c r="D41" t="s">
        <v>3094</v>
      </c>
      <c r="E41" t="s">
        <v>3042</v>
      </c>
      <c r="F41" t="s">
        <v>3043</v>
      </c>
      <c r="G41" t="s">
        <v>3044</v>
      </c>
      <c r="H41">
        <v>30</v>
      </c>
      <c r="I41">
        <v>-1.17</v>
      </c>
      <c r="J41">
        <v>28.83</v>
      </c>
      <c r="K41" t="s">
        <v>1088</v>
      </c>
      <c r="L41" t="s">
        <v>3084</v>
      </c>
      <c r="M41" t="s">
        <v>3095</v>
      </c>
      <c r="N41"/>
      <c r="O41" t="s">
        <v>3048</v>
      </c>
      <c r="P41" t="s">
        <v>3049</v>
      </c>
      <c r="Q41"/>
      <c r="R41">
        <v>0</v>
      </c>
      <c r="S41"/>
      <c r="T41">
        <v>0</v>
      </c>
      <c r="U41"/>
      <c r="V41"/>
      <c r="W41"/>
      <c r="X41"/>
      <c r="Y41" t="s">
        <v>1089</v>
      </c>
      <c r="Z41"/>
      <c r="AA41"/>
      <c r="AB41">
        <v>1</v>
      </c>
      <c r="AC41"/>
      <c r="AD41">
        <v>346.63</v>
      </c>
      <c r="AE41"/>
      <c r="AF41"/>
      <c r="AG41"/>
      <c r="AH41"/>
      <c r="AI41"/>
      <c r="AJ41"/>
      <c r="AK41">
        <v>7968231173</v>
      </c>
      <c r="AL41" t="s">
        <v>3049</v>
      </c>
      <c r="AM41"/>
      <c r="AN41"/>
      <c r="AO41" t="s">
        <v>3050</v>
      </c>
    </row>
    <row r="42" spans="1:41" x14ac:dyDescent="0.3">
      <c r="A42" s="3">
        <v>44565</v>
      </c>
      <c r="B42" s="72">
        <v>0.80865740740740744</v>
      </c>
      <c r="C42" t="s">
        <v>3040</v>
      </c>
      <c r="D42" t="s">
        <v>3096</v>
      </c>
      <c r="E42" t="s">
        <v>3042</v>
      </c>
      <c r="F42" t="s">
        <v>3043</v>
      </c>
      <c r="G42" t="s">
        <v>3044</v>
      </c>
      <c r="H42">
        <v>30</v>
      </c>
      <c r="I42">
        <v>-1.17</v>
      </c>
      <c r="J42">
        <v>28.83</v>
      </c>
      <c r="K42" t="s">
        <v>3097</v>
      </c>
      <c r="L42" t="s">
        <v>3084</v>
      </c>
      <c r="M42" t="s">
        <v>3098</v>
      </c>
      <c r="N42"/>
      <c r="O42" t="s">
        <v>3048</v>
      </c>
      <c r="P42" t="s">
        <v>3049</v>
      </c>
      <c r="Q42"/>
      <c r="R42">
        <v>0</v>
      </c>
      <c r="S42"/>
      <c r="T42">
        <v>0</v>
      </c>
      <c r="U42"/>
      <c r="V42"/>
      <c r="W42"/>
      <c r="X42"/>
      <c r="Y42" t="s">
        <v>1085</v>
      </c>
      <c r="Z42"/>
      <c r="AA42"/>
      <c r="AB42">
        <v>1</v>
      </c>
      <c r="AC42"/>
      <c r="AD42">
        <v>375.46</v>
      </c>
      <c r="AE42"/>
      <c r="AF42"/>
      <c r="AG42"/>
      <c r="AH42"/>
      <c r="AI42"/>
      <c r="AJ42"/>
      <c r="AK42">
        <v>7801732235</v>
      </c>
      <c r="AL42" t="s">
        <v>3049</v>
      </c>
      <c r="AM42"/>
      <c r="AN42"/>
      <c r="AO42" t="s">
        <v>3050</v>
      </c>
    </row>
    <row r="43" spans="1:41" x14ac:dyDescent="0.3">
      <c r="A43" s="3">
        <v>44566</v>
      </c>
      <c r="B43" s="72">
        <v>0.3712037037037037</v>
      </c>
      <c r="C43" t="s">
        <v>3040</v>
      </c>
      <c r="D43" t="s">
        <v>3099</v>
      </c>
      <c r="E43" t="s">
        <v>3082</v>
      </c>
      <c r="F43" t="s">
        <v>3043</v>
      </c>
      <c r="G43" t="s">
        <v>3044</v>
      </c>
      <c r="H43">
        <v>30</v>
      </c>
      <c r="I43">
        <v>-1.17</v>
      </c>
      <c r="J43">
        <v>28.83</v>
      </c>
      <c r="K43" t="s">
        <v>3100</v>
      </c>
      <c r="L43" t="s">
        <v>3084</v>
      </c>
      <c r="M43" t="s">
        <v>1079</v>
      </c>
      <c r="N43"/>
      <c r="O43" t="s">
        <v>3048</v>
      </c>
      <c r="P43" t="s">
        <v>3085</v>
      </c>
      <c r="Q43"/>
      <c r="R43">
        <v>0</v>
      </c>
      <c r="S43"/>
      <c r="T43">
        <v>0</v>
      </c>
      <c r="U43"/>
      <c r="V43"/>
      <c r="W43"/>
      <c r="X43"/>
      <c r="Y43"/>
      <c r="Z43"/>
      <c r="AA43"/>
      <c r="AB43">
        <v>1</v>
      </c>
      <c r="AC43"/>
      <c r="AD43">
        <v>404.29</v>
      </c>
      <c r="AE43"/>
      <c r="AF43"/>
      <c r="AG43"/>
      <c r="AH43"/>
      <c r="AI43"/>
      <c r="AJ43"/>
      <c r="AK43">
        <v>7769295013</v>
      </c>
      <c r="AL43" t="s">
        <v>3085</v>
      </c>
      <c r="AM43"/>
      <c r="AN43"/>
      <c r="AO43" t="s">
        <v>3050</v>
      </c>
    </row>
    <row r="44" spans="1:41" x14ac:dyDescent="0.3">
      <c r="A44" s="3">
        <v>44566</v>
      </c>
      <c r="B44" s="72">
        <v>0.45549768518518513</v>
      </c>
      <c r="C44" t="s">
        <v>3040</v>
      </c>
      <c r="D44" t="s">
        <v>636</v>
      </c>
      <c r="E44" t="s">
        <v>3042</v>
      </c>
      <c r="F44" t="s">
        <v>3043</v>
      </c>
      <c r="G44" t="s">
        <v>3044</v>
      </c>
      <c r="H44">
        <v>30</v>
      </c>
      <c r="I44">
        <v>-1.17</v>
      </c>
      <c r="J44">
        <v>28.83</v>
      </c>
      <c r="K44" t="s">
        <v>1073</v>
      </c>
      <c r="L44" t="s">
        <v>3084</v>
      </c>
      <c r="M44" t="s">
        <v>3101</v>
      </c>
      <c r="N44"/>
      <c r="O44" t="s">
        <v>3048</v>
      </c>
      <c r="P44" t="s">
        <v>3049</v>
      </c>
      <c r="Q44"/>
      <c r="R44">
        <v>0</v>
      </c>
      <c r="S44"/>
      <c r="T44">
        <v>0</v>
      </c>
      <c r="U44"/>
      <c r="V44"/>
      <c r="W44"/>
      <c r="X44"/>
      <c r="Y44" t="s">
        <v>1074</v>
      </c>
      <c r="Z44"/>
      <c r="AA44"/>
      <c r="AB44">
        <v>1</v>
      </c>
      <c r="AC44"/>
      <c r="AD44">
        <v>433.12</v>
      </c>
      <c r="AE44"/>
      <c r="AF44"/>
      <c r="AG44"/>
      <c r="AH44"/>
      <c r="AI44"/>
      <c r="AJ44"/>
      <c r="AK44">
        <v>1491839793</v>
      </c>
      <c r="AL44" t="s">
        <v>3049</v>
      </c>
      <c r="AM44"/>
      <c r="AN44"/>
      <c r="AO44" t="s">
        <v>3050</v>
      </c>
    </row>
    <row r="45" spans="1:41" x14ac:dyDescent="0.3">
      <c r="A45" s="3">
        <v>44566</v>
      </c>
      <c r="B45" s="72">
        <v>0.57700231481481479</v>
      </c>
      <c r="C45" t="s">
        <v>3040</v>
      </c>
      <c r="D45" t="s">
        <v>1063</v>
      </c>
      <c r="E45" t="s">
        <v>3082</v>
      </c>
      <c r="F45" t="s">
        <v>3043</v>
      </c>
      <c r="G45" t="s">
        <v>3044</v>
      </c>
      <c r="H45">
        <v>30</v>
      </c>
      <c r="I45">
        <v>-1.17</v>
      </c>
      <c r="J45">
        <v>28.83</v>
      </c>
      <c r="K45" t="s">
        <v>1065</v>
      </c>
      <c r="L45" t="s">
        <v>3084</v>
      </c>
      <c r="M45" t="s">
        <v>1066</v>
      </c>
      <c r="N45"/>
      <c r="O45" t="s">
        <v>3048</v>
      </c>
      <c r="P45" t="s">
        <v>3085</v>
      </c>
      <c r="Q45"/>
      <c r="R45">
        <v>0</v>
      </c>
      <c r="S45"/>
      <c r="T45">
        <v>0</v>
      </c>
      <c r="U45"/>
      <c r="V45"/>
      <c r="W45"/>
      <c r="X45"/>
      <c r="Y45"/>
      <c r="Z45"/>
      <c r="AA45"/>
      <c r="AB45">
        <v>1</v>
      </c>
      <c r="AC45"/>
      <c r="AD45">
        <v>461.95</v>
      </c>
      <c r="AE45"/>
      <c r="AF45"/>
      <c r="AG45"/>
      <c r="AH45"/>
      <c r="AI45"/>
      <c r="AJ45"/>
      <c r="AK45">
        <v>7985308639</v>
      </c>
      <c r="AL45" t="s">
        <v>3085</v>
      </c>
      <c r="AM45"/>
      <c r="AN45"/>
      <c r="AO45" t="s">
        <v>3050</v>
      </c>
    </row>
    <row r="46" spans="1:41" x14ac:dyDescent="0.3">
      <c r="A46" s="3">
        <v>44566</v>
      </c>
      <c r="B46" s="72">
        <v>0.61254629629629631</v>
      </c>
      <c r="C46" t="s">
        <v>3040</v>
      </c>
      <c r="D46" t="s">
        <v>3102</v>
      </c>
      <c r="E46" t="s">
        <v>3082</v>
      </c>
      <c r="F46" t="s">
        <v>3043</v>
      </c>
      <c r="G46" t="s">
        <v>3044</v>
      </c>
      <c r="H46">
        <v>30</v>
      </c>
      <c r="I46">
        <v>-1.17</v>
      </c>
      <c r="J46">
        <v>28.83</v>
      </c>
      <c r="K46" t="s">
        <v>1059</v>
      </c>
      <c r="L46" t="s">
        <v>3084</v>
      </c>
      <c r="M46" t="s">
        <v>1060</v>
      </c>
      <c r="N46"/>
      <c r="O46" t="s">
        <v>3048</v>
      </c>
      <c r="P46" t="s">
        <v>3085</v>
      </c>
      <c r="Q46"/>
      <c r="R46">
        <v>0</v>
      </c>
      <c r="S46"/>
      <c r="T46">
        <v>0</v>
      </c>
      <c r="U46"/>
      <c r="V46"/>
      <c r="W46"/>
      <c r="X46"/>
      <c r="Y46"/>
      <c r="Z46"/>
      <c r="AA46"/>
      <c r="AB46">
        <v>1</v>
      </c>
      <c r="AC46">
        <v>2667455376563170</v>
      </c>
      <c r="AD46">
        <v>490.78</v>
      </c>
      <c r="AE46"/>
      <c r="AF46"/>
      <c r="AG46"/>
      <c r="AH46"/>
      <c r="AI46"/>
      <c r="AJ46"/>
      <c r="AK46"/>
      <c r="AL46" t="s">
        <v>3085</v>
      </c>
      <c r="AM46"/>
      <c r="AN46"/>
      <c r="AO46" t="s">
        <v>3050</v>
      </c>
    </row>
    <row r="47" spans="1:41" x14ac:dyDescent="0.3">
      <c r="A47" s="3">
        <v>44566</v>
      </c>
      <c r="B47" s="72">
        <v>0.64960648148148148</v>
      </c>
      <c r="C47" t="s">
        <v>3040</v>
      </c>
      <c r="D47" t="s">
        <v>1050</v>
      </c>
      <c r="E47" t="s">
        <v>3042</v>
      </c>
      <c r="F47" t="s">
        <v>3043</v>
      </c>
      <c r="G47" t="s">
        <v>3044</v>
      </c>
      <c r="H47">
        <v>30</v>
      </c>
      <c r="I47">
        <v>-1.17</v>
      </c>
      <c r="J47">
        <v>28.83</v>
      </c>
      <c r="K47" t="s">
        <v>1052</v>
      </c>
      <c r="L47" t="s">
        <v>3084</v>
      </c>
      <c r="M47" t="s">
        <v>3103</v>
      </c>
      <c r="N47"/>
      <c r="O47" t="s">
        <v>3048</v>
      </c>
      <c r="P47" t="s">
        <v>3049</v>
      </c>
      <c r="Q47"/>
      <c r="R47">
        <v>0</v>
      </c>
      <c r="S47"/>
      <c r="T47">
        <v>0</v>
      </c>
      <c r="U47"/>
      <c r="V47"/>
      <c r="W47"/>
      <c r="X47"/>
      <c r="Y47" t="s">
        <v>1053</v>
      </c>
      <c r="Z47"/>
      <c r="AA47"/>
      <c r="AB47">
        <v>1</v>
      </c>
      <c r="AC47"/>
      <c r="AD47">
        <v>519.61</v>
      </c>
      <c r="AE47"/>
      <c r="AF47"/>
      <c r="AG47"/>
      <c r="AH47"/>
      <c r="AI47"/>
      <c r="AJ47"/>
      <c r="AK47">
        <v>7772626468</v>
      </c>
      <c r="AL47" t="s">
        <v>3049</v>
      </c>
      <c r="AM47"/>
      <c r="AN47"/>
      <c r="AO47" t="s">
        <v>3050</v>
      </c>
    </row>
    <row r="48" spans="1:41" x14ac:dyDescent="0.3">
      <c r="A48" s="3">
        <v>44566</v>
      </c>
      <c r="B48" s="72">
        <v>0.6526967592592593</v>
      </c>
      <c r="C48" t="s">
        <v>3040</v>
      </c>
      <c r="D48" t="s">
        <v>3104</v>
      </c>
      <c r="E48" t="s">
        <v>3082</v>
      </c>
      <c r="F48" t="s">
        <v>3043</v>
      </c>
      <c r="G48" t="s">
        <v>3044</v>
      </c>
      <c r="H48">
        <v>30</v>
      </c>
      <c r="I48">
        <v>-1.17</v>
      </c>
      <c r="J48">
        <v>28.83</v>
      </c>
      <c r="K48" t="s">
        <v>1046</v>
      </c>
      <c r="L48" t="s">
        <v>3084</v>
      </c>
      <c r="M48" t="s">
        <v>1047</v>
      </c>
      <c r="N48"/>
      <c r="O48" t="s">
        <v>3048</v>
      </c>
      <c r="P48" t="s">
        <v>3085</v>
      </c>
      <c r="Q48"/>
      <c r="R48">
        <v>0</v>
      </c>
      <c r="S48"/>
      <c r="T48">
        <v>0</v>
      </c>
      <c r="U48"/>
      <c r="V48"/>
      <c r="W48"/>
      <c r="X48"/>
      <c r="Y48"/>
      <c r="Z48"/>
      <c r="AA48"/>
      <c r="AB48">
        <v>1</v>
      </c>
      <c r="AC48"/>
      <c r="AD48">
        <v>548.44000000000005</v>
      </c>
      <c r="AE48"/>
      <c r="AF48"/>
      <c r="AG48"/>
      <c r="AH48"/>
      <c r="AI48"/>
      <c r="AJ48"/>
      <c r="AK48">
        <v>7568514521</v>
      </c>
      <c r="AL48" t="s">
        <v>3085</v>
      </c>
      <c r="AM48"/>
      <c r="AN48"/>
      <c r="AO48" t="s">
        <v>3050</v>
      </c>
    </row>
    <row r="49" spans="1:41" x14ac:dyDescent="0.3">
      <c r="A49" s="3">
        <v>44566</v>
      </c>
      <c r="B49" s="72">
        <v>0.72942129629629626</v>
      </c>
      <c r="C49" t="s">
        <v>3040</v>
      </c>
      <c r="D49" t="s">
        <v>514</v>
      </c>
      <c r="E49" t="s">
        <v>3082</v>
      </c>
      <c r="F49" t="s">
        <v>3043</v>
      </c>
      <c r="G49" t="s">
        <v>3044</v>
      </c>
      <c r="H49">
        <v>30</v>
      </c>
      <c r="I49">
        <v>-1.17</v>
      </c>
      <c r="J49">
        <v>28.83</v>
      </c>
      <c r="K49" t="s">
        <v>1728</v>
      </c>
      <c r="L49" t="s">
        <v>3084</v>
      </c>
      <c r="M49" t="s">
        <v>1035</v>
      </c>
      <c r="N49"/>
      <c r="O49" t="s">
        <v>3048</v>
      </c>
      <c r="P49" t="s">
        <v>3085</v>
      </c>
      <c r="Q49"/>
      <c r="R49">
        <v>0</v>
      </c>
      <c r="S49"/>
      <c r="T49">
        <v>0</v>
      </c>
      <c r="U49"/>
      <c r="V49"/>
      <c r="W49"/>
      <c r="X49"/>
      <c r="Y49"/>
      <c r="Z49"/>
      <c r="AA49"/>
      <c r="AB49">
        <v>1</v>
      </c>
      <c r="AC49"/>
      <c r="AD49">
        <v>577.27</v>
      </c>
      <c r="AE49"/>
      <c r="AF49"/>
      <c r="AG49"/>
      <c r="AH49"/>
      <c r="AI49"/>
      <c r="AJ49"/>
      <c r="AK49">
        <v>7914398692</v>
      </c>
      <c r="AL49" t="s">
        <v>3085</v>
      </c>
      <c r="AM49"/>
      <c r="AN49"/>
      <c r="AO49" t="s">
        <v>3050</v>
      </c>
    </row>
    <row r="50" spans="1:41" x14ac:dyDescent="0.3">
      <c r="A50" s="3">
        <v>44566</v>
      </c>
      <c r="B50" s="72">
        <v>0.73249999999999993</v>
      </c>
      <c r="C50" t="s">
        <v>3040</v>
      </c>
      <c r="D50" t="s">
        <v>1038</v>
      </c>
      <c r="E50" t="s">
        <v>3082</v>
      </c>
      <c r="F50" t="s">
        <v>3043</v>
      </c>
      <c r="G50" t="s">
        <v>3044</v>
      </c>
      <c r="H50">
        <v>30</v>
      </c>
      <c r="I50">
        <v>-1.17</v>
      </c>
      <c r="J50">
        <v>28.83</v>
      </c>
      <c r="K50" t="s">
        <v>1040</v>
      </c>
      <c r="L50" t="s">
        <v>3084</v>
      </c>
      <c r="M50" t="s">
        <v>1041</v>
      </c>
      <c r="N50"/>
      <c r="O50" t="s">
        <v>3048</v>
      </c>
      <c r="P50" t="s">
        <v>3085</v>
      </c>
      <c r="Q50"/>
      <c r="R50">
        <v>0</v>
      </c>
      <c r="S50"/>
      <c r="T50">
        <v>0</v>
      </c>
      <c r="U50"/>
      <c r="V50"/>
      <c r="W50"/>
      <c r="X50"/>
      <c r="Y50"/>
      <c r="Z50"/>
      <c r="AA50"/>
      <c r="AB50">
        <v>1</v>
      </c>
      <c r="AC50"/>
      <c r="AD50">
        <v>606.1</v>
      </c>
      <c r="AE50"/>
      <c r="AF50"/>
      <c r="AG50"/>
      <c r="AH50"/>
      <c r="AI50"/>
      <c r="AJ50"/>
      <c r="AK50">
        <v>7811946650</v>
      </c>
      <c r="AL50" t="s">
        <v>3085</v>
      </c>
      <c r="AM50"/>
      <c r="AN50"/>
      <c r="AO50" t="s">
        <v>3050</v>
      </c>
    </row>
    <row r="51" spans="1:41" x14ac:dyDescent="0.3">
      <c r="A51" s="3">
        <v>44567</v>
      </c>
      <c r="B51" s="72">
        <v>0.44092592592592594</v>
      </c>
      <c r="C51" t="s">
        <v>3040</v>
      </c>
      <c r="D51" t="s">
        <v>269</v>
      </c>
      <c r="E51" t="s">
        <v>3082</v>
      </c>
      <c r="F51" t="s">
        <v>3043</v>
      </c>
      <c r="G51" t="s">
        <v>3044</v>
      </c>
      <c r="H51">
        <v>30</v>
      </c>
      <c r="I51">
        <v>-1.17</v>
      </c>
      <c r="J51">
        <v>28.83</v>
      </c>
      <c r="K51" t="s">
        <v>1029</v>
      </c>
      <c r="L51" t="s">
        <v>3084</v>
      </c>
      <c r="M51" t="s">
        <v>1030</v>
      </c>
      <c r="N51"/>
      <c r="O51" t="s">
        <v>3048</v>
      </c>
      <c r="P51" t="s">
        <v>3085</v>
      </c>
      <c r="Q51"/>
      <c r="R51">
        <v>0</v>
      </c>
      <c r="S51"/>
      <c r="T51">
        <v>0</v>
      </c>
      <c r="U51"/>
      <c r="V51"/>
      <c r="W51"/>
      <c r="X51"/>
      <c r="Y51"/>
      <c r="Z51"/>
      <c r="AA51"/>
      <c r="AB51">
        <v>1</v>
      </c>
      <c r="AC51"/>
      <c r="AD51">
        <v>634.92999999999995</v>
      </c>
      <c r="AE51"/>
      <c r="AF51"/>
      <c r="AG51"/>
      <c r="AH51"/>
      <c r="AI51"/>
      <c r="AJ51"/>
      <c r="AK51">
        <v>7775626841</v>
      </c>
      <c r="AL51" t="s">
        <v>3085</v>
      </c>
      <c r="AM51"/>
      <c r="AN51"/>
      <c r="AO51" t="s">
        <v>3050</v>
      </c>
    </row>
    <row r="52" spans="1:41" x14ac:dyDescent="0.3">
      <c r="A52" s="3">
        <v>44567</v>
      </c>
      <c r="B52" s="72">
        <v>0.50631944444444443</v>
      </c>
      <c r="C52" t="s">
        <v>3040</v>
      </c>
      <c r="D52" t="s">
        <v>292</v>
      </c>
      <c r="E52" t="s">
        <v>3042</v>
      </c>
      <c r="F52" t="s">
        <v>3043</v>
      </c>
      <c r="G52" t="s">
        <v>3044</v>
      </c>
      <c r="H52">
        <v>30</v>
      </c>
      <c r="I52">
        <v>-1.17</v>
      </c>
      <c r="J52">
        <v>28.83</v>
      </c>
      <c r="K52" t="s">
        <v>1024</v>
      </c>
      <c r="L52" t="s">
        <v>3084</v>
      </c>
      <c r="M52" t="s">
        <v>3105</v>
      </c>
      <c r="N52"/>
      <c r="O52" t="s">
        <v>3048</v>
      </c>
      <c r="P52" t="s">
        <v>3049</v>
      </c>
      <c r="Q52"/>
      <c r="R52">
        <v>0</v>
      </c>
      <c r="S52"/>
      <c r="T52">
        <v>0</v>
      </c>
      <c r="U52"/>
      <c r="V52"/>
      <c r="W52"/>
      <c r="X52"/>
      <c r="Y52" t="s">
        <v>1025</v>
      </c>
      <c r="Z52"/>
      <c r="AA52"/>
      <c r="AB52">
        <v>1</v>
      </c>
      <c r="AC52"/>
      <c r="AD52">
        <v>663.76</v>
      </c>
      <c r="AE52"/>
      <c r="AF52"/>
      <c r="AG52"/>
      <c r="AH52"/>
      <c r="AI52"/>
      <c r="AJ52"/>
      <c r="AK52">
        <v>7772406468</v>
      </c>
      <c r="AL52" t="s">
        <v>3049</v>
      </c>
      <c r="AM52"/>
      <c r="AN52"/>
      <c r="AO52" t="s">
        <v>3050</v>
      </c>
    </row>
    <row r="53" spans="1:41" x14ac:dyDescent="0.3">
      <c r="A53" s="3">
        <v>44567</v>
      </c>
      <c r="B53" s="72">
        <v>0.61744212962962963</v>
      </c>
      <c r="C53" t="s">
        <v>3040</v>
      </c>
      <c r="D53" t="s">
        <v>3067</v>
      </c>
      <c r="E53" t="s">
        <v>3082</v>
      </c>
      <c r="F53" t="s">
        <v>3043</v>
      </c>
      <c r="G53" t="s">
        <v>3044</v>
      </c>
      <c r="H53">
        <v>30</v>
      </c>
      <c r="I53">
        <v>-1.17</v>
      </c>
      <c r="J53">
        <v>28.83</v>
      </c>
      <c r="K53" t="s">
        <v>1019</v>
      </c>
      <c r="L53" t="s">
        <v>3084</v>
      </c>
      <c r="M53" t="s">
        <v>1020</v>
      </c>
      <c r="N53"/>
      <c r="O53" t="s">
        <v>3048</v>
      </c>
      <c r="P53" t="s">
        <v>3085</v>
      </c>
      <c r="Q53"/>
      <c r="R53">
        <v>0</v>
      </c>
      <c r="S53"/>
      <c r="T53">
        <v>0</v>
      </c>
      <c r="U53"/>
      <c r="V53"/>
      <c r="W53"/>
      <c r="X53"/>
      <c r="Y53"/>
      <c r="Z53"/>
      <c r="AA53"/>
      <c r="AB53">
        <v>1</v>
      </c>
      <c r="AC53"/>
      <c r="AD53">
        <v>692.59</v>
      </c>
      <c r="AE53"/>
      <c r="AF53"/>
      <c r="AG53"/>
      <c r="AH53"/>
      <c r="AI53"/>
      <c r="AJ53"/>
      <c r="AK53">
        <v>7767862540</v>
      </c>
      <c r="AL53" t="s">
        <v>3085</v>
      </c>
      <c r="AM53"/>
      <c r="AN53"/>
      <c r="AO53" t="s">
        <v>3050</v>
      </c>
    </row>
    <row r="54" spans="1:41" x14ac:dyDescent="0.3">
      <c r="A54" s="3">
        <v>44567</v>
      </c>
      <c r="B54" s="72">
        <v>0.62635416666666666</v>
      </c>
      <c r="C54" t="s">
        <v>3040</v>
      </c>
      <c r="D54" t="s">
        <v>298</v>
      </c>
      <c r="E54" t="s">
        <v>3082</v>
      </c>
      <c r="F54" t="s">
        <v>3043</v>
      </c>
      <c r="G54" t="s">
        <v>3044</v>
      </c>
      <c r="H54">
        <v>30</v>
      </c>
      <c r="I54">
        <v>-1.17</v>
      </c>
      <c r="J54">
        <v>28.83</v>
      </c>
      <c r="K54" t="s">
        <v>1015</v>
      </c>
      <c r="L54" t="s">
        <v>3084</v>
      </c>
      <c r="M54" t="s">
        <v>1016</v>
      </c>
      <c r="N54"/>
      <c r="O54" t="s">
        <v>3048</v>
      </c>
      <c r="P54" t="s">
        <v>3085</v>
      </c>
      <c r="Q54"/>
      <c r="R54">
        <v>0</v>
      </c>
      <c r="S54"/>
      <c r="T54">
        <v>0</v>
      </c>
      <c r="U54"/>
      <c r="V54"/>
      <c r="W54"/>
      <c r="X54"/>
      <c r="Y54"/>
      <c r="Z54"/>
      <c r="AA54"/>
      <c r="AB54">
        <v>1</v>
      </c>
      <c r="AC54">
        <v>4639642972701330</v>
      </c>
      <c r="AD54">
        <v>721.42</v>
      </c>
      <c r="AE54"/>
      <c r="AF54"/>
      <c r="AG54"/>
      <c r="AH54"/>
      <c r="AI54"/>
      <c r="AJ54"/>
      <c r="AK54"/>
      <c r="AL54" t="s">
        <v>3085</v>
      </c>
      <c r="AM54"/>
      <c r="AN54"/>
      <c r="AO54" t="s">
        <v>3050</v>
      </c>
    </row>
    <row r="55" spans="1:41" x14ac:dyDescent="0.3">
      <c r="A55" s="3">
        <v>44567</v>
      </c>
      <c r="B55" s="72">
        <v>0.89329861111111108</v>
      </c>
      <c r="C55" t="s">
        <v>3040</v>
      </c>
      <c r="D55" t="s">
        <v>3106</v>
      </c>
      <c r="E55" t="s">
        <v>3042</v>
      </c>
      <c r="F55" t="s">
        <v>3043</v>
      </c>
      <c r="G55" t="s">
        <v>3044</v>
      </c>
      <c r="H55">
        <v>30</v>
      </c>
      <c r="I55">
        <v>-1.17</v>
      </c>
      <c r="J55">
        <v>28.83</v>
      </c>
      <c r="K55" t="s">
        <v>1010</v>
      </c>
      <c r="L55" t="s">
        <v>3084</v>
      </c>
      <c r="M55" t="s">
        <v>3107</v>
      </c>
      <c r="N55"/>
      <c r="O55" t="s">
        <v>3048</v>
      </c>
      <c r="P55" t="s">
        <v>3049</v>
      </c>
      <c r="Q55"/>
      <c r="R55">
        <v>0</v>
      </c>
      <c r="S55"/>
      <c r="T55">
        <v>0</v>
      </c>
      <c r="U55"/>
      <c r="V55"/>
      <c r="W55"/>
      <c r="X55"/>
      <c r="Y55" t="s">
        <v>1011</v>
      </c>
      <c r="Z55"/>
      <c r="AA55"/>
      <c r="AB55">
        <v>1</v>
      </c>
      <c r="AC55"/>
      <c r="AD55">
        <v>750.25</v>
      </c>
      <c r="AE55"/>
      <c r="AF55"/>
      <c r="AG55"/>
      <c r="AH55"/>
      <c r="AI55"/>
      <c r="AJ55"/>
      <c r="AK55">
        <v>7443561906</v>
      </c>
      <c r="AL55" t="s">
        <v>3049</v>
      </c>
      <c r="AM55"/>
      <c r="AN55"/>
      <c r="AO55" t="s">
        <v>3050</v>
      </c>
    </row>
    <row r="56" spans="1:41" x14ac:dyDescent="0.3">
      <c r="A56" s="3">
        <v>44568</v>
      </c>
      <c r="B56" s="72">
        <v>0.22746527777777778</v>
      </c>
      <c r="C56" t="s">
        <v>3040</v>
      </c>
      <c r="D56" t="s">
        <v>3108</v>
      </c>
      <c r="E56" t="s">
        <v>3082</v>
      </c>
      <c r="F56" t="s">
        <v>3043</v>
      </c>
      <c r="G56" t="s">
        <v>3044</v>
      </c>
      <c r="H56">
        <v>30</v>
      </c>
      <c r="I56">
        <v>-1.17</v>
      </c>
      <c r="J56">
        <v>28.83</v>
      </c>
      <c r="K56" t="s">
        <v>881</v>
      </c>
      <c r="L56" t="s">
        <v>3084</v>
      </c>
      <c r="M56" t="s">
        <v>1006</v>
      </c>
      <c r="N56"/>
      <c r="O56" t="s">
        <v>3048</v>
      </c>
      <c r="P56" t="s">
        <v>3085</v>
      </c>
      <c r="Q56"/>
      <c r="R56">
        <v>0</v>
      </c>
      <c r="S56"/>
      <c r="T56">
        <v>0</v>
      </c>
      <c r="U56"/>
      <c r="V56"/>
      <c r="W56"/>
      <c r="X56"/>
      <c r="Y56"/>
      <c r="Z56"/>
      <c r="AA56"/>
      <c r="AB56">
        <v>1</v>
      </c>
      <c r="AC56"/>
      <c r="AD56">
        <v>779.08</v>
      </c>
      <c r="AE56"/>
      <c r="AF56"/>
      <c r="AG56"/>
      <c r="AH56"/>
      <c r="AI56"/>
      <c r="AJ56"/>
      <c r="AK56">
        <v>7973939683</v>
      </c>
      <c r="AL56" t="s">
        <v>3085</v>
      </c>
      <c r="AM56"/>
      <c r="AN56"/>
      <c r="AO56" t="s">
        <v>3050</v>
      </c>
    </row>
    <row r="57" spans="1:41" x14ac:dyDescent="0.3">
      <c r="A57" s="3">
        <v>44568</v>
      </c>
      <c r="B57" s="72">
        <v>0.67820601851851858</v>
      </c>
      <c r="C57" t="s">
        <v>3040</v>
      </c>
      <c r="D57" t="s">
        <v>443</v>
      </c>
      <c r="E57" t="s">
        <v>3082</v>
      </c>
      <c r="F57" t="s">
        <v>3043</v>
      </c>
      <c r="G57" t="s">
        <v>3044</v>
      </c>
      <c r="H57">
        <v>30</v>
      </c>
      <c r="I57">
        <v>-1.17</v>
      </c>
      <c r="J57">
        <v>28.83</v>
      </c>
      <c r="K57" t="s">
        <v>1001</v>
      </c>
      <c r="L57" t="s">
        <v>3084</v>
      </c>
      <c r="M57" t="s">
        <v>1002</v>
      </c>
      <c r="N57"/>
      <c r="O57" t="s">
        <v>3048</v>
      </c>
      <c r="P57" t="s">
        <v>3085</v>
      </c>
      <c r="Q57"/>
      <c r="R57">
        <v>0</v>
      </c>
      <c r="S57"/>
      <c r="T57">
        <v>0</v>
      </c>
      <c r="U57"/>
      <c r="V57"/>
      <c r="W57"/>
      <c r="X57"/>
      <c r="Y57"/>
      <c r="Z57"/>
      <c r="AA57"/>
      <c r="AB57">
        <v>1</v>
      </c>
      <c r="AC57">
        <v>4691867913147040</v>
      </c>
      <c r="AD57">
        <v>807.91</v>
      </c>
      <c r="AE57"/>
      <c r="AF57"/>
      <c r="AG57"/>
      <c r="AH57"/>
      <c r="AI57"/>
      <c r="AJ57"/>
      <c r="AK57"/>
      <c r="AL57" t="s">
        <v>3085</v>
      </c>
      <c r="AM57"/>
      <c r="AN57"/>
      <c r="AO57" t="s">
        <v>3050</v>
      </c>
    </row>
    <row r="58" spans="1:41" x14ac:dyDescent="0.3">
      <c r="A58" s="3">
        <v>44569</v>
      </c>
      <c r="B58" s="72">
        <v>0.61572916666666666</v>
      </c>
      <c r="C58" t="s">
        <v>3040</v>
      </c>
      <c r="D58" t="s">
        <v>3109</v>
      </c>
      <c r="E58" t="s">
        <v>3082</v>
      </c>
      <c r="F58" t="s">
        <v>3043</v>
      </c>
      <c r="G58" t="s">
        <v>3044</v>
      </c>
      <c r="H58">
        <v>30</v>
      </c>
      <c r="I58">
        <v>-1.17</v>
      </c>
      <c r="J58">
        <v>28.83</v>
      </c>
      <c r="K58" t="s">
        <v>996</v>
      </c>
      <c r="L58" t="s">
        <v>3084</v>
      </c>
      <c r="M58" t="s">
        <v>997</v>
      </c>
      <c r="N58"/>
      <c r="O58" t="s">
        <v>3048</v>
      </c>
      <c r="P58" t="s">
        <v>3085</v>
      </c>
      <c r="Q58"/>
      <c r="R58">
        <v>0</v>
      </c>
      <c r="S58"/>
      <c r="T58">
        <v>0</v>
      </c>
      <c r="U58"/>
      <c r="V58"/>
      <c r="W58"/>
      <c r="X58"/>
      <c r="Y58"/>
      <c r="Z58"/>
      <c r="AA58"/>
      <c r="AB58">
        <v>1</v>
      </c>
      <c r="AC58"/>
      <c r="AD58">
        <v>836.74</v>
      </c>
      <c r="AE58"/>
      <c r="AF58"/>
      <c r="AG58"/>
      <c r="AH58"/>
      <c r="AI58"/>
      <c r="AJ58"/>
      <c r="AK58">
        <v>7960063431</v>
      </c>
      <c r="AL58" t="s">
        <v>3085</v>
      </c>
      <c r="AM58"/>
      <c r="AN58"/>
      <c r="AO58" t="s">
        <v>3050</v>
      </c>
    </row>
    <row r="59" spans="1:41" x14ac:dyDescent="0.3">
      <c r="A59" s="3">
        <v>44569</v>
      </c>
      <c r="B59" s="72">
        <v>0.69896990740740739</v>
      </c>
      <c r="C59" t="s">
        <v>3040</v>
      </c>
      <c r="D59" t="s">
        <v>417</v>
      </c>
      <c r="E59" t="s">
        <v>3082</v>
      </c>
      <c r="F59" t="s">
        <v>3043</v>
      </c>
      <c r="G59" t="s">
        <v>3044</v>
      </c>
      <c r="H59">
        <v>30</v>
      </c>
      <c r="I59">
        <v>-1.17</v>
      </c>
      <c r="J59">
        <v>28.83</v>
      </c>
      <c r="K59" t="s">
        <v>990</v>
      </c>
      <c r="L59" t="s">
        <v>3084</v>
      </c>
      <c r="M59" t="s">
        <v>991</v>
      </c>
      <c r="N59"/>
      <c r="O59" t="s">
        <v>3048</v>
      </c>
      <c r="P59" t="s">
        <v>3085</v>
      </c>
      <c r="Q59"/>
      <c r="R59">
        <v>0</v>
      </c>
      <c r="S59"/>
      <c r="T59">
        <v>0</v>
      </c>
      <c r="U59"/>
      <c r="V59"/>
      <c r="W59"/>
      <c r="X59"/>
      <c r="Y59"/>
      <c r="Z59"/>
      <c r="AA59"/>
      <c r="AB59">
        <v>1</v>
      </c>
      <c r="AC59"/>
      <c r="AD59">
        <v>865.57</v>
      </c>
      <c r="AE59"/>
      <c r="AF59"/>
      <c r="AG59"/>
      <c r="AH59"/>
      <c r="AI59"/>
      <c r="AJ59"/>
      <c r="AK59">
        <v>7596212975</v>
      </c>
      <c r="AL59" t="s">
        <v>3085</v>
      </c>
      <c r="AM59"/>
      <c r="AN59"/>
      <c r="AO59" t="s">
        <v>3050</v>
      </c>
    </row>
    <row r="60" spans="1:41" x14ac:dyDescent="0.3">
      <c r="A60" s="3">
        <v>44572</v>
      </c>
      <c r="B60" s="72">
        <v>0.69696759259259267</v>
      </c>
      <c r="C60" t="s">
        <v>3040</v>
      </c>
      <c r="D60" t="s">
        <v>1771</v>
      </c>
      <c r="E60" t="s">
        <v>3082</v>
      </c>
      <c r="F60" t="s">
        <v>3043</v>
      </c>
      <c r="G60" t="s">
        <v>3044</v>
      </c>
      <c r="H60">
        <v>30</v>
      </c>
      <c r="I60">
        <v>-1.17</v>
      </c>
      <c r="J60">
        <v>28.83</v>
      </c>
      <c r="K60" t="s">
        <v>986</v>
      </c>
      <c r="L60" t="s">
        <v>3084</v>
      </c>
      <c r="M60" t="s">
        <v>987</v>
      </c>
      <c r="N60"/>
      <c r="O60" t="s">
        <v>3048</v>
      </c>
      <c r="P60" t="s">
        <v>3085</v>
      </c>
      <c r="Q60"/>
      <c r="R60">
        <v>0</v>
      </c>
      <c r="S60"/>
      <c r="T60">
        <v>0</v>
      </c>
      <c r="U60"/>
      <c r="V60"/>
      <c r="W60"/>
      <c r="X60"/>
      <c r="Y60"/>
      <c r="Z60"/>
      <c r="AA60"/>
      <c r="AB60">
        <v>1</v>
      </c>
      <c r="AC60"/>
      <c r="AD60">
        <v>894.4</v>
      </c>
      <c r="AE60"/>
      <c r="AF60"/>
      <c r="AG60"/>
      <c r="AH60"/>
      <c r="AI60"/>
      <c r="AJ60"/>
      <c r="AK60">
        <v>7850543495</v>
      </c>
      <c r="AL60" t="s">
        <v>3085</v>
      </c>
      <c r="AM60"/>
      <c r="AN60"/>
      <c r="AO60" t="s">
        <v>3050</v>
      </c>
    </row>
    <row r="61" spans="1:41" x14ac:dyDescent="0.3">
      <c r="A61" s="3">
        <v>44572</v>
      </c>
      <c r="B61" s="72">
        <v>0.8485300925925926</v>
      </c>
      <c r="C61" t="s">
        <v>3040</v>
      </c>
      <c r="D61" t="s">
        <v>3110</v>
      </c>
      <c r="E61" t="s">
        <v>3042</v>
      </c>
      <c r="F61" t="s">
        <v>3043</v>
      </c>
      <c r="G61" t="s">
        <v>3044</v>
      </c>
      <c r="H61">
        <v>30</v>
      </c>
      <c r="I61">
        <v>-1.17</v>
      </c>
      <c r="J61">
        <v>28.83</v>
      </c>
      <c r="K61" t="s">
        <v>3111</v>
      </c>
      <c r="L61" t="s">
        <v>3084</v>
      </c>
      <c r="M61" t="s">
        <v>3112</v>
      </c>
      <c r="N61"/>
      <c r="O61" t="s">
        <v>3048</v>
      </c>
      <c r="P61" t="s">
        <v>3049</v>
      </c>
      <c r="Q61"/>
      <c r="R61">
        <v>0</v>
      </c>
      <c r="S61"/>
      <c r="T61">
        <v>0</v>
      </c>
      <c r="U61"/>
      <c r="V61"/>
      <c r="W61"/>
      <c r="X61"/>
      <c r="Y61" t="s">
        <v>983</v>
      </c>
      <c r="Z61"/>
      <c r="AA61"/>
      <c r="AB61">
        <v>1</v>
      </c>
      <c r="AC61"/>
      <c r="AD61">
        <v>923.23</v>
      </c>
      <c r="AE61"/>
      <c r="AF61"/>
      <c r="AG61"/>
      <c r="AH61"/>
      <c r="AI61"/>
      <c r="AJ61"/>
      <c r="AK61">
        <v>7966503319</v>
      </c>
      <c r="AL61" t="s">
        <v>3049</v>
      </c>
      <c r="AM61"/>
      <c r="AN61"/>
      <c r="AO61" t="s">
        <v>3050</v>
      </c>
    </row>
    <row r="62" spans="1:41" x14ac:dyDescent="0.3">
      <c r="A62" s="3">
        <v>44574</v>
      </c>
      <c r="B62" s="72">
        <v>0.91509259259259268</v>
      </c>
      <c r="C62" t="s">
        <v>3040</v>
      </c>
      <c r="D62" t="s">
        <v>3113</v>
      </c>
      <c r="E62" t="s">
        <v>3082</v>
      </c>
      <c r="F62" t="s">
        <v>3043</v>
      </c>
      <c r="G62" t="s">
        <v>3044</v>
      </c>
      <c r="H62">
        <v>30</v>
      </c>
      <c r="I62">
        <v>-1.17</v>
      </c>
      <c r="J62">
        <v>28.83</v>
      </c>
      <c r="K62" t="s">
        <v>978</v>
      </c>
      <c r="L62" t="s">
        <v>3084</v>
      </c>
      <c r="M62" t="s">
        <v>979</v>
      </c>
      <c r="N62"/>
      <c r="O62" t="s">
        <v>3048</v>
      </c>
      <c r="P62" t="s">
        <v>3085</v>
      </c>
      <c r="Q62"/>
      <c r="R62">
        <v>0</v>
      </c>
      <c r="S62"/>
      <c r="T62">
        <v>0</v>
      </c>
      <c r="U62"/>
      <c r="V62"/>
      <c r="W62"/>
      <c r="X62"/>
      <c r="Y62"/>
      <c r="Z62"/>
      <c r="AA62"/>
      <c r="AB62">
        <v>1</v>
      </c>
      <c r="AC62"/>
      <c r="AD62">
        <v>952.06</v>
      </c>
      <c r="AE62"/>
      <c r="AF62"/>
      <c r="AG62"/>
      <c r="AH62"/>
      <c r="AI62"/>
      <c r="AJ62"/>
      <c r="AK62">
        <v>7516756333</v>
      </c>
      <c r="AL62" t="s">
        <v>3085</v>
      </c>
      <c r="AM62"/>
      <c r="AN62"/>
      <c r="AO62" t="s">
        <v>3050</v>
      </c>
    </row>
    <row r="63" spans="1:41" x14ac:dyDescent="0.3">
      <c r="A63" s="3">
        <v>44577</v>
      </c>
      <c r="B63" s="72">
        <v>0.50364583333333335</v>
      </c>
      <c r="C63" t="s">
        <v>3040</v>
      </c>
      <c r="D63" t="s">
        <v>235</v>
      </c>
      <c r="E63" t="s">
        <v>3082</v>
      </c>
      <c r="F63" t="s">
        <v>3043</v>
      </c>
      <c r="G63" t="s">
        <v>3044</v>
      </c>
      <c r="H63">
        <v>30</v>
      </c>
      <c r="I63">
        <v>-1.17</v>
      </c>
      <c r="J63">
        <v>28.83</v>
      </c>
      <c r="K63" t="s">
        <v>971</v>
      </c>
      <c r="L63" t="s">
        <v>3084</v>
      </c>
      <c r="M63" t="s">
        <v>972</v>
      </c>
      <c r="N63"/>
      <c r="O63" t="s">
        <v>3048</v>
      </c>
      <c r="P63" t="s">
        <v>3085</v>
      </c>
      <c r="Q63"/>
      <c r="R63">
        <v>0</v>
      </c>
      <c r="S63"/>
      <c r="T63">
        <v>0</v>
      </c>
      <c r="U63"/>
      <c r="V63"/>
      <c r="W63"/>
      <c r="X63"/>
      <c r="Y63"/>
      <c r="Z63"/>
      <c r="AA63"/>
      <c r="AB63">
        <v>1</v>
      </c>
      <c r="AC63"/>
      <c r="AD63">
        <v>980.89</v>
      </c>
      <c r="AE63"/>
      <c r="AF63"/>
      <c r="AG63"/>
      <c r="AH63"/>
      <c r="AI63"/>
      <c r="AJ63"/>
      <c r="AK63">
        <v>7711613207</v>
      </c>
      <c r="AL63" t="s">
        <v>3085</v>
      </c>
      <c r="AM63"/>
      <c r="AN63"/>
      <c r="AO63" t="s">
        <v>3050</v>
      </c>
    </row>
    <row r="64" spans="1:41" x14ac:dyDescent="0.3">
      <c r="A64" s="3">
        <v>44578</v>
      </c>
      <c r="B64" s="72">
        <v>0.50202546296296291</v>
      </c>
      <c r="C64" t="s">
        <v>3040</v>
      </c>
      <c r="D64" t="s">
        <v>782</v>
      </c>
      <c r="E64" t="s">
        <v>3082</v>
      </c>
      <c r="F64" t="s">
        <v>3043</v>
      </c>
      <c r="G64" t="s">
        <v>3044</v>
      </c>
      <c r="H64">
        <v>30</v>
      </c>
      <c r="I64">
        <v>-1.17</v>
      </c>
      <c r="J64">
        <v>28.83</v>
      </c>
      <c r="K64" t="s">
        <v>966</v>
      </c>
      <c r="L64" t="s">
        <v>3084</v>
      </c>
      <c r="M64" t="s">
        <v>967</v>
      </c>
      <c r="N64"/>
      <c r="O64" t="s">
        <v>3048</v>
      </c>
      <c r="P64" t="s">
        <v>3085</v>
      </c>
      <c r="Q64"/>
      <c r="R64">
        <v>0</v>
      </c>
      <c r="S64"/>
      <c r="T64">
        <v>0</v>
      </c>
      <c r="U64"/>
      <c r="V64"/>
      <c r="W64"/>
      <c r="X64"/>
      <c r="Y64"/>
      <c r="Z64"/>
      <c r="AA64"/>
      <c r="AB64">
        <v>1</v>
      </c>
      <c r="AC64"/>
      <c r="AD64" s="74">
        <v>1009.72</v>
      </c>
      <c r="AE64"/>
      <c r="AF64"/>
      <c r="AG64"/>
      <c r="AH64"/>
      <c r="AI64"/>
      <c r="AJ64"/>
      <c r="AK64">
        <v>7986993471</v>
      </c>
      <c r="AL64" t="s">
        <v>3085</v>
      </c>
      <c r="AM64"/>
      <c r="AN64"/>
      <c r="AO64" t="s">
        <v>3050</v>
      </c>
    </row>
    <row r="65" spans="1:41" x14ac:dyDescent="0.3">
      <c r="A65" s="3">
        <v>44578</v>
      </c>
      <c r="B65" s="72">
        <v>0.51993055555555556</v>
      </c>
      <c r="C65" t="s">
        <v>3040</v>
      </c>
      <c r="D65" t="s">
        <v>544</v>
      </c>
      <c r="E65" t="s">
        <v>3042</v>
      </c>
      <c r="F65" t="s">
        <v>3043</v>
      </c>
      <c r="G65" t="s">
        <v>3044</v>
      </c>
      <c r="H65">
        <v>30</v>
      </c>
      <c r="I65">
        <v>-1.17</v>
      </c>
      <c r="J65">
        <v>28.83</v>
      </c>
      <c r="K65" t="s">
        <v>962</v>
      </c>
      <c r="L65" t="s">
        <v>3084</v>
      </c>
      <c r="M65" t="s">
        <v>3114</v>
      </c>
      <c r="N65"/>
      <c r="O65" t="s">
        <v>3048</v>
      </c>
      <c r="P65" t="s">
        <v>3049</v>
      </c>
      <c r="Q65"/>
      <c r="R65">
        <v>0</v>
      </c>
      <c r="S65"/>
      <c r="T65">
        <v>0</v>
      </c>
      <c r="U65"/>
      <c r="V65"/>
      <c r="W65"/>
      <c r="X65"/>
      <c r="Y65" t="s">
        <v>963</v>
      </c>
      <c r="Z65"/>
      <c r="AA65"/>
      <c r="AB65">
        <v>1</v>
      </c>
      <c r="AC65"/>
      <c r="AD65" s="74">
        <v>1038.55</v>
      </c>
      <c r="AE65"/>
      <c r="AF65"/>
      <c r="AG65"/>
      <c r="AH65"/>
      <c r="AI65"/>
      <c r="AJ65"/>
      <c r="AK65">
        <v>7926012635</v>
      </c>
      <c r="AL65" t="s">
        <v>3049</v>
      </c>
      <c r="AM65"/>
      <c r="AN65"/>
      <c r="AO65" t="s">
        <v>3050</v>
      </c>
    </row>
    <row r="66" spans="1:41" x14ac:dyDescent="0.3">
      <c r="A66" s="3">
        <v>44580</v>
      </c>
      <c r="B66" s="72">
        <v>0.40116898148148145</v>
      </c>
      <c r="C66" t="s">
        <v>3040</v>
      </c>
      <c r="D66" t="s">
        <v>3115</v>
      </c>
      <c r="E66" t="s">
        <v>3042</v>
      </c>
      <c r="F66" t="s">
        <v>3043</v>
      </c>
      <c r="G66" t="s">
        <v>3044</v>
      </c>
      <c r="H66">
        <v>30</v>
      </c>
      <c r="I66">
        <v>-1.17</v>
      </c>
      <c r="J66">
        <v>28.83</v>
      </c>
      <c r="K66" t="s">
        <v>958</v>
      </c>
      <c r="L66" t="s">
        <v>3084</v>
      </c>
      <c r="M66" t="s">
        <v>3116</v>
      </c>
      <c r="N66"/>
      <c r="O66" t="s">
        <v>3048</v>
      </c>
      <c r="P66" t="s">
        <v>3049</v>
      </c>
      <c r="Q66"/>
      <c r="R66">
        <v>0</v>
      </c>
      <c r="S66"/>
      <c r="T66">
        <v>0</v>
      </c>
      <c r="U66"/>
      <c r="V66"/>
      <c r="W66"/>
      <c r="X66"/>
      <c r="Y66" t="s">
        <v>959</v>
      </c>
      <c r="Z66"/>
      <c r="AA66"/>
      <c r="AB66">
        <v>1</v>
      </c>
      <c r="AC66"/>
      <c r="AD66" s="74">
        <v>1067.3800000000001</v>
      </c>
      <c r="AE66"/>
      <c r="AF66"/>
      <c r="AG66"/>
      <c r="AH66"/>
      <c r="AI66"/>
      <c r="AJ66"/>
      <c r="AK66">
        <v>1635200619</v>
      </c>
      <c r="AL66" t="s">
        <v>3049</v>
      </c>
      <c r="AM66"/>
      <c r="AN66"/>
      <c r="AO66" t="s">
        <v>3050</v>
      </c>
    </row>
    <row r="67" spans="1:41" x14ac:dyDescent="0.3">
      <c r="A67" s="3">
        <v>44582</v>
      </c>
      <c r="B67" s="72">
        <v>0.50168981481481478</v>
      </c>
      <c r="C67" t="s">
        <v>3040</v>
      </c>
      <c r="D67" t="s">
        <v>3117</v>
      </c>
      <c r="E67" t="s">
        <v>3082</v>
      </c>
      <c r="F67" t="s">
        <v>3043</v>
      </c>
      <c r="G67" t="s">
        <v>3044</v>
      </c>
      <c r="H67">
        <v>30</v>
      </c>
      <c r="I67">
        <v>-1.17</v>
      </c>
      <c r="J67">
        <v>28.83</v>
      </c>
      <c r="K67" t="s">
        <v>954</v>
      </c>
      <c r="L67" t="s">
        <v>3084</v>
      </c>
      <c r="M67" t="s">
        <v>955</v>
      </c>
      <c r="N67"/>
      <c r="O67" t="s">
        <v>3048</v>
      </c>
      <c r="P67" t="s">
        <v>3085</v>
      </c>
      <c r="Q67"/>
      <c r="R67">
        <v>0</v>
      </c>
      <c r="S67"/>
      <c r="T67">
        <v>0</v>
      </c>
      <c r="U67"/>
      <c r="V67"/>
      <c r="W67"/>
      <c r="X67"/>
      <c r="Y67"/>
      <c r="Z67"/>
      <c r="AA67"/>
      <c r="AB67">
        <v>1</v>
      </c>
      <c r="AC67"/>
      <c r="AD67" s="74">
        <v>1096.21</v>
      </c>
      <c r="AE67"/>
      <c r="AF67"/>
      <c r="AG67"/>
      <c r="AH67"/>
      <c r="AI67"/>
      <c r="AJ67"/>
      <c r="AK67">
        <v>7980988440</v>
      </c>
      <c r="AL67" t="s">
        <v>3085</v>
      </c>
      <c r="AM67"/>
      <c r="AN67"/>
      <c r="AO67" t="s">
        <v>3050</v>
      </c>
    </row>
    <row r="68" spans="1:41" x14ac:dyDescent="0.3">
      <c r="A68" s="3">
        <v>44584</v>
      </c>
      <c r="B68" s="72">
        <v>0.3299421296296296</v>
      </c>
      <c r="C68" t="s">
        <v>3040</v>
      </c>
      <c r="D68" t="s">
        <v>3118</v>
      </c>
      <c r="E68" t="s">
        <v>3082</v>
      </c>
      <c r="F68" t="s">
        <v>3043</v>
      </c>
      <c r="G68" t="s">
        <v>3044</v>
      </c>
      <c r="H68">
        <v>30</v>
      </c>
      <c r="I68">
        <v>-1.17</v>
      </c>
      <c r="J68">
        <v>28.83</v>
      </c>
      <c r="K68" t="s">
        <v>950</v>
      </c>
      <c r="L68" t="s">
        <v>3084</v>
      </c>
      <c r="M68" t="s">
        <v>951</v>
      </c>
      <c r="N68"/>
      <c r="O68" t="s">
        <v>3048</v>
      </c>
      <c r="P68" t="s">
        <v>3085</v>
      </c>
      <c r="Q68"/>
      <c r="R68">
        <v>0</v>
      </c>
      <c r="S68"/>
      <c r="T68">
        <v>0</v>
      </c>
      <c r="U68"/>
      <c r="V68"/>
      <c r="W68"/>
      <c r="X68"/>
      <c r="Y68"/>
      <c r="Z68"/>
      <c r="AA68"/>
      <c r="AB68">
        <v>1</v>
      </c>
      <c r="AC68"/>
      <c r="AD68" s="74">
        <v>1125.04</v>
      </c>
      <c r="AE68"/>
      <c r="AF68"/>
      <c r="AG68"/>
      <c r="AH68"/>
      <c r="AI68"/>
      <c r="AJ68"/>
      <c r="AK68">
        <v>7557656072</v>
      </c>
      <c r="AL68" t="s">
        <v>3085</v>
      </c>
      <c r="AM68"/>
      <c r="AN68"/>
      <c r="AO68" t="s">
        <v>3050</v>
      </c>
    </row>
    <row r="69" spans="1:41" x14ac:dyDescent="0.3">
      <c r="A69" s="3">
        <v>44587</v>
      </c>
      <c r="B69" s="72">
        <v>0.35648148148148145</v>
      </c>
      <c r="C69" t="s">
        <v>3040</v>
      </c>
      <c r="D69" t="s">
        <v>3119</v>
      </c>
      <c r="E69" t="s">
        <v>3042</v>
      </c>
      <c r="F69" t="s">
        <v>3043</v>
      </c>
      <c r="G69" t="s">
        <v>3044</v>
      </c>
      <c r="H69">
        <v>30</v>
      </c>
      <c r="I69">
        <v>-1.17</v>
      </c>
      <c r="J69">
        <v>28.83</v>
      </c>
      <c r="K69" t="s">
        <v>943</v>
      </c>
      <c r="L69" t="s">
        <v>3084</v>
      </c>
      <c r="M69" t="s">
        <v>3120</v>
      </c>
      <c r="N69"/>
      <c r="O69" t="s">
        <v>3048</v>
      </c>
      <c r="P69" t="s">
        <v>3049</v>
      </c>
      <c r="Q69"/>
      <c r="R69">
        <v>0</v>
      </c>
      <c r="S69"/>
      <c r="T69">
        <v>0</v>
      </c>
      <c r="U69"/>
      <c r="V69"/>
      <c r="W69"/>
      <c r="X69"/>
      <c r="Y69" t="s">
        <v>944</v>
      </c>
      <c r="Z69"/>
      <c r="AA69"/>
      <c r="AB69">
        <v>1</v>
      </c>
      <c r="AC69"/>
      <c r="AD69" s="74">
        <v>1153.8699999999999</v>
      </c>
      <c r="AE69"/>
      <c r="AF69"/>
      <c r="AG69"/>
      <c r="AH69"/>
      <c r="AI69"/>
      <c r="AJ69"/>
      <c r="AK69">
        <v>7710622650</v>
      </c>
      <c r="AL69" t="s">
        <v>3049</v>
      </c>
      <c r="AM69"/>
      <c r="AN69"/>
      <c r="AO69" t="s">
        <v>3050</v>
      </c>
    </row>
    <row r="70" spans="1:41" x14ac:dyDescent="0.3">
      <c r="A70" s="3">
        <v>44587</v>
      </c>
      <c r="B70" s="72">
        <v>0.66814814814814805</v>
      </c>
      <c r="C70" t="s">
        <v>3040</v>
      </c>
      <c r="D70" t="s">
        <v>3121</v>
      </c>
      <c r="E70" t="s">
        <v>3082</v>
      </c>
      <c r="F70" t="s">
        <v>3043</v>
      </c>
      <c r="G70" t="s">
        <v>3044</v>
      </c>
      <c r="H70">
        <v>30</v>
      </c>
      <c r="I70">
        <v>-1.17</v>
      </c>
      <c r="J70">
        <v>28.83</v>
      </c>
      <c r="K70" t="s">
        <v>937</v>
      </c>
      <c r="L70" t="s">
        <v>3084</v>
      </c>
      <c r="M70" t="s">
        <v>938</v>
      </c>
      <c r="N70"/>
      <c r="O70" t="s">
        <v>3048</v>
      </c>
      <c r="P70" t="s">
        <v>3085</v>
      </c>
      <c r="Q70"/>
      <c r="R70">
        <v>0</v>
      </c>
      <c r="S70"/>
      <c r="T70">
        <v>0</v>
      </c>
      <c r="U70"/>
      <c r="V70"/>
      <c r="W70"/>
      <c r="X70"/>
      <c r="Y70"/>
      <c r="Z70"/>
      <c r="AA70"/>
      <c r="AB70">
        <v>1</v>
      </c>
      <c r="AC70"/>
      <c r="AD70" s="74">
        <v>1182.7</v>
      </c>
      <c r="AE70"/>
      <c r="AF70"/>
      <c r="AG70"/>
      <c r="AH70"/>
      <c r="AI70"/>
      <c r="AJ70"/>
      <c r="AK70">
        <v>7484600843</v>
      </c>
      <c r="AL70" t="s">
        <v>3085</v>
      </c>
      <c r="AM70"/>
      <c r="AN70"/>
      <c r="AO70" t="s">
        <v>3050</v>
      </c>
    </row>
    <row r="71" spans="1:41" x14ac:dyDescent="0.3">
      <c r="A71" s="3">
        <v>44587</v>
      </c>
      <c r="B71" s="72">
        <v>0.71787037037037038</v>
      </c>
      <c r="C71" t="s">
        <v>3040</v>
      </c>
      <c r="D71"/>
      <c r="E71" t="s">
        <v>3057</v>
      </c>
      <c r="F71" t="s">
        <v>3043</v>
      </c>
      <c r="G71" t="s">
        <v>3044</v>
      </c>
      <c r="H71" s="74">
        <v>-1182.7</v>
      </c>
      <c r="I71">
        <v>0</v>
      </c>
      <c r="J71" s="74">
        <v>-1182.7</v>
      </c>
      <c r="K71" t="s">
        <v>3084</v>
      </c>
      <c r="L71"/>
      <c r="M71" t="s">
        <v>3122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>
        <v>0</v>
      </c>
      <c r="AE71"/>
      <c r="AF71"/>
      <c r="AG71"/>
      <c r="AH71"/>
      <c r="AI71"/>
      <c r="AJ71"/>
      <c r="AK71"/>
      <c r="AL71"/>
      <c r="AM71"/>
      <c r="AN71"/>
      <c r="AO71" t="s">
        <v>3059</v>
      </c>
    </row>
    <row r="72" spans="1:41" x14ac:dyDescent="0.3">
      <c r="A72" s="3">
        <v>44588</v>
      </c>
      <c r="B72" s="72">
        <v>0.53145833333333337</v>
      </c>
      <c r="C72" t="s">
        <v>3040</v>
      </c>
      <c r="D72" t="s">
        <v>373</v>
      </c>
      <c r="E72" t="s">
        <v>3082</v>
      </c>
      <c r="F72" t="s">
        <v>3043</v>
      </c>
      <c r="G72" t="s">
        <v>3044</v>
      </c>
      <c r="H72">
        <v>30</v>
      </c>
      <c r="I72">
        <v>-1.17</v>
      </c>
      <c r="J72">
        <v>28.83</v>
      </c>
      <c r="K72" t="s">
        <v>930</v>
      </c>
      <c r="L72" t="s">
        <v>3084</v>
      </c>
      <c r="M72" t="s">
        <v>931</v>
      </c>
      <c r="N72"/>
      <c r="O72" t="s">
        <v>3048</v>
      </c>
      <c r="P72" t="s">
        <v>3085</v>
      </c>
      <c r="Q72"/>
      <c r="R72">
        <v>0</v>
      </c>
      <c r="S72"/>
      <c r="T72">
        <v>0</v>
      </c>
      <c r="U72"/>
      <c r="V72"/>
      <c r="W72"/>
      <c r="X72"/>
      <c r="Y72"/>
      <c r="Z72"/>
      <c r="AA72"/>
      <c r="AB72">
        <v>1</v>
      </c>
      <c r="AC72">
        <v>5450595864769790</v>
      </c>
      <c r="AD72">
        <v>28.83</v>
      </c>
      <c r="AE72"/>
      <c r="AF72"/>
      <c r="AG72"/>
      <c r="AH72"/>
      <c r="AI72"/>
      <c r="AJ72"/>
      <c r="AK72"/>
      <c r="AL72" t="s">
        <v>3085</v>
      </c>
      <c r="AM72"/>
      <c r="AN72"/>
      <c r="AO72" t="s">
        <v>3050</v>
      </c>
    </row>
    <row r="73" spans="1:41" x14ac:dyDescent="0.3">
      <c r="A73" s="3">
        <v>44588</v>
      </c>
      <c r="B73" s="72">
        <v>0.58390046296296294</v>
      </c>
      <c r="C73" t="s">
        <v>3040</v>
      </c>
      <c r="D73"/>
      <c r="E73" t="s">
        <v>3057</v>
      </c>
      <c r="F73" t="s">
        <v>3043</v>
      </c>
      <c r="G73" t="s">
        <v>3044</v>
      </c>
      <c r="H73">
        <v>-28.83</v>
      </c>
      <c r="I73">
        <v>0</v>
      </c>
      <c r="J73">
        <v>-28.83</v>
      </c>
      <c r="K73" t="s">
        <v>3084</v>
      </c>
      <c r="L73"/>
      <c r="M73" t="s">
        <v>3123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>
        <v>0</v>
      </c>
      <c r="AE73"/>
      <c r="AF73"/>
      <c r="AG73"/>
      <c r="AH73"/>
      <c r="AI73"/>
      <c r="AJ73"/>
      <c r="AK73"/>
      <c r="AL73"/>
      <c r="AM73"/>
      <c r="AN73"/>
      <c r="AO73" t="s">
        <v>3059</v>
      </c>
    </row>
    <row r="74" spans="1:41" x14ac:dyDescent="0.3">
      <c r="A74" s="3">
        <v>44590</v>
      </c>
      <c r="B74" s="72">
        <v>0.67280092592592589</v>
      </c>
      <c r="C74" t="s">
        <v>3040</v>
      </c>
      <c r="D74" t="s">
        <v>1913</v>
      </c>
      <c r="E74" t="s">
        <v>3082</v>
      </c>
      <c r="F74" t="s">
        <v>3043</v>
      </c>
      <c r="G74" t="s">
        <v>3044</v>
      </c>
      <c r="H74">
        <v>30</v>
      </c>
      <c r="I74">
        <v>-1.17</v>
      </c>
      <c r="J74">
        <v>28.83</v>
      </c>
      <c r="K74" t="s">
        <v>926</v>
      </c>
      <c r="L74" t="s">
        <v>3084</v>
      </c>
      <c r="M74" t="s">
        <v>927</v>
      </c>
      <c r="N74"/>
      <c r="O74" t="s">
        <v>3048</v>
      </c>
      <c r="P74" t="s">
        <v>3085</v>
      </c>
      <c r="Q74"/>
      <c r="R74">
        <v>0</v>
      </c>
      <c r="S74"/>
      <c r="T74">
        <v>0</v>
      </c>
      <c r="U74"/>
      <c r="V74"/>
      <c r="W74"/>
      <c r="X74"/>
      <c r="Y74"/>
      <c r="Z74"/>
      <c r="AA74"/>
      <c r="AB74">
        <v>1</v>
      </c>
      <c r="AC74"/>
      <c r="AD74">
        <v>28.83</v>
      </c>
      <c r="AE74"/>
      <c r="AF74"/>
      <c r="AG74"/>
      <c r="AH74"/>
      <c r="AI74"/>
      <c r="AJ74"/>
      <c r="AK74">
        <v>7427687386</v>
      </c>
      <c r="AL74" t="s">
        <v>3085</v>
      </c>
      <c r="AM74"/>
      <c r="AN74"/>
      <c r="AO74" t="s">
        <v>3050</v>
      </c>
    </row>
    <row r="75" spans="1:41" x14ac:dyDescent="0.3">
      <c r="A75" s="3">
        <v>44590</v>
      </c>
      <c r="B75" s="72">
        <v>0.74185185185185187</v>
      </c>
      <c r="C75" t="s">
        <v>3040</v>
      </c>
      <c r="D75" t="s">
        <v>237</v>
      </c>
      <c r="E75" t="s">
        <v>3042</v>
      </c>
      <c r="F75" t="s">
        <v>3043</v>
      </c>
      <c r="G75" t="s">
        <v>3044</v>
      </c>
      <c r="H75">
        <v>30</v>
      </c>
      <c r="I75">
        <v>-1.17</v>
      </c>
      <c r="J75">
        <v>28.83</v>
      </c>
      <c r="K75" t="s">
        <v>1907</v>
      </c>
      <c r="L75" t="s">
        <v>3084</v>
      </c>
      <c r="M75" t="s">
        <v>3124</v>
      </c>
      <c r="N75"/>
      <c r="O75" t="s">
        <v>3048</v>
      </c>
      <c r="P75" t="s">
        <v>3049</v>
      </c>
      <c r="Q75"/>
      <c r="R75">
        <v>0</v>
      </c>
      <c r="S75"/>
      <c r="T75">
        <v>0</v>
      </c>
      <c r="U75"/>
      <c r="V75"/>
      <c r="W75"/>
      <c r="X75"/>
      <c r="Y75" t="s">
        <v>922</v>
      </c>
      <c r="Z75"/>
      <c r="AA75"/>
      <c r="AB75">
        <v>1</v>
      </c>
      <c r="AC75"/>
      <c r="AD75">
        <v>57.66</v>
      </c>
      <c r="AE75"/>
      <c r="AF75"/>
      <c r="AG75"/>
      <c r="AH75"/>
      <c r="AI75"/>
      <c r="AJ75"/>
      <c r="AK75">
        <v>7850573030</v>
      </c>
      <c r="AL75" t="s">
        <v>3049</v>
      </c>
      <c r="AM75"/>
      <c r="AN75"/>
      <c r="AO75" t="s">
        <v>3050</v>
      </c>
    </row>
    <row r="76" spans="1:41" x14ac:dyDescent="0.3">
      <c r="A76" s="3">
        <v>44591</v>
      </c>
      <c r="B76" s="72">
        <v>0.50516203703703699</v>
      </c>
      <c r="C76" t="s">
        <v>3040</v>
      </c>
      <c r="D76" t="s">
        <v>3125</v>
      </c>
      <c r="E76" t="s">
        <v>3082</v>
      </c>
      <c r="F76" t="s">
        <v>3043</v>
      </c>
      <c r="G76" t="s">
        <v>3044</v>
      </c>
      <c r="H76">
        <v>30</v>
      </c>
      <c r="I76">
        <v>-1.17</v>
      </c>
      <c r="J76">
        <v>28.83</v>
      </c>
      <c r="K76" t="s">
        <v>3126</v>
      </c>
      <c r="L76" t="s">
        <v>3084</v>
      </c>
      <c r="M76" t="s">
        <v>916</v>
      </c>
      <c r="N76"/>
      <c r="O76" t="s">
        <v>3048</v>
      </c>
      <c r="P76" t="s">
        <v>3085</v>
      </c>
      <c r="Q76"/>
      <c r="R76">
        <v>0</v>
      </c>
      <c r="S76"/>
      <c r="T76">
        <v>0</v>
      </c>
      <c r="U76"/>
      <c r="V76"/>
      <c r="W76"/>
      <c r="X76"/>
      <c r="Y76"/>
      <c r="Z76"/>
      <c r="AA76"/>
      <c r="AB76">
        <v>1</v>
      </c>
      <c r="AC76"/>
      <c r="AD76">
        <v>86.49</v>
      </c>
      <c r="AE76"/>
      <c r="AF76"/>
      <c r="AG76"/>
      <c r="AH76"/>
      <c r="AI76"/>
      <c r="AJ76"/>
      <c r="AK76">
        <v>1993882402</v>
      </c>
      <c r="AL76" t="s">
        <v>3085</v>
      </c>
      <c r="AM76"/>
      <c r="AN76"/>
      <c r="AO76" t="s">
        <v>3050</v>
      </c>
    </row>
    <row r="77" spans="1:41" x14ac:dyDescent="0.3">
      <c r="A77" s="3">
        <v>44602</v>
      </c>
      <c r="B77" s="72">
        <v>0.63783564814814808</v>
      </c>
      <c r="C77" t="s">
        <v>3040</v>
      </c>
      <c r="D77" t="s">
        <v>3127</v>
      </c>
      <c r="E77" t="s">
        <v>3128</v>
      </c>
      <c r="F77" t="s">
        <v>3043</v>
      </c>
      <c r="G77" t="s">
        <v>3044</v>
      </c>
      <c r="H77">
        <v>22</v>
      </c>
      <c r="I77">
        <v>-0.94</v>
      </c>
      <c r="J77">
        <v>21.06</v>
      </c>
      <c r="K77" t="s">
        <v>3129</v>
      </c>
      <c r="L77" t="s">
        <v>3084</v>
      </c>
      <c r="M77" t="s">
        <v>3130</v>
      </c>
      <c r="N77"/>
      <c r="O77" t="s">
        <v>3048</v>
      </c>
      <c r="P77" t="s">
        <v>3131</v>
      </c>
      <c r="Q77"/>
      <c r="R77">
        <v>0</v>
      </c>
      <c r="S77"/>
      <c r="T77">
        <v>0</v>
      </c>
      <c r="U77"/>
      <c r="V77"/>
      <c r="W77"/>
      <c r="X77"/>
      <c r="Y77"/>
      <c r="Z77"/>
      <c r="AA77" t="s">
        <v>3132</v>
      </c>
      <c r="AB77">
        <v>1</v>
      </c>
      <c r="AC77"/>
      <c r="AD77">
        <v>107.55</v>
      </c>
      <c r="AE77"/>
      <c r="AF77"/>
      <c r="AG77"/>
      <c r="AH77"/>
      <c r="AI77"/>
      <c r="AJ77"/>
      <c r="AK77">
        <v>1865558178</v>
      </c>
      <c r="AL77" t="s">
        <v>3133</v>
      </c>
      <c r="AM77"/>
      <c r="AN77"/>
      <c r="AO77" t="s">
        <v>3050</v>
      </c>
    </row>
    <row r="78" spans="1:41" x14ac:dyDescent="0.3">
      <c r="A78" s="3">
        <v>44603</v>
      </c>
      <c r="B78" s="72">
        <v>0.48211805555555554</v>
      </c>
      <c r="C78" t="s">
        <v>3040</v>
      </c>
      <c r="D78" t="s">
        <v>3134</v>
      </c>
      <c r="E78" t="s">
        <v>3082</v>
      </c>
      <c r="F78" t="s">
        <v>3043</v>
      </c>
      <c r="G78" t="s">
        <v>3044</v>
      </c>
      <c r="H78">
        <v>30</v>
      </c>
      <c r="I78">
        <v>-1.17</v>
      </c>
      <c r="J78">
        <v>28.83</v>
      </c>
      <c r="K78" t="s">
        <v>3135</v>
      </c>
      <c r="L78" t="s">
        <v>3084</v>
      </c>
      <c r="M78" t="s">
        <v>902</v>
      </c>
      <c r="N78"/>
      <c r="O78" t="s">
        <v>3048</v>
      </c>
      <c r="P78" t="s">
        <v>3085</v>
      </c>
      <c r="Q78"/>
      <c r="R78">
        <v>0</v>
      </c>
      <c r="S78"/>
      <c r="T78">
        <v>0</v>
      </c>
      <c r="U78"/>
      <c r="V78"/>
      <c r="W78"/>
      <c r="X78"/>
      <c r="Y78"/>
      <c r="Z78"/>
      <c r="AA78"/>
      <c r="AB78">
        <v>1</v>
      </c>
      <c r="AC78"/>
      <c r="AD78">
        <v>136.38</v>
      </c>
      <c r="AE78"/>
      <c r="AF78"/>
      <c r="AG78"/>
      <c r="AH78"/>
      <c r="AI78"/>
      <c r="AJ78"/>
      <c r="AK78">
        <v>7377364603</v>
      </c>
      <c r="AL78" t="s">
        <v>3085</v>
      </c>
      <c r="AM78"/>
      <c r="AN78"/>
      <c r="AO78" t="s">
        <v>3050</v>
      </c>
    </row>
    <row r="79" spans="1:41" x14ac:dyDescent="0.3">
      <c r="A79" s="3">
        <v>44604</v>
      </c>
      <c r="B79" s="72">
        <v>0.59155092592592595</v>
      </c>
      <c r="C79" t="s">
        <v>3040</v>
      </c>
      <c r="D79" t="s">
        <v>3136</v>
      </c>
      <c r="E79" t="s">
        <v>3128</v>
      </c>
      <c r="F79" t="s">
        <v>3043</v>
      </c>
      <c r="G79" t="s">
        <v>3044</v>
      </c>
      <c r="H79">
        <v>22</v>
      </c>
      <c r="I79">
        <v>-0.94</v>
      </c>
      <c r="J79">
        <v>21.06</v>
      </c>
      <c r="K79" t="s">
        <v>1324</v>
      </c>
      <c r="L79" t="s">
        <v>3084</v>
      </c>
      <c r="M79" t="s">
        <v>3137</v>
      </c>
      <c r="N79"/>
      <c r="O79" t="s">
        <v>3048</v>
      </c>
      <c r="P79" t="s">
        <v>3131</v>
      </c>
      <c r="Q79"/>
      <c r="R79">
        <v>0</v>
      </c>
      <c r="S79"/>
      <c r="T79">
        <v>0</v>
      </c>
      <c r="U79"/>
      <c r="V79"/>
      <c r="W79"/>
      <c r="X79"/>
      <c r="Y79"/>
      <c r="Z79"/>
      <c r="AA79" t="s">
        <v>3138</v>
      </c>
      <c r="AB79">
        <v>1</v>
      </c>
      <c r="AC79"/>
      <c r="AD79">
        <v>157.44</v>
      </c>
      <c r="AE79"/>
      <c r="AF79"/>
      <c r="AG79"/>
      <c r="AH79"/>
      <c r="AI79"/>
      <c r="AJ79"/>
      <c r="AK79">
        <v>7842213278</v>
      </c>
      <c r="AL79" t="s">
        <v>3133</v>
      </c>
      <c r="AM79"/>
      <c r="AN79"/>
      <c r="AO79" t="s">
        <v>3050</v>
      </c>
    </row>
    <row r="80" spans="1:41" x14ac:dyDescent="0.3">
      <c r="A80" s="3">
        <v>44605</v>
      </c>
      <c r="B80" s="72">
        <v>0.73556712962962967</v>
      </c>
      <c r="C80" t="s">
        <v>3040</v>
      </c>
      <c r="D80" t="s">
        <v>3139</v>
      </c>
      <c r="E80" t="s">
        <v>3128</v>
      </c>
      <c r="F80" t="s">
        <v>3043</v>
      </c>
      <c r="G80" t="s">
        <v>3044</v>
      </c>
      <c r="H80">
        <v>11</v>
      </c>
      <c r="I80">
        <v>-0.62</v>
      </c>
      <c r="J80">
        <v>10.38</v>
      </c>
      <c r="K80" t="s">
        <v>3140</v>
      </c>
      <c r="L80" t="s">
        <v>3084</v>
      </c>
      <c r="M80" t="s">
        <v>3141</v>
      </c>
      <c r="N80"/>
      <c r="O80" t="s">
        <v>3048</v>
      </c>
      <c r="P80" t="s">
        <v>3142</v>
      </c>
      <c r="Q80"/>
      <c r="R80">
        <v>0</v>
      </c>
      <c r="S80"/>
      <c r="T80">
        <v>0</v>
      </c>
      <c r="U80"/>
      <c r="V80"/>
      <c r="W80"/>
      <c r="X80"/>
      <c r="Y80"/>
      <c r="Z80"/>
      <c r="AA80" t="s">
        <v>3143</v>
      </c>
      <c r="AB80">
        <v>1</v>
      </c>
      <c r="AC80"/>
      <c r="AD80">
        <v>167.82</v>
      </c>
      <c r="AE80"/>
      <c r="AF80"/>
      <c r="AG80"/>
      <c r="AH80"/>
      <c r="AI80"/>
      <c r="AJ80"/>
      <c r="AK80">
        <v>7960459069</v>
      </c>
      <c r="AL80" t="s">
        <v>3133</v>
      </c>
      <c r="AM80"/>
      <c r="AN80"/>
      <c r="AO80" t="s">
        <v>3050</v>
      </c>
    </row>
    <row r="81" spans="1:41" x14ac:dyDescent="0.3">
      <c r="A81" s="3">
        <v>44606</v>
      </c>
      <c r="B81" s="72">
        <v>0.68108796296296292</v>
      </c>
      <c r="C81" t="s">
        <v>3040</v>
      </c>
      <c r="D81" t="s">
        <v>3144</v>
      </c>
      <c r="E81" t="s">
        <v>3128</v>
      </c>
      <c r="F81" t="s">
        <v>3043</v>
      </c>
      <c r="G81" t="s">
        <v>3044</v>
      </c>
      <c r="H81">
        <v>22</v>
      </c>
      <c r="I81">
        <v>-0.94</v>
      </c>
      <c r="J81">
        <v>21.06</v>
      </c>
      <c r="K81" t="s">
        <v>3145</v>
      </c>
      <c r="L81" t="s">
        <v>3084</v>
      </c>
      <c r="M81" t="s">
        <v>3146</v>
      </c>
      <c r="N81"/>
      <c r="O81" t="s">
        <v>3048</v>
      </c>
      <c r="P81" t="s">
        <v>3131</v>
      </c>
      <c r="Q81"/>
      <c r="R81">
        <v>0</v>
      </c>
      <c r="S81"/>
      <c r="T81">
        <v>0</v>
      </c>
      <c r="U81"/>
      <c r="V81"/>
      <c r="W81"/>
      <c r="X81"/>
      <c r="Y81"/>
      <c r="Z81"/>
      <c r="AA81" t="s">
        <v>3147</v>
      </c>
      <c r="AB81">
        <v>1</v>
      </c>
      <c r="AC81"/>
      <c r="AD81">
        <v>188.88</v>
      </c>
      <c r="AE81"/>
      <c r="AF81"/>
      <c r="AG81"/>
      <c r="AH81"/>
      <c r="AI81"/>
      <c r="AJ81"/>
      <c r="AK81">
        <v>7484738828</v>
      </c>
      <c r="AL81" t="s">
        <v>3133</v>
      </c>
      <c r="AM81"/>
      <c r="AN81"/>
      <c r="AO81" t="s">
        <v>3050</v>
      </c>
    </row>
    <row r="82" spans="1:41" x14ac:dyDescent="0.3">
      <c r="A82" s="3">
        <v>44606</v>
      </c>
      <c r="B82" s="72">
        <v>0.7159375</v>
      </c>
      <c r="C82" t="s">
        <v>3040</v>
      </c>
      <c r="D82" t="s">
        <v>1771</v>
      </c>
      <c r="E82" t="s">
        <v>3128</v>
      </c>
      <c r="F82" t="s">
        <v>3043</v>
      </c>
      <c r="G82" t="s">
        <v>3044</v>
      </c>
      <c r="H82">
        <v>22</v>
      </c>
      <c r="I82">
        <v>-0.94</v>
      </c>
      <c r="J82">
        <v>21.06</v>
      </c>
      <c r="K82" t="s">
        <v>986</v>
      </c>
      <c r="L82" t="s">
        <v>3084</v>
      </c>
      <c r="M82" t="s">
        <v>3148</v>
      </c>
      <c r="N82"/>
      <c r="O82" t="s">
        <v>3048</v>
      </c>
      <c r="P82" t="s">
        <v>3131</v>
      </c>
      <c r="Q82"/>
      <c r="R82">
        <v>0</v>
      </c>
      <c r="S82"/>
      <c r="T82">
        <v>0</v>
      </c>
      <c r="U82"/>
      <c r="V82"/>
      <c r="W82"/>
      <c r="X82"/>
      <c r="Y82"/>
      <c r="Z82"/>
      <c r="AA82" t="s">
        <v>3149</v>
      </c>
      <c r="AB82">
        <v>1</v>
      </c>
      <c r="AC82"/>
      <c r="AD82">
        <v>209.94</v>
      </c>
      <c r="AE82"/>
      <c r="AF82"/>
      <c r="AG82"/>
      <c r="AH82"/>
      <c r="AI82"/>
      <c r="AJ82"/>
      <c r="AK82">
        <v>7850543495</v>
      </c>
      <c r="AL82" t="s">
        <v>3133</v>
      </c>
      <c r="AM82"/>
      <c r="AN82"/>
      <c r="AO82" t="s">
        <v>3050</v>
      </c>
    </row>
    <row r="83" spans="1:41" x14ac:dyDescent="0.3">
      <c r="A83" s="3">
        <v>44606</v>
      </c>
      <c r="B83" s="72">
        <v>0.72710648148148149</v>
      </c>
      <c r="C83" t="s">
        <v>3040</v>
      </c>
      <c r="D83" t="s">
        <v>3053</v>
      </c>
      <c r="E83" t="s">
        <v>3082</v>
      </c>
      <c r="F83" t="s">
        <v>3043</v>
      </c>
      <c r="G83" t="s">
        <v>3044</v>
      </c>
      <c r="H83">
        <v>30</v>
      </c>
      <c r="I83">
        <v>-1.17</v>
      </c>
      <c r="J83">
        <v>28.83</v>
      </c>
      <c r="K83" t="s">
        <v>894</v>
      </c>
      <c r="L83" t="s">
        <v>3084</v>
      </c>
      <c r="M83" t="s">
        <v>896</v>
      </c>
      <c r="N83"/>
      <c r="O83" t="s">
        <v>3048</v>
      </c>
      <c r="P83" t="s">
        <v>3085</v>
      </c>
      <c r="Q83"/>
      <c r="R83">
        <v>0</v>
      </c>
      <c r="S83"/>
      <c r="T83">
        <v>0</v>
      </c>
      <c r="U83"/>
      <c r="V83"/>
      <c r="W83"/>
      <c r="X83"/>
      <c r="Y83"/>
      <c r="Z83"/>
      <c r="AA83"/>
      <c r="AB83">
        <v>1</v>
      </c>
      <c r="AC83"/>
      <c r="AD83">
        <v>238.77</v>
      </c>
      <c r="AE83"/>
      <c r="AF83"/>
      <c r="AG83"/>
      <c r="AH83"/>
      <c r="AI83"/>
      <c r="AJ83"/>
      <c r="AK83">
        <v>7815108721</v>
      </c>
      <c r="AL83" t="s">
        <v>3085</v>
      </c>
      <c r="AM83"/>
      <c r="AN83"/>
      <c r="AO83" t="s">
        <v>3050</v>
      </c>
    </row>
    <row r="84" spans="1:41" x14ac:dyDescent="0.3">
      <c r="A84" s="3">
        <v>44608</v>
      </c>
      <c r="B84" s="72">
        <v>0.5395833333333333</v>
      </c>
      <c r="C84" t="s">
        <v>3040</v>
      </c>
      <c r="D84" t="s">
        <v>3102</v>
      </c>
      <c r="E84" t="s">
        <v>3128</v>
      </c>
      <c r="F84" t="s">
        <v>3043</v>
      </c>
      <c r="G84" t="s">
        <v>3044</v>
      </c>
      <c r="H84">
        <v>11</v>
      </c>
      <c r="I84">
        <v>-0.62</v>
      </c>
      <c r="J84">
        <v>10.38</v>
      </c>
      <c r="K84" t="s">
        <v>1059</v>
      </c>
      <c r="L84" t="s">
        <v>3084</v>
      </c>
      <c r="M84" t="s">
        <v>3150</v>
      </c>
      <c r="N84"/>
      <c r="O84" t="s">
        <v>3048</v>
      </c>
      <c r="P84" t="s">
        <v>3142</v>
      </c>
      <c r="Q84"/>
      <c r="R84">
        <v>0</v>
      </c>
      <c r="S84"/>
      <c r="T84">
        <v>0</v>
      </c>
      <c r="U84"/>
      <c r="V84"/>
      <c r="W84"/>
      <c r="X84"/>
      <c r="Y84"/>
      <c r="Z84"/>
      <c r="AA84" t="s">
        <v>3151</v>
      </c>
      <c r="AB84">
        <v>1</v>
      </c>
      <c r="AC84">
        <v>1350718250018200</v>
      </c>
      <c r="AD84">
        <v>249.15</v>
      </c>
      <c r="AE84"/>
      <c r="AF84"/>
      <c r="AG84"/>
      <c r="AH84"/>
      <c r="AI84"/>
      <c r="AJ84"/>
      <c r="AK84"/>
      <c r="AL84" t="s">
        <v>3133</v>
      </c>
      <c r="AM84"/>
      <c r="AN84"/>
      <c r="AO84" t="s">
        <v>3050</v>
      </c>
    </row>
    <row r="85" spans="1:41" x14ac:dyDescent="0.3">
      <c r="A85" s="3">
        <v>44609</v>
      </c>
      <c r="B85" s="72">
        <v>0.36971064814814819</v>
      </c>
      <c r="C85" t="s">
        <v>3040</v>
      </c>
      <c r="D85" t="s">
        <v>564</v>
      </c>
      <c r="E85" t="s">
        <v>3128</v>
      </c>
      <c r="F85" t="s">
        <v>3043</v>
      </c>
      <c r="G85" t="s">
        <v>3044</v>
      </c>
      <c r="H85">
        <v>22</v>
      </c>
      <c r="I85">
        <v>-0.94</v>
      </c>
      <c r="J85">
        <v>21.06</v>
      </c>
      <c r="K85" t="s">
        <v>1188</v>
      </c>
      <c r="L85" t="s">
        <v>3084</v>
      </c>
      <c r="M85" t="s">
        <v>3152</v>
      </c>
      <c r="N85"/>
      <c r="O85" t="s">
        <v>3048</v>
      </c>
      <c r="P85" t="s">
        <v>3131</v>
      </c>
      <c r="Q85"/>
      <c r="R85">
        <v>0</v>
      </c>
      <c r="S85"/>
      <c r="T85">
        <v>0</v>
      </c>
      <c r="U85"/>
      <c r="V85"/>
      <c r="W85"/>
      <c r="X85"/>
      <c r="Y85"/>
      <c r="Z85"/>
      <c r="AA85" t="s">
        <v>3153</v>
      </c>
      <c r="AB85">
        <v>1</v>
      </c>
      <c r="AC85">
        <v>1457989826662840</v>
      </c>
      <c r="AD85">
        <v>270.20999999999998</v>
      </c>
      <c r="AE85"/>
      <c r="AF85"/>
      <c r="AG85"/>
      <c r="AH85"/>
      <c r="AI85"/>
      <c r="AJ85"/>
      <c r="AK85"/>
      <c r="AL85" t="s">
        <v>3133</v>
      </c>
      <c r="AM85"/>
      <c r="AN85"/>
      <c r="AO85" t="s">
        <v>3050</v>
      </c>
    </row>
    <row r="86" spans="1:41" x14ac:dyDescent="0.3">
      <c r="A86" s="3">
        <v>44609</v>
      </c>
      <c r="B86" s="72">
        <v>0.7211574074074073</v>
      </c>
      <c r="C86" t="s">
        <v>3040</v>
      </c>
      <c r="D86" t="s">
        <v>3154</v>
      </c>
      <c r="E86" t="s">
        <v>3128</v>
      </c>
      <c r="F86" t="s">
        <v>3043</v>
      </c>
      <c r="G86" t="s">
        <v>3044</v>
      </c>
      <c r="H86">
        <v>11</v>
      </c>
      <c r="I86">
        <v>-0.62</v>
      </c>
      <c r="J86">
        <v>10.38</v>
      </c>
      <c r="K86" t="s">
        <v>3155</v>
      </c>
      <c r="L86" t="s">
        <v>3084</v>
      </c>
      <c r="M86" t="s">
        <v>3156</v>
      </c>
      <c r="N86"/>
      <c r="O86" t="s">
        <v>3048</v>
      </c>
      <c r="P86" t="s">
        <v>3142</v>
      </c>
      <c r="Q86"/>
      <c r="R86">
        <v>0</v>
      </c>
      <c r="S86"/>
      <c r="T86">
        <v>0</v>
      </c>
      <c r="U86"/>
      <c r="V86"/>
      <c r="W86"/>
      <c r="X86"/>
      <c r="Y86"/>
      <c r="Z86"/>
      <c r="AA86" t="s">
        <v>3157</v>
      </c>
      <c r="AB86">
        <v>1</v>
      </c>
      <c r="AC86"/>
      <c r="AD86">
        <v>280.58999999999997</v>
      </c>
      <c r="AE86"/>
      <c r="AF86"/>
      <c r="AG86"/>
      <c r="AH86"/>
      <c r="AI86"/>
      <c r="AJ86"/>
      <c r="AK86">
        <v>7527232534</v>
      </c>
      <c r="AL86" t="s">
        <v>3133</v>
      </c>
      <c r="AM86"/>
      <c r="AN86"/>
      <c r="AO86" t="s">
        <v>3050</v>
      </c>
    </row>
    <row r="87" spans="1:41" x14ac:dyDescent="0.3">
      <c r="A87" s="3">
        <v>44610</v>
      </c>
      <c r="B87" s="72">
        <v>0.60805555555555557</v>
      </c>
      <c r="C87" t="s">
        <v>3040</v>
      </c>
      <c r="D87" t="s">
        <v>3121</v>
      </c>
      <c r="E87" t="s">
        <v>3128</v>
      </c>
      <c r="F87" t="s">
        <v>3043</v>
      </c>
      <c r="G87" t="s">
        <v>3044</v>
      </c>
      <c r="H87">
        <v>22</v>
      </c>
      <c r="I87">
        <v>-0.94</v>
      </c>
      <c r="J87">
        <v>21.06</v>
      </c>
      <c r="K87" t="s">
        <v>937</v>
      </c>
      <c r="L87" t="s">
        <v>3084</v>
      </c>
      <c r="M87" t="s">
        <v>3158</v>
      </c>
      <c r="N87"/>
      <c r="O87" t="s">
        <v>3048</v>
      </c>
      <c r="P87" t="s">
        <v>3131</v>
      </c>
      <c r="Q87"/>
      <c r="R87">
        <v>0</v>
      </c>
      <c r="S87"/>
      <c r="T87">
        <v>0</v>
      </c>
      <c r="U87"/>
      <c r="V87"/>
      <c r="W87"/>
      <c r="X87"/>
      <c r="Y87"/>
      <c r="Z87"/>
      <c r="AA87" t="s">
        <v>3159</v>
      </c>
      <c r="AB87">
        <v>1</v>
      </c>
      <c r="AC87"/>
      <c r="AD87">
        <v>301.64999999999998</v>
      </c>
      <c r="AE87"/>
      <c r="AF87"/>
      <c r="AG87"/>
      <c r="AH87"/>
      <c r="AI87"/>
      <c r="AJ87"/>
      <c r="AK87">
        <v>7484600843</v>
      </c>
      <c r="AL87" t="s">
        <v>3133</v>
      </c>
      <c r="AM87"/>
      <c r="AN87"/>
      <c r="AO87" t="s">
        <v>3050</v>
      </c>
    </row>
    <row r="88" spans="1:41" x14ac:dyDescent="0.3">
      <c r="A88" s="3">
        <v>44611</v>
      </c>
      <c r="B88" s="72">
        <v>0.83015046296296291</v>
      </c>
      <c r="C88" t="s">
        <v>3040</v>
      </c>
      <c r="D88" t="s">
        <v>3160</v>
      </c>
      <c r="E88" t="s">
        <v>3128</v>
      </c>
      <c r="F88" t="s">
        <v>3043</v>
      </c>
      <c r="G88" t="s">
        <v>3044</v>
      </c>
      <c r="H88">
        <v>22</v>
      </c>
      <c r="I88">
        <v>-0.94</v>
      </c>
      <c r="J88">
        <v>21.06</v>
      </c>
      <c r="K88" t="s">
        <v>1707</v>
      </c>
      <c r="L88" t="s">
        <v>3084</v>
      </c>
      <c r="M88" t="s">
        <v>3161</v>
      </c>
      <c r="N88"/>
      <c r="O88" t="s">
        <v>3048</v>
      </c>
      <c r="P88" t="s">
        <v>3131</v>
      </c>
      <c r="Q88"/>
      <c r="R88">
        <v>0</v>
      </c>
      <c r="S88"/>
      <c r="T88">
        <v>0</v>
      </c>
      <c r="U88"/>
      <c r="V88"/>
      <c r="W88"/>
      <c r="X88"/>
      <c r="Y88"/>
      <c r="Z88"/>
      <c r="AA88" t="s">
        <v>3162</v>
      </c>
      <c r="AB88">
        <v>1</v>
      </c>
      <c r="AC88">
        <v>2385700360408940</v>
      </c>
      <c r="AD88">
        <v>322.70999999999998</v>
      </c>
      <c r="AE88"/>
      <c r="AF88"/>
      <c r="AG88"/>
      <c r="AH88"/>
      <c r="AI88"/>
      <c r="AJ88"/>
      <c r="AK88"/>
      <c r="AL88" t="s">
        <v>3133</v>
      </c>
      <c r="AM88"/>
      <c r="AN88"/>
      <c r="AO88" t="s">
        <v>3050</v>
      </c>
    </row>
    <row r="89" spans="1:41" x14ac:dyDescent="0.3">
      <c r="A89" s="3">
        <v>44612</v>
      </c>
      <c r="B89" s="72">
        <v>0.68924768518518509</v>
      </c>
      <c r="C89" t="s">
        <v>3040</v>
      </c>
      <c r="D89" t="s">
        <v>292</v>
      </c>
      <c r="E89" t="s">
        <v>3128</v>
      </c>
      <c r="F89" t="s">
        <v>3043</v>
      </c>
      <c r="G89" t="s">
        <v>3044</v>
      </c>
      <c r="H89">
        <v>22</v>
      </c>
      <c r="I89">
        <v>-0.94</v>
      </c>
      <c r="J89">
        <v>21.06</v>
      </c>
      <c r="K89" t="s">
        <v>1024</v>
      </c>
      <c r="L89" t="s">
        <v>3084</v>
      </c>
      <c r="M89" t="s">
        <v>3163</v>
      </c>
      <c r="N89"/>
      <c r="O89" t="s">
        <v>3048</v>
      </c>
      <c r="P89" t="s">
        <v>3131</v>
      </c>
      <c r="Q89"/>
      <c r="R89">
        <v>0</v>
      </c>
      <c r="S89"/>
      <c r="T89">
        <v>0</v>
      </c>
      <c r="U89"/>
      <c r="V89"/>
      <c r="W89"/>
      <c r="X89"/>
      <c r="Y89"/>
      <c r="Z89"/>
      <c r="AA89" t="s">
        <v>3164</v>
      </c>
      <c r="AB89">
        <v>1</v>
      </c>
      <c r="AC89"/>
      <c r="AD89">
        <v>343.77</v>
      </c>
      <c r="AE89"/>
      <c r="AF89"/>
      <c r="AG89"/>
      <c r="AH89"/>
      <c r="AI89"/>
      <c r="AJ89"/>
      <c r="AK89">
        <v>7772406468</v>
      </c>
      <c r="AL89" t="s">
        <v>3133</v>
      </c>
      <c r="AM89"/>
      <c r="AN89"/>
      <c r="AO89" t="s">
        <v>3050</v>
      </c>
    </row>
    <row r="90" spans="1:41" x14ac:dyDescent="0.3">
      <c r="A90" s="3">
        <v>44612</v>
      </c>
      <c r="B90" s="72">
        <v>0.72768518518518521</v>
      </c>
      <c r="C90" t="s">
        <v>3040</v>
      </c>
      <c r="D90" t="s">
        <v>3165</v>
      </c>
      <c r="E90" t="s">
        <v>3128</v>
      </c>
      <c r="F90" t="s">
        <v>3043</v>
      </c>
      <c r="G90" t="s">
        <v>3044</v>
      </c>
      <c r="H90">
        <v>22</v>
      </c>
      <c r="I90">
        <v>-0.94</v>
      </c>
      <c r="J90">
        <v>21.06</v>
      </c>
      <c r="K90" t="s">
        <v>1657</v>
      </c>
      <c r="L90" t="s">
        <v>3084</v>
      </c>
      <c r="M90" t="s">
        <v>3166</v>
      </c>
      <c r="N90"/>
      <c r="O90" t="s">
        <v>3048</v>
      </c>
      <c r="P90" t="s">
        <v>3131</v>
      </c>
      <c r="Q90"/>
      <c r="R90">
        <v>0</v>
      </c>
      <c r="S90"/>
      <c r="T90">
        <v>0</v>
      </c>
      <c r="U90"/>
      <c r="V90"/>
      <c r="W90"/>
      <c r="X90"/>
      <c r="Y90"/>
      <c r="Z90"/>
      <c r="AA90" t="s">
        <v>3167</v>
      </c>
      <c r="AB90">
        <v>1</v>
      </c>
      <c r="AC90"/>
      <c r="AD90">
        <v>364.83</v>
      </c>
      <c r="AE90"/>
      <c r="AF90"/>
      <c r="AG90"/>
      <c r="AH90"/>
      <c r="AI90"/>
      <c r="AJ90"/>
      <c r="AK90">
        <v>7854556484</v>
      </c>
      <c r="AL90" t="s">
        <v>3133</v>
      </c>
      <c r="AM90"/>
      <c r="AN90"/>
      <c r="AO90" t="s">
        <v>3050</v>
      </c>
    </row>
    <row r="91" spans="1:41" x14ac:dyDescent="0.3">
      <c r="A91" s="3">
        <v>44613</v>
      </c>
      <c r="B91" s="72">
        <v>0.67186342592592585</v>
      </c>
      <c r="C91" t="s">
        <v>3040</v>
      </c>
      <c r="D91" t="s">
        <v>3168</v>
      </c>
      <c r="E91" t="s">
        <v>3128</v>
      </c>
      <c r="F91" t="s">
        <v>3043</v>
      </c>
      <c r="G91" t="s">
        <v>3044</v>
      </c>
      <c r="H91">
        <v>11</v>
      </c>
      <c r="I91">
        <v>-0.62</v>
      </c>
      <c r="J91">
        <v>10.38</v>
      </c>
      <c r="K91" t="s">
        <v>1841</v>
      </c>
      <c r="L91" t="s">
        <v>3084</v>
      </c>
      <c r="M91" t="s">
        <v>3169</v>
      </c>
      <c r="N91"/>
      <c r="O91" t="s">
        <v>3048</v>
      </c>
      <c r="P91" t="s">
        <v>3142</v>
      </c>
      <c r="Q91"/>
      <c r="R91">
        <v>0</v>
      </c>
      <c r="S91"/>
      <c r="T91">
        <v>0</v>
      </c>
      <c r="U91"/>
      <c r="V91"/>
      <c r="W91"/>
      <c r="X91"/>
      <c r="Y91"/>
      <c r="Z91"/>
      <c r="AA91" t="s">
        <v>3170</v>
      </c>
      <c r="AB91">
        <v>1</v>
      </c>
      <c r="AC91"/>
      <c r="AD91">
        <v>375.21</v>
      </c>
      <c r="AE91"/>
      <c r="AF91"/>
      <c r="AG91"/>
      <c r="AH91"/>
      <c r="AI91"/>
      <c r="AJ91"/>
      <c r="AK91">
        <v>7771616475</v>
      </c>
      <c r="AL91" t="s">
        <v>3133</v>
      </c>
      <c r="AM91"/>
      <c r="AN91"/>
      <c r="AO91" t="s">
        <v>3050</v>
      </c>
    </row>
    <row r="92" spans="1:41" x14ac:dyDescent="0.3">
      <c r="A92" s="3">
        <v>44617</v>
      </c>
      <c r="B92" s="72">
        <v>0.47140046296296295</v>
      </c>
      <c r="C92" t="s">
        <v>3040</v>
      </c>
      <c r="D92" t="s">
        <v>3067</v>
      </c>
      <c r="E92" t="s">
        <v>3128</v>
      </c>
      <c r="F92" t="s">
        <v>3043</v>
      </c>
      <c r="G92" t="s">
        <v>3044</v>
      </c>
      <c r="H92">
        <v>22</v>
      </c>
      <c r="I92">
        <v>-0.94</v>
      </c>
      <c r="J92">
        <v>21.06</v>
      </c>
      <c r="K92" t="s">
        <v>1019</v>
      </c>
      <c r="L92" t="s">
        <v>3084</v>
      </c>
      <c r="M92" t="s">
        <v>3171</v>
      </c>
      <c r="N92"/>
      <c r="O92" t="s">
        <v>3048</v>
      </c>
      <c r="P92" t="s">
        <v>3131</v>
      </c>
      <c r="Q92"/>
      <c r="R92">
        <v>0</v>
      </c>
      <c r="S92"/>
      <c r="T92">
        <v>0</v>
      </c>
      <c r="U92"/>
      <c r="V92"/>
      <c r="W92"/>
      <c r="X92"/>
      <c r="Y92"/>
      <c r="Z92"/>
      <c r="AA92" t="s">
        <v>3172</v>
      </c>
      <c r="AB92">
        <v>1</v>
      </c>
      <c r="AC92"/>
      <c r="AD92">
        <v>396.27</v>
      </c>
      <c r="AE92"/>
      <c r="AF92"/>
      <c r="AG92"/>
      <c r="AH92"/>
      <c r="AI92"/>
      <c r="AJ92"/>
      <c r="AK92">
        <v>7767862540</v>
      </c>
      <c r="AL92" t="s">
        <v>3133</v>
      </c>
      <c r="AM92"/>
      <c r="AN92"/>
      <c r="AO92" t="s">
        <v>3050</v>
      </c>
    </row>
    <row r="93" spans="1:41" x14ac:dyDescent="0.3">
      <c r="A93" s="3">
        <v>44618</v>
      </c>
      <c r="B93" s="72">
        <v>0.46697916666666667</v>
      </c>
      <c r="C93" t="s">
        <v>3040</v>
      </c>
      <c r="D93" t="s">
        <v>718</v>
      </c>
      <c r="E93" t="s">
        <v>3128</v>
      </c>
      <c r="F93" t="s">
        <v>3043</v>
      </c>
      <c r="G93" t="s">
        <v>3044</v>
      </c>
      <c r="H93">
        <v>22</v>
      </c>
      <c r="I93">
        <v>-0.94</v>
      </c>
      <c r="J93">
        <v>21.06</v>
      </c>
      <c r="K93" t="s">
        <v>1843</v>
      </c>
      <c r="L93" t="s">
        <v>3084</v>
      </c>
      <c r="M93" t="s">
        <v>3173</v>
      </c>
      <c r="N93"/>
      <c r="O93" t="s">
        <v>3048</v>
      </c>
      <c r="P93" t="s">
        <v>3131</v>
      </c>
      <c r="Q93"/>
      <c r="R93">
        <v>0</v>
      </c>
      <c r="S93"/>
      <c r="T93">
        <v>0</v>
      </c>
      <c r="U93"/>
      <c r="V93"/>
      <c r="W93"/>
      <c r="X93"/>
      <c r="Y93"/>
      <c r="Z93"/>
      <c r="AA93" t="s">
        <v>3174</v>
      </c>
      <c r="AB93">
        <v>1</v>
      </c>
      <c r="AC93"/>
      <c r="AD93">
        <v>417.33</v>
      </c>
      <c r="AE93"/>
      <c r="AF93"/>
      <c r="AG93"/>
      <c r="AH93"/>
      <c r="AI93"/>
      <c r="AJ93"/>
      <c r="AK93">
        <v>7505214795</v>
      </c>
      <c r="AL93" t="s">
        <v>3133</v>
      </c>
      <c r="AM93"/>
      <c r="AN93"/>
      <c r="AO93" t="s">
        <v>3050</v>
      </c>
    </row>
    <row r="94" spans="1:41" x14ac:dyDescent="0.3">
      <c r="A94" s="3">
        <v>44621</v>
      </c>
      <c r="B94" s="72">
        <v>0.90469907407407402</v>
      </c>
      <c r="C94" t="s">
        <v>3040</v>
      </c>
      <c r="D94" t="s">
        <v>803</v>
      </c>
      <c r="E94" t="s">
        <v>3128</v>
      </c>
      <c r="F94" t="s">
        <v>3043</v>
      </c>
      <c r="G94" t="s">
        <v>3044</v>
      </c>
      <c r="H94">
        <v>22</v>
      </c>
      <c r="I94">
        <v>-0.94</v>
      </c>
      <c r="J94">
        <v>21.06</v>
      </c>
      <c r="K94" t="s">
        <v>1139</v>
      </c>
      <c r="L94" t="s">
        <v>3084</v>
      </c>
      <c r="M94" t="s">
        <v>3175</v>
      </c>
      <c r="N94"/>
      <c r="O94" t="s">
        <v>3048</v>
      </c>
      <c r="P94" t="s">
        <v>3131</v>
      </c>
      <c r="Q94"/>
      <c r="R94">
        <v>0</v>
      </c>
      <c r="S94"/>
      <c r="T94">
        <v>0</v>
      </c>
      <c r="U94"/>
      <c r="V94"/>
      <c r="W94"/>
      <c r="X94"/>
      <c r="Y94"/>
      <c r="Z94"/>
      <c r="AA94" t="s">
        <v>3176</v>
      </c>
      <c r="AB94">
        <v>1</v>
      </c>
      <c r="AC94">
        <v>2072359940042960</v>
      </c>
      <c r="AD94">
        <v>438.39</v>
      </c>
      <c r="AE94"/>
      <c r="AF94"/>
      <c r="AG94"/>
      <c r="AH94"/>
      <c r="AI94"/>
      <c r="AJ94"/>
      <c r="AK94"/>
      <c r="AL94" t="s">
        <v>3133</v>
      </c>
      <c r="AM94"/>
      <c r="AN94"/>
      <c r="AO94" t="s">
        <v>3050</v>
      </c>
    </row>
    <row r="95" spans="1:41" x14ac:dyDescent="0.3">
      <c r="A95" s="3">
        <v>44622</v>
      </c>
      <c r="B95" s="72">
        <v>0.63651620370370365</v>
      </c>
      <c r="C95" t="s">
        <v>3040</v>
      </c>
      <c r="D95" t="s">
        <v>3177</v>
      </c>
      <c r="E95" t="s">
        <v>3128</v>
      </c>
      <c r="F95" t="s">
        <v>3043</v>
      </c>
      <c r="G95" t="s">
        <v>3044</v>
      </c>
      <c r="H95">
        <v>11</v>
      </c>
      <c r="I95">
        <v>-0.62</v>
      </c>
      <c r="J95">
        <v>10.38</v>
      </c>
      <c r="K95" t="s">
        <v>3178</v>
      </c>
      <c r="L95" t="s">
        <v>3084</v>
      </c>
      <c r="M95" t="s">
        <v>3179</v>
      </c>
      <c r="N95"/>
      <c r="O95" t="s">
        <v>3048</v>
      </c>
      <c r="P95" t="s">
        <v>3142</v>
      </c>
      <c r="Q95"/>
      <c r="R95">
        <v>0</v>
      </c>
      <c r="S95"/>
      <c r="T95">
        <v>0</v>
      </c>
      <c r="U95"/>
      <c r="V95"/>
      <c r="W95"/>
      <c r="X95"/>
      <c r="Y95"/>
      <c r="Z95"/>
      <c r="AA95" t="s">
        <v>3180</v>
      </c>
      <c r="AB95">
        <v>1</v>
      </c>
      <c r="AC95">
        <v>4672619165778930</v>
      </c>
      <c r="AD95">
        <v>448.77</v>
      </c>
      <c r="AE95"/>
      <c r="AF95"/>
      <c r="AG95"/>
      <c r="AH95"/>
      <c r="AI95"/>
      <c r="AJ95"/>
      <c r="AK95"/>
      <c r="AL95" t="s">
        <v>3133</v>
      </c>
      <c r="AM95"/>
      <c r="AN95"/>
      <c r="AO95" t="s">
        <v>3050</v>
      </c>
    </row>
    <row r="96" spans="1:41" x14ac:dyDescent="0.3">
      <c r="A96" s="3">
        <v>44622</v>
      </c>
      <c r="B96" s="72">
        <v>0.65826388888888887</v>
      </c>
      <c r="C96" t="s">
        <v>3040</v>
      </c>
      <c r="D96" t="s">
        <v>411</v>
      </c>
      <c r="E96" t="s">
        <v>3128</v>
      </c>
      <c r="F96" t="s">
        <v>3043</v>
      </c>
      <c r="G96" t="s">
        <v>3044</v>
      </c>
      <c r="H96">
        <v>11</v>
      </c>
      <c r="I96">
        <v>-0.62</v>
      </c>
      <c r="J96">
        <v>10.38</v>
      </c>
      <c r="K96" t="s">
        <v>1932</v>
      </c>
      <c r="L96" t="s">
        <v>3084</v>
      </c>
      <c r="M96" t="s">
        <v>3181</v>
      </c>
      <c r="N96"/>
      <c r="O96" t="s">
        <v>3048</v>
      </c>
      <c r="P96" t="s">
        <v>3142</v>
      </c>
      <c r="Q96"/>
      <c r="R96">
        <v>0</v>
      </c>
      <c r="S96"/>
      <c r="T96">
        <v>0</v>
      </c>
      <c r="U96"/>
      <c r="V96"/>
      <c r="W96"/>
      <c r="X96"/>
      <c r="Y96"/>
      <c r="Z96"/>
      <c r="AA96" t="s">
        <v>3182</v>
      </c>
      <c r="AB96">
        <v>1</v>
      </c>
      <c r="AC96"/>
      <c r="AD96">
        <v>459.15</v>
      </c>
      <c r="AE96"/>
      <c r="AF96"/>
      <c r="AG96"/>
      <c r="AH96"/>
      <c r="AI96"/>
      <c r="AJ96"/>
      <c r="AK96">
        <v>7384558079</v>
      </c>
      <c r="AL96" t="s">
        <v>3133</v>
      </c>
      <c r="AM96"/>
      <c r="AN96"/>
      <c r="AO96" t="s">
        <v>3050</v>
      </c>
    </row>
    <row r="97" spans="1:41" x14ac:dyDescent="0.3">
      <c r="A97" s="3">
        <v>44622</v>
      </c>
      <c r="B97" s="72">
        <v>0.68041666666666656</v>
      </c>
      <c r="C97" t="s">
        <v>3040</v>
      </c>
      <c r="D97" t="s">
        <v>3183</v>
      </c>
      <c r="E97" t="s">
        <v>3128</v>
      </c>
      <c r="F97" t="s">
        <v>3043</v>
      </c>
      <c r="G97" t="s">
        <v>3044</v>
      </c>
      <c r="H97">
        <v>22</v>
      </c>
      <c r="I97">
        <v>-0.94</v>
      </c>
      <c r="J97">
        <v>21.06</v>
      </c>
      <c r="K97" t="s">
        <v>1828</v>
      </c>
      <c r="L97" t="s">
        <v>3084</v>
      </c>
      <c r="M97" t="s">
        <v>3184</v>
      </c>
      <c r="N97"/>
      <c r="O97" t="s">
        <v>3048</v>
      </c>
      <c r="P97" t="s">
        <v>3131</v>
      </c>
      <c r="Q97"/>
      <c r="R97">
        <v>0</v>
      </c>
      <c r="S97"/>
      <c r="T97">
        <v>0</v>
      </c>
      <c r="U97"/>
      <c r="V97"/>
      <c r="W97"/>
      <c r="X97"/>
      <c r="Y97"/>
      <c r="Z97"/>
      <c r="AA97" t="s">
        <v>3185</v>
      </c>
      <c r="AB97">
        <v>1</v>
      </c>
      <c r="AC97"/>
      <c r="AD97">
        <v>480.21</v>
      </c>
      <c r="AE97"/>
      <c r="AF97"/>
      <c r="AG97"/>
      <c r="AH97"/>
      <c r="AI97"/>
      <c r="AJ97"/>
      <c r="AK97">
        <v>7760242208</v>
      </c>
      <c r="AL97" t="s">
        <v>3133</v>
      </c>
      <c r="AM97"/>
      <c r="AN97"/>
      <c r="AO97" t="s">
        <v>3050</v>
      </c>
    </row>
    <row r="98" spans="1:41" x14ac:dyDescent="0.3">
      <c r="A98" s="3">
        <v>44622</v>
      </c>
      <c r="B98" s="72">
        <v>0.7308796296296296</v>
      </c>
      <c r="C98" t="s">
        <v>3040</v>
      </c>
      <c r="D98" t="s">
        <v>338</v>
      </c>
      <c r="E98" t="s">
        <v>3128</v>
      </c>
      <c r="F98" t="s">
        <v>3043</v>
      </c>
      <c r="G98" t="s">
        <v>3044</v>
      </c>
      <c r="H98">
        <v>22</v>
      </c>
      <c r="I98">
        <v>-0.94</v>
      </c>
      <c r="J98">
        <v>21.06</v>
      </c>
      <c r="K98" t="s">
        <v>1775</v>
      </c>
      <c r="L98" t="s">
        <v>3084</v>
      </c>
      <c r="M98" t="s">
        <v>3186</v>
      </c>
      <c r="N98"/>
      <c r="O98" t="s">
        <v>3048</v>
      </c>
      <c r="P98" t="s">
        <v>3131</v>
      </c>
      <c r="Q98"/>
      <c r="R98">
        <v>0</v>
      </c>
      <c r="S98"/>
      <c r="T98">
        <v>0</v>
      </c>
      <c r="U98"/>
      <c r="V98"/>
      <c r="W98"/>
      <c r="X98"/>
      <c r="Y98"/>
      <c r="Z98"/>
      <c r="AA98" t="s">
        <v>3187</v>
      </c>
      <c r="AB98">
        <v>1</v>
      </c>
      <c r="AC98"/>
      <c r="AD98">
        <v>501.27</v>
      </c>
      <c r="AE98"/>
      <c r="AF98"/>
      <c r="AG98"/>
      <c r="AH98"/>
      <c r="AI98"/>
      <c r="AJ98"/>
      <c r="AK98">
        <v>7896973768</v>
      </c>
      <c r="AL98" t="s">
        <v>3133</v>
      </c>
      <c r="AM98"/>
      <c r="AN98"/>
      <c r="AO98" t="s">
        <v>3050</v>
      </c>
    </row>
    <row r="99" spans="1:41" x14ac:dyDescent="0.3">
      <c r="A99" s="3">
        <v>44622</v>
      </c>
      <c r="B99" s="72">
        <v>0.78016203703703713</v>
      </c>
      <c r="C99" t="s">
        <v>3040</v>
      </c>
      <c r="D99" t="s">
        <v>3104</v>
      </c>
      <c r="E99" t="s">
        <v>3128</v>
      </c>
      <c r="F99" t="s">
        <v>3043</v>
      </c>
      <c r="G99" t="s">
        <v>3044</v>
      </c>
      <c r="H99">
        <v>22</v>
      </c>
      <c r="I99">
        <v>-0.94</v>
      </c>
      <c r="J99">
        <v>21.06</v>
      </c>
      <c r="K99" t="s">
        <v>1046</v>
      </c>
      <c r="L99" t="s">
        <v>3084</v>
      </c>
      <c r="M99" t="s">
        <v>3188</v>
      </c>
      <c r="N99"/>
      <c r="O99" t="s">
        <v>3048</v>
      </c>
      <c r="P99" t="s">
        <v>3131</v>
      </c>
      <c r="Q99"/>
      <c r="R99">
        <v>0</v>
      </c>
      <c r="S99"/>
      <c r="T99">
        <v>0</v>
      </c>
      <c r="U99"/>
      <c r="V99"/>
      <c r="W99"/>
      <c r="X99"/>
      <c r="Y99"/>
      <c r="Z99"/>
      <c r="AA99" t="s">
        <v>3189</v>
      </c>
      <c r="AB99">
        <v>1</v>
      </c>
      <c r="AC99"/>
      <c r="AD99">
        <v>522.33000000000004</v>
      </c>
      <c r="AE99"/>
      <c r="AF99"/>
      <c r="AG99"/>
      <c r="AH99"/>
      <c r="AI99"/>
      <c r="AJ99"/>
      <c r="AK99">
        <v>7568514521</v>
      </c>
      <c r="AL99" t="s">
        <v>3133</v>
      </c>
      <c r="AM99"/>
      <c r="AN99"/>
      <c r="AO99" t="s">
        <v>3050</v>
      </c>
    </row>
    <row r="100" spans="1:41" x14ac:dyDescent="0.3">
      <c r="A100" s="3">
        <v>44623</v>
      </c>
      <c r="B100" s="72">
        <v>0.42568287037037034</v>
      </c>
      <c r="C100" t="s">
        <v>3040</v>
      </c>
      <c r="D100" t="s">
        <v>345</v>
      </c>
      <c r="E100" t="s">
        <v>3128</v>
      </c>
      <c r="F100" t="s">
        <v>3043</v>
      </c>
      <c r="G100" t="s">
        <v>3044</v>
      </c>
      <c r="H100">
        <v>22</v>
      </c>
      <c r="I100">
        <v>-0.94</v>
      </c>
      <c r="J100">
        <v>21.06</v>
      </c>
      <c r="K100" t="s">
        <v>1744</v>
      </c>
      <c r="L100" t="s">
        <v>3084</v>
      </c>
      <c r="M100" t="s">
        <v>3190</v>
      </c>
      <c r="N100"/>
      <c r="O100" t="s">
        <v>3048</v>
      </c>
      <c r="P100" t="s">
        <v>3131</v>
      </c>
      <c r="Q100"/>
      <c r="R100">
        <v>0</v>
      </c>
      <c r="S100"/>
      <c r="T100">
        <v>0</v>
      </c>
      <c r="U100"/>
      <c r="V100"/>
      <c r="W100"/>
      <c r="X100"/>
      <c r="Y100"/>
      <c r="Z100"/>
      <c r="AA100" t="s">
        <v>3191</v>
      </c>
      <c r="AB100">
        <v>1</v>
      </c>
      <c r="AC100"/>
      <c r="AD100">
        <v>543.39</v>
      </c>
      <c r="AE100"/>
      <c r="AF100"/>
      <c r="AG100"/>
      <c r="AH100"/>
      <c r="AI100"/>
      <c r="AJ100"/>
      <c r="AK100">
        <v>7800586272</v>
      </c>
      <c r="AL100" t="s">
        <v>3133</v>
      </c>
      <c r="AM100"/>
      <c r="AN100"/>
      <c r="AO100" t="s">
        <v>3050</v>
      </c>
    </row>
    <row r="101" spans="1:41" x14ac:dyDescent="0.3">
      <c r="A101" s="3">
        <v>44623</v>
      </c>
      <c r="B101" s="72">
        <v>0.61023148148148143</v>
      </c>
      <c r="C101" t="s">
        <v>3040</v>
      </c>
      <c r="D101" t="s">
        <v>3192</v>
      </c>
      <c r="E101" t="s">
        <v>3128</v>
      </c>
      <c r="F101" t="s">
        <v>3043</v>
      </c>
      <c r="G101" t="s">
        <v>3044</v>
      </c>
      <c r="H101">
        <v>22</v>
      </c>
      <c r="I101">
        <v>-0.94</v>
      </c>
      <c r="J101">
        <v>21.06</v>
      </c>
      <c r="K101" t="s">
        <v>3193</v>
      </c>
      <c r="L101" t="s">
        <v>3084</v>
      </c>
      <c r="M101" t="s">
        <v>3194</v>
      </c>
      <c r="N101"/>
      <c r="O101" t="s">
        <v>3048</v>
      </c>
      <c r="P101" t="s">
        <v>3131</v>
      </c>
      <c r="Q101"/>
      <c r="R101">
        <v>0</v>
      </c>
      <c r="S101"/>
      <c r="T101">
        <v>0</v>
      </c>
      <c r="U101"/>
      <c r="V101"/>
      <c r="W101"/>
      <c r="X101"/>
      <c r="Y101"/>
      <c r="Z101"/>
      <c r="AA101" t="s">
        <v>3195</v>
      </c>
      <c r="AB101">
        <v>1</v>
      </c>
      <c r="AC101">
        <v>2208420863858550</v>
      </c>
      <c r="AD101">
        <v>564.45000000000005</v>
      </c>
      <c r="AE101"/>
      <c r="AF101"/>
      <c r="AG101"/>
      <c r="AH101"/>
      <c r="AI101"/>
      <c r="AJ101"/>
      <c r="AK101"/>
      <c r="AL101" t="s">
        <v>3133</v>
      </c>
      <c r="AM101"/>
      <c r="AN101"/>
      <c r="AO101" t="s">
        <v>3050</v>
      </c>
    </row>
    <row r="102" spans="1:41" x14ac:dyDescent="0.3">
      <c r="A102" s="3">
        <v>44623</v>
      </c>
      <c r="B102" s="72">
        <v>0.63818287037037036</v>
      </c>
      <c r="C102" t="s">
        <v>3040</v>
      </c>
      <c r="D102" t="s">
        <v>3196</v>
      </c>
      <c r="E102" t="s">
        <v>3128</v>
      </c>
      <c r="F102" t="s">
        <v>3043</v>
      </c>
      <c r="G102" t="s">
        <v>3044</v>
      </c>
      <c r="H102">
        <v>22</v>
      </c>
      <c r="I102">
        <v>-0.94</v>
      </c>
      <c r="J102">
        <v>21.06</v>
      </c>
      <c r="K102" t="s">
        <v>3197</v>
      </c>
      <c r="L102" t="s">
        <v>3084</v>
      </c>
      <c r="M102" t="s">
        <v>3198</v>
      </c>
      <c r="N102"/>
      <c r="O102" t="s">
        <v>3048</v>
      </c>
      <c r="P102" t="s">
        <v>3131</v>
      </c>
      <c r="Q102"/>
      <c r="R102">
        <v>0</v>
      </c>
      <c r="S102"/>
      <c r="T102">
        <v>0</v>
      </c>
      <c r="U102"/>
      <c r="V102"/>
      <c r="W102"/>
      <c r="X102"/>
      <c r="Y102"/>
      <c r="Z102"/>
      <c r="AA102" t="s">
        <v>3199</v>
      </c>
      <c r="AB102">
        <v>1</v>
      </c>
      <c r="AC102"/>
      <c r="AD102">
        <v>585.51</v>
      </c>
      <c r="AE102"/>
      <c r="AF102"/>
      <c r="AG102"/>
      <c r="AH102"/>
      <c r="AI102"/>
      <c r="AJ102"/>
      <c r="AK102">
        <v>7557051715</v>
      </c>
      <c r="AL102" t="s">
        <v>3133</v>
      </c>
      <c r="AM102"/>
      <c r="AN102"/>
      <c r="AO102" t="s">
        <v>3050</v>
      </c>
    </row>
    <row r="103" spans="1:41" x14ac:dyDescent="0.3">
      <c r="A103" s="3">
        <v>44624</v>
      </c>
      <c r="B103" s="72">
        <v>0.46704861111111112</v>
      </c>
      <c r="C103" t="s">
        <v>3040</v>
      </c>
      <c r="D103" t="s">
        <v>3200</v>
      </c>
      <c r="E103" t="s">
        <v>3128</v>
      </c>
      <c r="F103" t="s">
        <v>3043</v>
      </c>
      <c r="G103" t="s">
        <v>3044</v>
      </c>
      <c r="H103">
        <v>22</v>
      </c>
      <c r="I103">
        <v>-0.94</v>
      </c>
      <c r="J103">
        <v>21.06</v>
      </c>
      <c r="K103" t="s">
        <v>1698</v>
      </c>
      <c r="L103" t="s">
        <v>3084</v>
      </c>
      <c r="M103" t="s">
        <v>3201</v>
      </c>
      <c r="N103"/>
      <c r="O103" t="s">
        <v>3048</v>
      </c>
      <c r="P103" t="s">
        <v>3131</v>
      </c>
      <c r="Q103"/>
      <c r="R103">
        <v>0</v>
      </c>
      <c r="S103"/>
      <c r="T103">
        <v>0</v>
      </c>
      <c r="U103"/>
      <c r="V103"/>
      <c r="W103"/>
      <c r="X103"/>
      <c r="Y103"/>
      <c r="Z103"/>
      <c r="AA103" t="s">
        <v>3202</v>
      </c>
      <c r="AB103">
        <v>1</v>
      </c>
      <c r="AC103">
        <v>4891212217705210</v>
      </c>
      <c r="AD103">
        <v>606.57000000000005</v>
      </c>
      <c r="AE103"/>
      <c r="AF103"/>
      <c r="AG103"/>
      <c r="AH103"/>
      <c r="AI103"/>
      <c r="AJ103"/>
      <c r="AK103"/>
      <c r="AL103" t="s">
        <v>3133</v>
      </c>
      <c r="AM103"/>
      <c r="AN103"/>
      <c r="AO103" t="s">
        <v>3050</v>
      </c>
    </row>
    <row r="104" spans="1:41" x14ac:dyDescent="0.3">
      <c r="A104" s="3">
        <v>44624</v>
      </c>
      <c r="B104" s="72">
        <v>0.54788194444444438</v>
      </c>
      <c r="C104" t="s">
        <v>3040</v>
      </c>
      <c r="D104" t="s">
        <v>3203</v>
      </c>
      <c r="E104" t="s">
        <v>3128</v>
      </c>
      <c r="F104" t="s">
        <v>3043</v>
      </c>
      <c r="G104" t="s">
        <v>3044</v>
      </c>
      <c r="H104">
        <v>22</v>
      </c>
      <c r="I104">
        <v>-0.94</v>
      </c>
      <c r="J104">
        <v>21.06</v>
      </c>
      <c r="K104" t="s">
        <v>1122</v>
      </c>
      <c r="L104" t="s">
        <v>3084</v>
      </c>
      <c r="M104" t="s">
        <v>3204</v>
      </c>
      <c r="N104"/>
      <c r="O104" t="s">
        <v>3048</v>
      </c>
      <c r="P104" t="s">
        <v>3131</v>
      </c>
      <c r="Q104"/>
      <c r="R104">
        <v>0</v>
      </c>
      <c r="S104"/>
      <c r="T104">
        <v>0</v>
      </c>
      <c r="U104"/>
      <c r="V104"/>
      <c r="W104"/>
      <c r="X104"/>
      <c r="Y104"/>
      <c r="Z104"/>
      <c r="AA104" t="s">
        <v>3205</v>
      </c>
      <c r="AB104">
        <v>1</v>
      </c>
      <c r="AC104">
        <v>4951586791657110</v>
      </c>
      <c r="AD104">
        <v>627.63</v>
      </c>
      <c r="AE104"/>
      <c r="AF104"/>
      <c r="AG104"/>
      <c r="AH104"/>
      <c r="AI104"/>
      <c r="AJ104"/>
      <c r="AK104"/>
      <c r="AL104" t="s">
        <v>3133</v>
      </c>
      <c r="AM104"/>
      <c r="AN104"/>
      <c r="AO104" t="s">
        <v>3050</v>
      </c>
    </row>
    <row r="105" spans="1:41" x14ac:dyDescent="0.3">
      <c r="A105" s="3">
        <v>44624</v>
      </c>
      <c r="B105" s="72">
        <v>0.75679398148148147</v>
      </c>
      <c r="C105" t="s">
        <v>3040</v>
      </c>
      <c r="D105" t="s">
        <v>3092</v>
      </c>
      <c r="E105" t="s">
        <v>3128</v>
      </c>
      <c r="F105" t="s">
        <v>3043</v>
      </c>
      <c r="G105" t="s">
        <v>3044</v>
      </c>
      <c r="H105">
        <v>22</v>
      </c>
      <c r="I105">
        <v>-0.94</v>
      </c>
      <c r="J105">
        <v>21.06</v>
      </c>
      <c r="K105" t="s">
        <v>3093</v>
      </c>
      <c r="L105" t="s">
        <v>3084</v>
      </c>
      <c r="M105" t="s">
        <v>3206</v>
      </c>
      <c r="N105"/>
      <c r="O105" t="s">
        <v>3048</v>
      </c>
      <c r="P105" t="s">
        <v>3131</v>
      </c>
      <c r="Q105"/>
      <c r="R105">
        <v>0</v>
      </c>
      <c r="S105"/>
      <c r="T105">
        <v>0</v>
      </c>
      <c r="U105"/>
      <c r="V105"/>
      <c r="W105"/>
      <c r="X105"/>
      <c r="Y105"/>
      <c r="Z105"/>
      <c r="AA105" t="s">
        <v>3207</v>
      </c>
      <c r="AB105">
        <v>1</v>
      </c>
      <c r="AC105"/>
      <c r="AD105">
        <v>648.69000000000005</v>
      </c>
      <c r="AE105"/>
      <c r="AF105"/>
      <c r="AG105"/>
      <c r="AH105"/>
      <c r="AI105"/>
      <c r="AJ105"/>
      <c r="AK105">
        <v>7770878497</v>
      </c>
      <c r="AL105" t="s">
        <v>3133</v>
      </c>
      <c r="AM105"/>
      <c r="AN105"/>
      <c r="AO105" t="s">
        <v>3050</v>
      </c>
    </row>
    <row r="106" spans="1:41" x14ac:dyDescent="0.3">
      <c r="A106" s="3">
        <v>44625</v>
      </c>
      <c r="B106" s="72">
        <v>0.49192129629629627</v>
      </c>
      <c r="C106" t="s">
        <v>3040</v>
      </c>
      <c r="D106" t="s">
        <v>670</v>
      </c>
      <c r="E106" t="s">
        <v>3128</v>
      </c>
      <c r="F106" t="s">
        <v>3043</v>
      </c>
      <c r="G106" t="s">
        <v>3044</v>
      </c>
      <c r="H106">
        <v>22</v>
      </c>
      <c r="I106">
        <v>-0.94</v>
      </c>
      <c r="J106">
        <v>21.06</v>
      </c>
      <c r="K106" t="s">
        <v>3208</v>
      </c>
      <c r="L106" t="s">
        <v>3084</v>
      </c>
      <c r="M106" t="s">
        <v>3209</v>
      </c>
      <c r="N106"/>
      <c r="O106" t="s">
        <v>3048</v>
      </c>
      <c r="P106" t="s">
        <v>3131</v>
      </c>
      <c r="Q106"/>
      <c r="R106">
        <v>0</v>
      </c>
      <c r="S106"/>
      <c r="T106">
        <v>0</v>
      </c>
      <c r="U106"/>
      <c r="V106"/>
      <c r="W106"/>
      <c r="X106"/>
      <c r="Y106"/>
      <c r="Z106"/>
      <c r="AA106" t="s">
        <v>3210</v>
      </c>
      <c r="AB106">
        <v>1</v>
      </c>
      <c r="AC106"/>
      <c r="AD106">
        <v>669.75</v>
      </c>
      <c r="AE106"/>
      <c r="AF106"/>
      <c r="AG106"/>
      <c r="AH106"/>
      <c r="AI106"/>
      <c r="AJ106"/>
      <c r="AK106">
        <v>7771980758</v>
      </c>
      <c r="AL106" t="s">
        <v>3133</v>
      </c>
      <c r="AM106"/>
      <c r="AN106"/>
      <c r="AO106" t="s">
        <v>3050</v>
      </c>
    </row>
    <row r="107" spans="1:41" x14ac:dyDescent="0.3">
      <c r="A107" s="3">
        <v>44625</v>
      </c>
      <c r="B107" s="72">
        <v>0.49384259259259261</v>
      </c>
      <c r="C107" t="s">
        <v>3040</v>
      </c>
      <c r="D107" t="s">
        <v>3211</v>
      </c>
      <c r="E107" t="s">
        <v>3128</v>
      </c>
      <c r="F107" t="s">
        <v>3043</v>
      </c>
      <c r="G107" t="s">
        <v>3044</v>
      </c>
      <c r="H107">
        <v>22</v>
      </c>
      <c r="I107">
        <v>-0.94</v>
      </c>
      <c r="J107">
        <v>21.06</v>
      </c>
      <c r="K107" t="s">
        <v>3212</v>
      </c>
      <c r="L107" t="s">
        <v>3084</v>
      </c>
      <c r="M107" t="s">
        <v>3213</v>
      </c>
      <c r="N107"/>
      <c r="O107" t="s">
        <v>3048</v>
      </c>
      <c r="P107" t="s">
        <v>3131</v>
      </c>
      <c r="Q107"/>
      <c r="R107">
        <v>0</v>
      </c>
      <c r="S107"/>
      <c r="T107">
        <v>0</v>
      </c>
      <c r="U107"/>
      <c r="V107"/>
      <c r="W107"/>
      <c r="X107"/>
      <c r="Y107"/>
      <c r="Z107"/>
      <c r="AA107" t="s">
        <v>3214</v>
      </c>
      <c r="AB107">
        <v>1</v>
      </c>
      <c r="AC107"/>
      <c r="AD107">
        <v>690.81</v>
      </c>
      <c r="AE107"/>
      <c r="AF107"/>
      <c r="AG107"/>
      <c r="AH107"/>
      <c r="AI107"/>
      <c r="AJ107"/>
      <c r="AK107">
        <v>7769557830</v>
      </c>
      <c r="AL107" t="s">
        <v>3133</v>
      </c>
      <c r="AM107"/>
      <c r="AN107"/>
      <c r="AO107" t="s">
        <v>3050</v>
      </c>
    </row>
    <row r="108" spans="1:41" x14ac:dyDescent="0.3">
      <c r="A108" s="3">
        <v>44625</v>
      </c>
      <c r="B108" s="72">
        <v>0.65841435185185182</v>
      </c>
      <c r="C108" t="s">
        <v>3040</v>
      </c>
      <c r="D108" t="s">
        <v>459</v>
      </c>
      <c r="E108" t="s">
        <v>3128</v>
      </c>
      <c r="F108" t="s">
        <v>3043</v>
      </c>
      <c r="G108" t="s">
        <v>3044</v>
      </c>
      <c r="H108">
        <v>22</v>
      </c>
      <c r="I108">
        <v>-0.94</v>
      </c>
      <c r="J108">
        <v>21.06</v>
      </c>
      <c r="K108" t="s">
        <v>1093</v>
      </c>
      <c r="L108" t="s">
        <v>3084</v>
      </c>
      <c r="M108" t="s">
        <v>3215</v>
      </c>
      <c r="N108"/>
      <c r="O108" t="s">
        <v>3048</v>
      </c>
      <c r="P108" t="s">
        <v>3131</v>
      </c>
      <c r="Q108"/>
      <c r="R108">
        <v>0</v>
      </c>
      <c r="S108"/>
      <c r="T108">
        <v>0</v>
      </c>
      <c r="U108"/>
      <c r="V108"/>
      <c r="W108"/>
      <c r="X108"/>
      <c r="Y108"/>
      <c r="Z108"/>
      <c r="AA108" t="s">
        <v>3216</v>
      </c>
      <c r="AB108">
        <v>1</v>
      </c>
      <c r="AC108">
        <v>3243282311348590</v>
      </c>
      <c r="AD108">
        <v>711.87</v>
      </c>
      <c r="AE108"/>
      <c r="AF108"/>
      <c r="AG108"/>
      <c r="AH108"/>
      <c r="AI108"/>
      <c r="AJ108"/>
      <c r="AK108"/>
      <c r="AL108" t="s">
        <v>3133</v>
      </c>
      <c r="AM108"/>
      <c r="AN108"/>
      <c r="AO108" t="s">
        <v>3050</v>
      </c>
    </row>
    <row r="109" spans="1:41" x14ac:dyDescent="0.3">
      <c r="A109" s="3">
        <v>44625</v>
      </c>
      <c r="B109" s="72">
        <v>0.70993055555555562</v>
      </c>
      <c r="C109" t="s">
        <v>3040</v>
      </c>
      <c r="D109" t="s">
        <v>3196</v>
      </c>
      <c r="E109" t="s">
        <v>3128</v>
      </c>
      <c r="F109" t="s">
        <v>3043</v>
      </c>
      <c r="G109" t="s">
        <v>3044</v>
      </c>
      <c r="H109">
        <v>22</v>
      </c>
      <c r="I109">
        <v>-0.94</v>
      </c>
      <c r="J109">
        <v>21.06</v>
      </c>
      <c r="K109" t="s">
        <v>3197</v>
      </c>
      <c r="L109" t="s">
        <v>3084</v>
      </c>
      <c r="M109" t="s">
        <v>3217</v>
      </c>
      <c r="N109"/>
      <c r="O109" t="s">
        <v>3048</v>
      </c>
      <c r="P109" t="s">
        <v>3131</v>
      </c>
      <c r="Q109"/>
      <c r="R109">
        <v>0</v>
      </c>
      <c r="S109"/>
      <c r="T109">
        <v>0</v>
      </c>
      <c r="U109"/>
      <c r="V109"/>
      <c r="W109"/>
      <c r="X109"/>
      <c r="Y109"/>
      <c r="Z109"/>
      <c r="AA109" t="s">
        <v>3218</v>
      </c>
      <c r="AB109">
        <v>1</v>
      </c>
      <c r="AC109"/>
      <c r="AD109">
        <v>732.93</v>
      </c>
      <c r="AE109"/>
      <c r="AF109"/>
      <c r="AG109"/>
      <c r="AH109"/>
      <c r="AI109"/>
      <c r="AJ109"/>
      <c r="AK109">
        <v>7557051715</v>
      </c>
      <c r="AL109" t="s">
        <v>3133</v>
      </c>
      <c r="AM109"/>
      <c r="AN109"/>
      <c r="AO109" t="s">
        <v>3050</v>
      </c>
    </row>
    <row r="110" spans="1:41" x14ac:dyDescent="0.3">
      <c r="A110" s="3">
        <v>44625</v>
      </c>
      <c r="B110" s="72">
        <v>0.76890046296296299</v>
      </c>
      <c r="C110" t="s">
        <v>3040</v>
      </c>
      <c r="D110" t="s">
        <v>3219</v>
      </c>
      <c r="E110" t="s">
        <v>3128</v>
      </c>
      <c r="F110" t="s">
        <v>3043</v>
      </c>
      <c r="G110" t="s">
        <v>3044</v>
      </c>
      <c r="H110">
        <v>22</v>
      </c>
      <c r="I110">
        <v>-0.94</v>
      </c>
      <c r="J110">
        <v>21.06</v>
      </c>
      <c r="K110" t="s">
        <v>3220</v>
      </c>
      <c r="L110" t="s">
        <v>3084</v>
      </c>
      <c r="M110" t="s">
        <v>3221</v>
      </c>
      <c r="N110"/>
      <c r="O110" t="s">
        <v>3048</v>
      </c>
      <c r="P110" t="s">
        <v>3131</v>
      </c>
      <c r="Q110"/>
      <c r="R110">
        <v>0</v>
      </c>
      <c r="S110"/>
      <c r="T110">
        <v>0</v>
      </c>
      <c r="U110"/>
      <c r="V110"/>
      <c r="W110"/>
      <c r="X110"/>
      <c r="Y110"/>
      <c r="Z110"/>
      <c r="AA110" t="s">
        <v>3222</v>
      </c>
      <c r="AB110">
        <v>1</v>
      </c>
      <c r="AC110">
        <v>4509147309990990</v>
      </c>
      <c r="AD110">
        <v>753.99</v>
      </c>
      <c r="AE110"/>
      <c r="AF110"/>
      <c r="AG110"/>
      <c r="AH110"/>
      <c r="AI110"/>
      <c r="AJ110"/>
      <c r="AK110"/>
      <c r="AL110" t="s">
        <v>3133</v>
      </c>
      <c r="AM110"/>
      <c r="AN110"/>
      <c r="AO110" t="s">
        <v>3050</v>
      </c>
    </row>
    <row r="111" spans="1:41" x14ac:dyDescent="0.3">
      <c r="A111" s="3">
        <v>44626</v>
      </c>
      <c r="B111" s="72">
        <v>0.42756944444444445</v>
      </c>
      <c r="C111" t="s">
        <v>3040</v>
      </c>
      <c r="D111" t="s">
        <v>2576</v>
      </c>
      <c r="E111" t="s">
        <v>3128</v>
      </c>
      <c r="F111" t="s">
        <v>3043</v>
      </c>
      <c r="G111" t="s">
        <v>3044</v>
      </c>
      <c r="H111">
        <v>22</v>
      </c>
      <c r="I111">
        <v>-0.94</v>
      </c>
      <c r="J111">
        <v>21.06</v>
      </c>
      <c r="K111" t="s">
        <v>1620</v>
      </c>
      <c r="L111" t="s">
        <v>3084</v>
      </c>
      <c r="M111" t="s">
        <v>3223</v>
      </c>
      <c r="N111"/>
      <c r="O111" t="s">
        <v>3048</v>
      </c>
      <c r="P111" t="s">
        <v>3131</v>
      </c>
      <c r="Q111"/>
      <c r="R111">
        <v>0</v>
      </c>
      <c r="S111"/>
      <c r="T111">
        <v>0</v>
      </c>
      <c r="U111"/>
      <c r="V111"/>
      <c r="W111"/>
      <c r="X111"/>
      <c r="Y111"/>
      <c r="Z111"/>
      <c r="AA111" t="s">
        <v>3224</v>
      </c>
      <c r="AB111">
        <v>1</v>
      </c>
      <c r="AC111">
        <v>1037460233966790</v>
      </c>
      <c r="AD111">
        <v>775.05</v>
      </c>
      <c r="AE111"/>
      <c r="AF111"/>
      <c r="AG111"/>
      <c r="AH111"/>
      <c r="AI111"/>
      <c r="AJ111"/>
      <c r="AK111"/>
      <c r="AL111" t="s">
        <v>3133</v>
      </c>
      <c r="AM111"/>
      <c r="AN111"/>
      <c r="AO111" t="s">
        <v>3050</v>
      </c>
    </row>
    <row r="112" spans="1:41" x14ac:dyDescent="0.3">
      <c r="A112" s="3">
        <v>44626</v>
      </c>
      <c r="B112" s="72">
        <v>0.44895833333333335</v>
      </c>
      <c r="C112" t="s">
        <v>3040</v>
      </c>
      <c r="D112" t="s">
        <v>3225</v>
      </c>
      <c r="E112" t="s">
        <v>3128</v>
      </c>
      <c r="F112" t="s">
        <v>3043</v>
      </c>
      <c r="G112" t="s">
        <v>3044</v>
      </c>
      <c r="H112">
        <v>22</v>
      </c>
      <c r="I112">
        <v>-0.94</v>
      </c>
      <c r="J112">
        <v>21.06</v>
      </c>
      <c r="K112" t="s">
        <v>1752</v>
      </c>
      <c r="L112" t="s">
        <v>3084</v>
      </c>
      <c r="M112" t="s">
        <v>3226</v>
      </c>
      <c r="N112"/>
      <c r="O112" t="s">
        <v>3048</v>
      </c>
      <c r="P112" t="s">
        <v>3131</v>
      </c>
      <c r="Q112"/>
      <c r="R112">
        <v>0</v>
      </c>
      <c r="S112"/>
      <c r="T112">
        <v>0</v>
      </c>
      <c r="U112"/>
      <c r="V112"/>
      <c r="W112"/>
      <c r="X112"/>
      <c r="Y112"/>
      <c r="Z112"/>
      <c r="AA112" t="s">
        <v>3227</v>
      </c>
      <c r="AB112">
        <v>1</v>
      </c>
      <c r="AC112"/>
      <c r="AD112">
        <v>796.11</v>
      </c>
      <c r="AE112"/>
      <c r="AF112"/>
      <c r="AG112"/>
      <c r="AH112"/>
      <c r="AI112"/>
      <c r="AJ112"/>
      <c r="AK112">
        <v>7577265345</v>
      </c>
      <c r="AL112" t="s">
        <v>3133</v>
      </c>
      <c r="AM112"/>
      <c r="AN112"/>
      <c r="AO112" t="s">
        <v>3050</v>
      </c>
    </row>
    <row r="113" spans="1:41" x14ac:dyDescent="0.3">
      <c r="A113" s="3">
        <v>44626</v>
      </c>
      <c r="B113" s="72">
        <v>0.49402777777777779</v>
      </c>
      <c r="C113" t="s">
        <v>3040</v>
      </c>
      <c r="D113" t="s">
        <v>3228</v>
      </c>
      <c r="E113" t="s">
        <v>3128</v>
      </c>
      <c r="F113" t="s">
        <v>3043</v>
      </c>
      <c r="G113" t="s">
        <v>3044</v>
      </c>
      <c r="H113">
        <v>22</v>
      </c>
      <c r="I113">
        <v>-0.94</v>
      </c>
      <c r="J113">
        <v>21.06</v>
      </c>
      <c r="K113" t="s">
        <v>1895</v>
      </c>
      <c r="L113" t="s">
        <v>3084</v>
      </c>
      <c r="M113" t="s">
        <v>3229</v>
      </c>
      <c r="N113"/>
      <c r="O113" t="s">
        <v>3048</v>
      </c>
      <c r="P113" t="s">
        <v>3131</v>
      </c>
      <c r="Q113"/>
      <c r="R113">
        <v>0</v>
      </c>
      <c r="S113"/>
      <c r="T113">
        <v>0</v>
      </c>
      <c r="U113"/>
      <c r="V113"/>
      <c r="W113"/>
      <c r="X113"/>
      <c r="Y113"/>
      <c r="Z113"/>
      <c r="AA113" t="s">
        <v>3230</v>
      </c>
      <c r="AB113">
        <v>1</v>
      </c>
      <c r="AC113">
        <v>4970868395685870</v>
      </c>
      <c r="AD113">
        <v>817.17</v>
      </c>
      <c r="AE113"/>
      <c r="AF113"/>
      <c r="AG113"/>
      <c r="AH113"/>
      <c r="AI113"/>
      <c r="AJ113"/>
      <c r="AK113"/>
      <c r="AL113" t="s">
        <v>3133</v>
      </c>
      <c r="AM113"/>
      <c r="AN113"/>
      <c r="AO113" t="s">
        <v>3050</v>
      </c>
    </row>
    <row r="114" spans="1:41" x14ac:dyDescent="0.3">
      <c r="A114" s="3">
        <v>44626</v>
      </c>
      <c r="B114" s="72">
        <v>0.50344907407407413</v>
      </c>
      <c r="C114" t="s">
        <v>3040</v>
      </c>
      <c r="D114"/>
      <c r="E114" t="s">
        <v>3057</v>
      </c>
      <c r="F114" t="s">
        <v>3043</v>
      </c>
      <c r="G114" t="s">
        <v>3044</v>
      </c>
      <c r="H114">
        <v>-817.17</v>
      </c>
      <c r="I114">
        <v>0</v>
      </c>
      <c r="J114">
        <v>-817.17</v>
      </c>
      <c r="K114" t="s">
        <v>3084</v>
      </c>
      <c r="L114"/>
      <c r="M114" t="s">
        <v>3231</v>
      </c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>
        <v>0</v>
      </c>
      <c r="AE114"/>
      <c r="AF114"/>
      <c r="AG114"/>
      <c r="AH114"/>
      <c r="AI114"/>
      <c r="AJ114"/>
      <c r="AK114"/>
      <c r="AL114"/>
      <c r="AM114"/>
      <c r="AN114"/>
      <c r="AO114" t="s">
        <v>3059</v>
      </c>
    </row>
    <row r="115" spans="1:41" x14ac:dyDescent="0.3">
      <c r="A115" s="3">
        <v>44629</v>
      </c>
      <c r="B115" s="72">
        <v>0.6146759259259259</v>
      </c>
      <c r="C115" t="s">
        <v>3040</v>
      </c>
      <c r="D115" t="s">
        <v>3232</v>
      </c>
      <c r="E115" t="s">
        <v>3128</v>
      </c>
      <c r="F115" t="s">
        <v>3043</v>
      </c>
      <c r="G115" t="s">
        <v>3044</v>
      </c>
      <c r="H115">
        <v>11</v>
      </c>
      <c r="I115">
        <v>-0.62</v>
      </c>
      <c r="J115">
        <v>10.38</v>
      </c>
      <c r="K115" t="s">
        <v>3233</v>
      </c>
      <c r="L115" t="s">
        <v>3084</v>
      </c>
      <c r="M115" t="s">
        <v>3234</v>
      </c>
      <c r="N115"/>
      <c r="O115" t="s">
        <v>3048</v>
      </c>
      <c r="P115" t="s">
        <v>3142</v>
      </c>
      <c r="Q115"/>
      <c r="R115">
        <v>0</v>
      </c>
      <c r="S115"/>
      <c r="T115">
        <v>0</v>
      </c>
      <c r="U115"/>
      <c r="V115"/>
      <c r="W115"/>
      <c r="X115"/>
      <c r="Y115"/>
      <c r="Z115"/>
      <c r="AA115" t="s">
        <v>3235</v>
      </c>
      <c r="AB115">
        <v>1</v>
      </c>
      <c r="AC115"/>
      <c r="AD115">
        <v>10.38</v>
      </c>
      <c r="AE115"/>
      <c r="AF115"/>
      <c r="AG115"/>
      <c r="AH115"/>
      <c r="AI115"/>
      <c r="AJ115"/>
      <c r="AK115">
        <v>1865244717</v>
      </c>
      <c r="AL115" t="s">
        <v>3133</v>
      </c>
      <c r="AM115"/>
      <c r="AN115"/>
      <c r="AO115" t="s">
        <v>3050</v>
      </c>
    </row>
    <row r="116" spans="1:41" x14ac:dyDescent="0.3">
      <c r="A116" s="3">
        <v>44629</v>
      </c>
      <c r="B116" s="72">
        <v>0.65202546296296293</v>
      </c>
      <c r="C116" t="s">
        <v>3040</v>
      </c>
      <c r="D116" t="s">
        <v>1913</v>
      </c>
      <c r="E116" t="s">
        <v>3128</v>
      </c>
      <c r="F116" t="s">
        <v>3043</v>
      </c>
      <c r="G116" t="s">
        <v>3044</v>
      </c>
      <c r="H116">
        <v>22</v>
      </c>
      <c r="I116">
        <v>-0.94</v>
      </c>
      <c r="J116">
        <v>21.06</v>
      </c>
      <c r="K116" t="s">
        <v>926</v>
      </c>
      <c r="L116" t="s">
        <v>3084</v>
      </c>
      <c r="M116" t="s">
        <v>3236</v>
      </c>
      <c r="N116"/>
      <c r="O116" t="s">
        <v>3048</v>
      </c>
      <c r="P116" t="s">
        <v>3131</v>
      </c>
      <c r="Q116"/>
      <c r="R116">
        <v>0</v>
      </c>
      <c r="S116"/>
      <c r="T116">
        <v>0</v>
      </c>
      <c r="U116"/>
      <c r="V116"/>
      <c r="W116"/>
      <c r="X116"/>
      <c r="Y116"/>
      <c r="Z116"/>
      <c r="AA116" t="s">
        <v>3237</v>
      </c>
      <c r="AB116">
        <v>1</v>
      </c>
      <c r="AC116"/>
      <c r="AD116">
        <v>31.44</v>
      </c>
      <c r="AE116"/>
      <c r="AF116"/>
      <c r="AG116"/>
      <c r="AH116"/>
      <c r="AI116"/>
      <c r="AJ116"/>
      <c r="AK116">
        <v>7427687386</v>
      </c>
      <c r="AL116" t="s">
        <v>3133</v>
      </c>
      <c r="AM116"/>
      <c r="AN116"/>
      <c r="AO116" t="s">
        <v>3050</v>
      </c>
    </row>
    <row r="117" spans="1:41" x14ac:dyDescent="0.3">
      <c r="A117" s="3">
        <v>44629</v>
      </c>
      <c r="B117" s="72">
        <v>0.68053240740740739</v>
      </c>
      <c r="C117" t="s">
        <v>3040</v>
      </c>
      <c r="D117" t="s">
        <v>3238</v>
      </c>
      <c r="E117" t="s">
        <v>3128</v>
      </c>
      <c r="F117" t="s">
        <v>3043</v>
      </c>
      <c r="G117" t="s">
        <v>3044</v>
      </c>
      <c r="H117">
        <v>22</v>
      </c>
      <c r="I117">
        <v>-0.94</v>
      </c>
      <c r="J117">
        <v>21.06</v>
      </c>
      <c r="K117" t="s">
        <v>3239</v>
      </c>
      <c r="L117" t="s">
        <v>3084</v>
      </c>
      <c r="M117" t="s">
        <v>3240</v>
      </c>
      <c r="N117"/>
      <c r="O117" t="s">
        <v>3048</v>
      </c>
      <c r="P117" t="s">
        <v>3131</v>
      </c>
      <c r="Q117"/>
      <c r="R117">
        <v>0</v>
      </c>
      <c r="S117"/>
      <c r="T117">
        <v>0</v>
      </c>
      <c r="U117"/>
      <c r="V117"/>
      <c r="W117"/>
      <c r="X117"/>
      <c r="Y117"/>
      <c r="Z117"/>
      <c r="AA117" t="s">
        <v>3241</v>
      </c>
      <c r="AB117">
        <v>1</v>
      </c>
      <c r="AC117"/>
      <c r="AD117">
        <v>52.5</v>
      </c>
      <c r="AE117"/>
      <c r="AF117"/>
      <c r="AG117"/>
      <c r="AH117"/>
      <c r="AI117"/>
      <c r="AJ117"/>
      <c r="AK117">
        <v>7990931969</v>
      </c>
      <c r="AL117" t="s">
        <v>3133</v>
      </c>
      <c r="AM117"/>
      <c r="AN117"/>
      <c r="AO117" t="s">
        <v>3050</v>
      </c>
    </row>
    <row r="118" spans="1:41" x14ac:dyDescent="0.3">
      <c r="A118" s="3">
        <v>44629</v>
      </c>
      <c r="B118" s="72">
        <v>0.73192129629629632</v>
      </c>
      <c r="C118" t="s">
        <v>3040</v>
      </c>
      <c r="D118" t="s">
        <v>3242</v>
      </c>
      <c r="E118" t="s">
        <v>3128</v>
      </c>
      <c r="F118" t="s">
        <v>3043</v>
      </c>
      <c r="G118" t="s">
        <v>3044</v>
      </c>
      <c r="H118">
        <v>22</v>
      </c>
      <c r="I118">
        <v>-0.94</v>
      </c>
      <c r="J118">
        <v>21.06</v>
      </c>
      <c r="K118" t="s">
        <v>1709</v>
      </c>
      <c r="L118" t="s">
        <v>3084</v>
      </c>
      <c r="M118" t="s">
        <v>3243</v>
      </c>
      <c r="N118"/>
      <c r="O118" t="s">
        <v>3048</v>
      </c>
      <c r="P118" t="s">
        <v>3131</v>
      </c>
      <c r="Q118"/>
      <c r="R118">
        <v>0</v>
      </c>
      <c r="S118"/>
      <c r="T118">
        <v>0</v>
      </c>
      <c r="U118"/>
      <c r="V118"/>
      <c r="W118"/>
      <c r="X118"/>
      <c r="Y118"/>
      <c r="Z118"/>
      <c r="AA118" t="s">
        <v>3244</v>
      </c>
      <c r="AB118">
        <v>1</v>
      </c>
      <c r="AC118"/>
      <c r="AD118">
        <v>73.56</v>
      </c>
      <c r="AE118"/>
      <c r="AF118"/>
      <c r="AG118"/>
      <c r="AH118"/>
      <c r="AI118"/>
      <c r="AJ118"/>
      <c r="AK118">
        <v>7884365896</v>
      </c>
      <c r="AL118" t="s">
        <v>3133</v>
      </c>
      <c r="AM118"/>
      <c r="AN118"/>
      <c r="AO118" t="s">
        <v>3050</v>
      </c>
    </row>
    <row r="119" spans="1:41" x14ac:dyDescent="0.3">
      <c r="A119" s="3">
        <v>44629</v>
      </c>
      <c r="B119" s="72">
        <v>0.73739583333333336</v>
      </c>
      <c r="C119" t="s">
        <v>3040</v>
      </c>
      <c r="D119" t="s">
        <v>285</v>
      </c>
      <c r="E119" t="s">
        <v>3128</v>
      </c>
      <c r="F119" t="s">
        <v>3043</v>
      </c>
      <c r="G119" t="s">
        <v>3044</v>
      </c>
      <c r="H119">
        <v>22</v>
      </c>
      <c r="I119">
        <v>-0.94</v>
      </c>
      <c r="J119">
        <v>21.06</v>
      </c>
      <c r="K119" t="s">
        <v>1762</v>
      </c>
      <c r="L119" t="s">
        <v>3084</v>
      </c>
      <c r="M119" t="s">
        <v>3245</v>
      </c>
      <c r="N119"/>
      <c r="O119" t="s">
        <v>3048</v>
      </c>
      <c r="P119" t="s">
        <v>3131</v>
      </c>
      <c r="Q119"/>
      <c r="R119">
        <v>0</v>
      </c>
      <c r="S119"/>
      <c r="T119">
        <v>0</v>
      </c>
      <c r="U119"/>
      <c r="V119"/>
      <c r="W119"/>
      <c r="X119"/>
      <c r="Y119"/>
      <c r="Z119"/>
      <c r="AA119" t="s">
        <v>3246</v>
      </c>
      <c r="AB119">
        <v>1</v>
      </c>
      <c r="AC119"/>
      <c r="AD119">
        <v>94.62</v>
      </c>
      <c r="AE119"/>
      <c r="AF119"/>
      <c r="AG119"/>
      <c r="AH119"/>
      <c r="AI119"/>
      <c r="AJ119"/>
      <c r="AK119">
        <v>7849999482</v>
      </c>
      <c r="AL119" t="s">
        <v>3133</v>
      </c>
      <c r="AM119"/>
      <c r="AN119"/>
      <c r="AO119" t="s">
        <v>3050</v>
      </c>
    </row>
    <row r="120" spans="1:41" x14ac:dyDescent="0.3">
      <c r="A120" s="3">
        <v>44629</v>
      </c>
      <c r="B120" s="72">
        <v>0.75807870370370367</v>
      </c>
      <c r="C120" t="s">
        <v>3040</v>
      </c>
      <c r="D120" t="s">
        <v>3056</v>
      </c>
      <c r="E120" t="s">
        <v>3128</v>
      </c>
      <c r="F120" t="s">
        <v>3043</v>
      </c>
      <c r="G120" t="s">
        <v>3044</v>
      </c>
      <c r="H120">
        <v>22</v>
      </c>
      <c r="I120">
        <v>-0.94</v>
      </c>
      <c r="J120">
        <v>21.06</v>
      </c>
      <c r="K120" t="s">
        <v>1163</v>
      </c>
      <c r="L120" t="s">
        <v>3084</v>
      </c>
      <c r="M120" t="s">
        <v>3247</v>
      </c>
      <c r="N120"/>
      <c r="O120" t="s">
        <v>3048</v>
      </c>
      <c r="P120" t="s">
        <v>3131</v>
      </c>
      <c r="Q120"/>
      <c r="R120">
        <v>0</v>
      </c>
      <c r="S120"/>
      <c r="T120">
        <v>0</v>
      </c>
      <c r="U120"/>
      <c r="V120"/>
      <c r="W120"/>
      <c r="X120"/>
      <c r="Y120"/>
      <c r="Z120"/>
      <c r="AA120" t="s">
        <v>3248</v>
      </c>
      <c r="AB120">
        <v>1</v>
      </c>
      <c r="AC120"/>
      <c r="AD120">
        <v>115.68</v>
      </c>
      <c r="AE120"/>
      <c r="AF120"/>
      <c r="AG120"/>
      <c r="AH120"/>
      <c r="AI120"/>
      <c r="AJ120"/>
      <c r="AK120">
        <v>7875753709</v>
      </c>
      <c r="AL120" t="s">
        <v>3133</v>
      </c>
      <c r="AM120"/>
      <c r="AN120"/>
      <c r="AO120" t="s">
        <v>3050</v>
      </c>
    </row>
    <row r="121" spans="1:41" x14ac:dyDescent="0.3">
      <c r="A121" s="3">
        <v>44629</v>
      </c>
      <c r="B121" s="72">
        <v>0.76527777777777783</v>
      </c>
      <c r="C121" t="s">
        <v>3040</v>
      </c>
      <c r="D121" t="s">
        <v>3249</v>
      </c>
      <c r="E121" t="s">
        <v>3128</v>
      </c>
      <c r="F121" t="s">
        <v>3043</v>
      </c>
      <c r="G121" t="s">
        <v>3044</v>
      </c>
      <c r="H121">
        <v>22</v>
      </c>
      <c r="I121">
        <v>-0.94</v>
      </c>
      <c r="J121">
        <v>21.06</v>
      </c>
      <c r="K121" t="s">
        <v>3250</v>
      </c>
      <c r="L121" t="s">
        <v>3084</v>
      </c>
      <c r="M121" t="s">
        <v>3251</v>
      </c>
      <c r="N121"/>
      <c r="O121" t="s">
        <v>3048</v>
      </c>
      <c r="P121" t="s">
        <v>3131</v>
      </c>
      <c r="Q121"/>
      <c r="R121">
        <v>0</v>
      </c>
      <c r="S121"/>
      <c r="T121">
        <v>0</v>
      </c>
      <c r="U121"/>
      <c r="V121"/>
      <c r="W121"/>
      <c r="X121"/>
      <c r="Y121"/>
      <c r="Z121"/>
      <c r="AA121" t="s">
        <v>3252</v>
      </c>
      <c r="AB121">
        <v>1</v>
      </c>
      <c r="AC121"/>
      <c r="AD121">
        <v>136.74</v>
      </c>
      <c r="AE121"/>
      <c r="AF121"/>
      <c r="AG121"/>
      <c r="AH121"/>
      <c r="AI121"/>
      <c r="AJ121"/>
      <c r="AK121">
        <v>7917818920</v>
      </c>
      <c r="AL121" t="s">
        <v>3133</v>
      </c>
      <c r="AM121"/>
      <c r="AN121"/>
      <c r="AO121" t="s">
        <v>3050</v>
      </c>
    </row>
    <row r="122" spans="1:41" x14ac:dyDescent="0.3">
      <c r="A122" s="3">
        <v>44629</v>
      </c>
      <c r="B122" s="72">
        <v>0.82835648148148155</v>
      </c>
      <c r="C122" t="s">
        <v>3040</v>
      </c>
      <c r="D122" t="s">
        <v>3253</v>
      </c>
      <c r="E122" t="s">
        <v>3128</v>
      </c>
      <c r="F122" t="s">
        <v>3043</v>
      </c>
      <c r="G122" t="s">
        <v>3044</v>
      </c>
      <c r="H122">
        <v>11</v>
      </c>
      <c r="I122">
        <v>-0.62</v>
      </c>
      <c r="J122">
        <v>10.38</v>
      </c>
      <c r="K122" t="s">
        <v>3254</v>
      </c>
      <c r="L122" t="s">
        <v>3084</v>
      </c>
      <c r="M122" t="s">
        <v>3255</v>
      </c>
      <c r="N122"/>
      <c r="O122" t="s">
        <v>3048</v>
      </c>
      <c r="P122" t="s">
        <v>3142</v>
      </c>
      <c r="Q122"/>
      <c r="R122">
        <v>0</v>
      </c>
      <c r="S122"/>
      <c r="T122">
        <v>0</v>
      </c>
      <c r="U122"/>
      <c r="V122"/>
      <c r="W122"/>
      <c r="X122"/>
      <c r="Y122"/>
      <c r="Z122"/>
      <c r="AA122" t="s">
        <v>3256</v>
      </c>
      <c r="AB122">
        <v>1</v>
      </c>
      <c r="AC122"/>
      <c r="AD122">
        <v>147.12</v>
      </c>
      <c r="AE122"/>
      <c r="AF122"/>
      <c r="AG122"/>
      <c r="AH122"/>
      <c r="AI122"/>
      <c r="AJ122"/>
      <c r="AK122">
        <v>7340147534</v>
      </c>
      <c r="AL122" t="s">
        <v>3133</v>
      </c>
      <c r="AM122"/>
      <c r="AN122"/>
      <c r="AO122" t="s">
        <v>3050</v>
      </c>
    </row>
    <row r="123" spans="1:41" x14ac:dyDescent="0.3">
      <c r="A123" s="3">
        <v>44629</v>
      </c>
      <c r="B123" s="72">
        <v>0.86026620370370377</v>
      </c>
      <c r="C123" t="s">
        <v>3040</v>
      </c>
      <c r="D123" t="s">
        <v>495</v>
      </c>
      <c r="E123" t="s">
        <v>3128</v>
      </c>
      <c r="F123" t="s">
        <v>3043</v>
      </c>
      <c r="G123" t="s">
        <v>3044</v>
      </c>
      <c r="H123">
        <v>22</v>
      </c>
      <c r="I123">
        <v>-0.94</v>
      </c>
      <c r="J123">
        <v>21.06</v>
      </c>
      <c r="K123" t="s">
        <v>3257</v>
      </c>
      <c r="L123" t="s">
        <v>3084</v>
      </c>
      <c r="M123" t="s">
        <v>3258</v>
      </c>
      <c r="N123"/>
      <c r="O123" t="s">
        <v>3048</v>
      </c>
      <c r="P123" t="s">
        <v>3131</v>
      </c>
      <c r="Q123"/>
      <c r="R123">
        <v>0</v>
      </c>
      <c r="S123"/>
      <c r="T123">
        <v>0</v>
      </c>
      <c r="U123"/>
      <c r="V123"/>
      <c r="W123"/>
      <c r="X123"/>
      <c r="Y123"/>
      <c r="Z123"/>
      <c r="AA123" t="s">
        <v>3259</v>
      </c>
      <c r="AB123">
        <v>1</v>
      </c>
      <c r="AC123"/>
      <c r="AD123">
        <v>168.18</v>
      </c>
      <c r="AE123"/>
      <c r="AF123"/>
      <c r="AG123"/>
      <c r="AH123"/>
      <c r="AI123"/>
      <c r="AJ123"/>
      <c r="AK123">
        <v>7711824128</v>
      </c>
      <c r="AL123" t="s">
        <v>3133</v>
      </c>
      <c r="AM123"/>
      <c r="AN123"/>
      <c r="AO123" t="s">
        <v>3050</v>
      </c>
    </row>
    <row r="124" spans="1:41" x14ac:dyDescent="0.3">
      <c r="A124" s="3">
        <v>44630</v>
      </c>
      <c r="B124" s="72">
        <v>0.34574074074074074</v>
      </c>
      <c r="C124" t="s">
        <v>3040</v>
      </c>
      <c r="D124" t="s">
        <v>3108</v>
      </c>
      <c r="E124" t="s">
        <v>3042</v>
      </c>
      <c r="F124" t="s">
        <v>3043</v>
      </c>
      <c r="G124" t="s">
        <v>3044</v>
      </c>
      <c r="H124">
        <v>30</v>
      </c>
      <c r="I124">
        <v>-1.17</v>
      </c>
      <c r="J124">
        <v>28.83</v>
      </c>
      <c r="K124" t="s">
        <v>881</v>
      </c>
      <c r="L124" t="s">
        <v>3084</v>
      </c>
      <c r="M124" t="s">
        <v>887</v>
      </c>
      <c r="N124"/>
      <c r="O124" t="s">
        <v>3048</v>
      </c>
      <c r="P124" t="s">
        <v>3049</v>
      </c>
      <c r="Q124"/>
      <c r="R124">
        <v>0</v>
      </c>
      <c r="S124"/>
      <c r="T124">
        <v>0</v>
      </c>
      <c r="U124"/>
      <c r="V124"/>
      <c r="W124"/>
      <c r="X124"/>
      <c r="Y124" t="s">
        <v>888</v>
      </c>
      <c r="Z124"/>
      <c r="AA124"/>
      <c r="AB124">
        <v>1</v>
      </c>
      <c r="AC124"/>
      <c r="AD124">
        <v>197.01</v>
      </c>
      <c r="AE124"/>
      <c r="AF124"/>
      <c r="AG124"/>
      <c r="AH124"/>
      <c r="AI124"/>
      <c r="AJ124"/>
      <c r="AK124">
        <v>7973939683</v>
      </c>
      <c r="AL124" t="s">
        <v>3049</v>
      </c>
      <c r="AM124"/>
      <c r="AN124"/>
      <c r="AO124" t="s">
        <v>3050</v>
      </c>
    </row>
    <row r="125" spans="1:41" x14ac:dyDescent="0.3">
      <c r="A125" s="3">
        <v>44630</v>
      </c>
      <c r="B125" s="72">
        <v>0.4941550925925926</v>
      </c>
      <c r="C125" t="s">
        <v>3040</v>
      </c>
      <c r="D125" t="s">
        <v>3260</v>
      </c>
      <c r="E125" t="s">
        <v>3128</v>
      </c>
      <c r="F125" t="s">
        <v>3043</v>
      </c>
      <c r="G125" t="s">
        <v>3044</v>
      </c>
      <c r="H125">
        <v>22</v>
      </c>
      <c r="I125">
        <v>-0.94</v>
      </c>
      <c r="J125">
        <v>21.06</v>
      </c>
      <c r="K125" t="s">
        <v>1806</v>
      </c>
      <c r="L125" t="s">
        <v>3084</v>
      </c>
      <c r="M125" t="s">
        <v>3261</v>
      </c>
      <c r="N125"/>
      <c r="O125" t="s">
        <v>3048</v>
      </c>
      <c r="P125" t="s">
        <v>3131</v>
      </c>
      <c r="Q125"/>
      <c r="R125">
        <v>0</v>
      </c>
      <c r="S125"/>
      <c r="T125">
        <v>0</v>
      </c>
      <c r="U125"/>
      <c r="V125"/>
      <c r="W125"/>
      <c r="X125"/>
      <c r="Y125"/>
      <c r="Z125"/>
      <c r="AA125" t="s">
        <v>3262</v>
      </c>
      <c r="AB125">
        <v>1</v>
      </c>
      <c r="AC125"/>
      <c r="AD125">
        <v>218.07</v>
      </c>
      <c r="AE125"/>
      <c r="AF125"/>
      <c r="AG125"/>
      <c r="AH125"/>
      <c r="AI125"/>
      <c r="AJ125"/>
      <c r="AK125">
        <v>7880700231</v>
      </c>
      <c r="AL125" t="s">
        <v>3133</v>
      </c>
      <c r="AM125"/>
      <c r="AN125"/>
      <c r="AO125" t="s">
        <v>3050</v>
      </c>
    </row>
    <row r="126" spans="1:41" x14ac:dyDescent="0.3">
      <c r="A126" s="3">
        <v>44630</v>
      </c>
      <c r="B126" s="72">
        <v>0.50250000000000006</v>
      </c>
      <c r="C126" t="s">
        <v>3040</v>
      </c>
      <c r="D126" t="s">
        <v>734</v>
      </c>
      <c r="E126" t="s">
        <v>3128</v>
      </c>
      <c r="F126" t="s">
        <v>3043</v>
      </c>
      <c r="G126" t="s">
        <v>3044</v>
      </c>
      <c r="H126">
        <v>22</v>
      </c>
      <c r="I126">
        <v>-0.94</v>
      </c>
      <c r="J126">
        <v>21.06</v>
      </c>
      <c r="K126" t="s">
        <v>1559</v>
      </c>
      <c r="L126" t="s">
        <v>3084</v>
      </c>
      <c r="M126" t="s">
        <v>3263</v>
      </c>
      <c r="N126"/>
      <c r="O126" t="s">
        <v>3048</v>
      </c>
      <c r="P126" t="s">
        <v>3131</v>
      </c>
      <c r="Q126"/>
      <c r="R126">
        <v>0</v>
      </c>
      <c r="S126"/>
      <c r="T126">
        <v>0</v>
      </c>
      <c r="U126"/>
      <c r="V126"/>
      <c r="W126"/>
      <c r="X126"/>
      <c r="Y126"/>
      <c r="Z126"/>
      <c r="AA126" t="s">
        <v>3264</v>
      </c>
      <c r="AB126">
        <v>1</v>
      </c>
      <c r="AC126">
        <v>2322520831649760</v>
      </c>
      <c r="AD126">
        <v>239.13</v>
      </c>
      <c r="AE126"/>
      <c r="AF126"/>
      <c r="AG126"/>
      <c r="AH126"/>
      <c r="AI126"/>
      <c r="AJ126"/>
      <c r="AK126"/>
      <c r="AL126" t="s">
        <v>3133</v>
      </c>
      <c r="AM126"/>
      <c r="AN126"/>
      <c r="AO126" t="s">
        <v>3050</v>
      </c>
    </row>
    <row r="127" spans="1:41" x14ac:dyDescent="0.3">
      <c r="A127" s="3">
        <v>44630</v>
      </c>
      <c r="B127" s="72">
        <v>0.60652777777777778</v>
      </c>
      <c r="C127" t="s">
        <v>3040</v>
      </c>
      <c r="D127" t="s">
        <v>760</v>
      </c>
      <c r="E127" t="s">
        <v>3128</v>
      </c>
      <c r="F127" t="s">
        <v>3043</v>
      </c>
      <c r="G127" t="s">
        <v>3044</v>
      </c>
      <c r="H127">
        <v>22</v>
      </c>
      <c r="I127">
        <v>-0.94</v>
      </c>
      <c r="J127">
        <v>21.06</v>
      </c>
      <c r="K127" t="s">
        <v>3265</v>
      </c>
      <c r="L127" t="s">
        <v>3084</v>
      </c>
      <c r="M127" t="s">
        <v>3266</v>
      </c>
      <c r="N127"/>
      <c r="O127" t="s">
        <v>3048</v>
      </c>
      <c r="P127" t="s">
        <v>3131</v>
      </c>
      <c r="Q127"/>
      <c r="R127">
        <v>0</v>
      </c>
      <c r="S127"/>
      <c r="T127">
        <v>0</v>
      </c>
      <c r="U127"/>
      <c r="V127"/>
      <c r="W127"/>
      <c r="X127"/>
      <c r="Y127"/>
      <c r="Z127"/>
      <c r="AA127" t="s">
        <v>3267</v>
      </c>
      <c r="AB127">
        <v>1</v>
      </c>
      <c r="AC127"/>
      <c r="AD127">
        <v>260.19</v>
      </c>
      <c r="AE127"/>
      <c r="AF127"/>
      <c r="AG127"/>
      <c r="AH127"/>
      <c r="AI127"/>
      <c r="AJ127"/>
      <c r="AK127">
        <v>7796448522</v>
      </c>
      <c r="AL127" t="s">
        <v>3133</v>
      </c>
      <c r="AM127"/>
      <c r="AN127"/>
      <c r="AO127" t="s">
        <v>3050</v>
      </c>
    </row>
    <row r="128" spans="1:41" x14ac:dyDescent="0.3">
      <c r="A128" s="3">
        <v>44630</v>
      </c>
      <c r="B128" s="72">
        <v>0.73728009259259253</v>
      </c>
      <c r="C128" t="s">
        <v>3040</v>
      </c>
      <c r="D128" t="s">
        <v>676</v>
      </c>
      <c r="E128" t="s">
        <v>3128</v>
      </c>
      <c r="F128" t="s">
        <v>3043</v>
      </c>
      <c r="G128" t="s">
        <v>3044</v>
      </c>
      <c r="H128">
        <v>22</v>
      </c>
      <c r="I128">
        <v>-0.94</v>
      </c>
      <c r="J128">
        <v>21.06</v>
      </c>
      <c r="K128" t="s">
        <v>1599</v>
      </c>
      <c r="L128" t="s">
        <v>3084</v>
      </c>
      <c r="M128" t="s">
        <v>3268</v>
      </c>
      <c r="N128"/>
      <c r="O128" t="s">
        <v>3048</v>
      </c>
      <c r="P128" t="s">
        <v>3131</v>
      </c>
      <c r="Q128"/>
      <c r="R128">
        <v>0</v>
      </c>
      <c r="S128"/>
      <c r="T128">
        <v>0</v>
      </c>
      <c r="U128"/>
      <c r="V128"/>
      <c r="W128"/>
      <c r="X128"/>
      <c r="Y128"/>
      <c r="Z128"/>
      <c r="AA128" t="s">
        <v>3269</v>
      </c>
      <c r="AB128">
        <v>1</v>
      </c>
      <c r="AC128"/>
      <c r="AD128">
        <v>281.25</v>
      </c>
      <c r="AE128"/>
      <c r="AF128"/>
      <c r="AG128"/>
      <c r="AH128"/>
      <c r="AI128"/>
      <c r="AJ128"/>
      <c r="AK128">
        <v>7833676233</v>
      </c>
      <c r="AL128" t="s">
        <v>3133</v>
      </c>
      <c r="AM128"/>
      <c r="AN128"/>
      <c r="AO128" t="s">
        <v>3050</v>
      </c>
    </row>
    <row r="129" spans="1:41" x14ac:dyDescent="0.3">
      <c r="A129" s="3">
        <v>44630</v>
      </c>
      <c r="B129" s="72">
        <v>0.73822916666666671</v>
      </c>
      <c r="C129" t="s">
        <v>3040</v>
      </c>
      <c r="D129" t="s">
        <v>796</v>
      </c>
      <c r="E129" t="s">
        <v>3128</v>
      </c>
      <c r="F129" t="s">
        <v>3043</v>
      </c>
      <c r="G129" t="s">
        <v>3044</v>
      </c>
      <c r="H129">
        <v>22</v>
      </c>
      <c r="I129">
        <v>-0.94</v>
      </c>
      <c r="J129">
        <v>21.06</v>
      </c>
      <c r="K129" t="s">
        <v>3270</v>
      </c>
      <c r="L129" t="s">
        <v>3084</v>
      </c>
      <c r="M129" t="s">
        <v>3271</v>
      </c>
      <c r="N129"/>
      <c r="O129" t="s">
        <v>3048</v>
      </c>
      <c r="P129" t="s">
        <v>3131</v>
      </c>
      <c r="Q129"/>
      <c r="R129">
        <v>0</v>
      </c>
      <c r="S129"/>
      <c r="T129">
        <v>0</v>
      </c>
      <c r="U129"/>
      <c r="V129"/>
      <c r="W129"/>
      <c r="X129"/>
      <c r="Y129"/>
      <c r="Z129"/>
      <c r="AA129" t="s">
        <v>3272</v>
      </c>
      <c r="AB129">
        <v>1</v>
      </c>
      <c r="AC129"/>
      <c r="AD129">
        <v>302.31</v>
      </c>
      <c r="AE129"/>
      <c r="AF129"/>
      <c r="AG129"/>
      <c r="AH129"/>
      <c r="AI129"/>
      <c r="AJ129"/>
      <c r="AK129">
        <v>7434372888</v>
      </c>
      <c r="AL129" t="s">
        <v>3133</v>
      </c>
      <c r="AM129"/>
      <c r="AN129"/>
      <c r="AO129" t="s">
        <v>3050</v>
      </c>
    </row>
    <row r="130" spans="1:41" x14ac:dyDescent="0.3">
      <c r="A130" s="3">
        <v>44630</v>
      </c>
      <c r="B130" s="72">
        <v>0.74586805555555558</v>
      </c>
      <c r="C130" t="s">
        <v>3040</v>
      </c>
      <c r="D130" t="s">
        <v>636</v>
      </c>
      <c r="E130" t="s">
        <v>3128</v>
      </c>
      <c r="F130" t="s">
        <v>3043</v>
      </c>
      <c r="G130" t="s">
        <v>3044</v>
      </c>
      <c r="H130">
        <v>22</v>
      </c>
      <c r="I130">
        <v>-0.94</v>
      </c>
      <c r="J130">
        <v>21.06</v>
      </c>
      <c r="K130" t="s">
        <v>1073</v>
      </c>
      <c r="L130" t="s">
        <v>3084</v>
      </c>
      <c r="M130" t="s">
        <v>3273</v>
      </c>
      <c r="N130"/>
      <c r="O130" t="s">
        <v>3048</v>
      </c>
      <c r="P130" t="s">
        <v>3131</v>
      </c>
      <c r="Q130"/>
      <c r="R130">
        <v>0</v>
      </c>
      <c r="S130"/>
      <c r="T130">
        <v>0</v>
      </c>
      <c r="U130"/>
      <c r="V130"/>
      <c r="W130"/>
      <c r="X130"/>
      <c r="Y130"/>
      <c r="Z130"/>
      <c r="AA130" t="s">
        <v>3274</v>
      </c>
      <c r="AB130">
        <v>1</v>
      </c>
      <c r="AC130"/>
      <c r="AD130">
        <v>323.37</v>
      </c>
      <c r="AE130"/>
      <c r="AF130"/>
      <c r="AG130"/>
      <c r="AH130"/>
      <c r="AI130"/>
      <c r="AJ130"/>
      <c r="AK130">
        <v>1491839793</v>
      </c>
      <c r="AL130" t="s">
        <v>3133</v>
      </c>
      <c r="AM130"/>
      <c r="AN130"/>
      <c r="AO130" t="s">
        <v>3050</v>
      </c>
    </row>
    <row r="131" spans="1:41" x14ac:dyDescent="0.3">
      <c r="A131" s="3">
        <v>44630</v>
      </c>
      <c r="B131" s="72">
        <v>0.88190972222222219</v>
      </c>
      <c r="C131" t="s">
        <v>3040</v>
      </c>
      <c r="D131" t="s">
        <v>3275</v>
      </c>
      <c r="E131" t="s">
        <v>3128</v>
      </c>
      <c r="F131" t="s">
        <v>3043</v>
      </c>
      <c r="G131" t="s">
        <v>3044</v>
      </c>
      <c r="H131">
        <v>22</v>
      </c>
      <c r="I131">
        <v>-0.94</v>
      </c>
      <c r="J131">
        <v>21.06</v>
      </c>
      <c r="K131" t="s">
        <v>1432</v>
      </c>
      <c r="L131" t="s">
        <v>3084</v>
      </c>
      <c r="M131" t="s">
        <v>3276</v>
      </c>
      <c r="N131"/>
      <c r="O131" t="s">
        <v>3048</v>
      </c>
      <c r="P131" t="s">
        <v>3131</v>
      </c>
      <c r="Q131"/>
      <c r="R131">
        <v>0</v>
      </c>
      <c r="S131"/>
      <c r="T131">
        <v>0</v>
      </c>
      <c r="U131"/>
      <c r="V131"/>
      <c r="W131"/>
      <c r="X131"/>
      <c r="Y131"/>
      <c r="Z131"/>
      <c r="AA131" t="s">
        <v>3277</v>
      </c>
      <c r="AB131">
        <v>1</v>
      </c>
      <c r="AC131"/>
      <c r="AD131">
        <v>344.43</v>
      </c>
      <c r="AE131"/>
      <c r="AF131"/>
      <c r="AG131"/>
      <c r="AH131"/>
      <c r="AI131"/>
      <c r="AJ131"/>
      <c r="AK131">
        <v>7974085924</v>
      </c>
      <c r="AL131" t="s">
        <v>3133</v>
      </c>
      <c r="AM131"/>
      <c r="AN131"/>
      <c r="AO131" t="s">
        <v>3050</v>
      </c>
    </row>
    <row r="132" spans="1:41" x14ac:dyDescent="0.3">
      <c r="A132" s="3">
        <v>44630</v>
      </c>
      <c r="B132" s="72">
        <v>0.90221064814814811</v>
      </c>
      <c r="C132" t="s">
        <v>3040</v>
      </c>
      <c r="D132" t="s">
        <v>3278</v>
      </c>
      <c r="E132" t="s">
        <v>3128</v>
      </c>
      <c r="F132" t="s">
        <v>3043</v>
      </c>
      <c r="G132" t="s">
        <v>3044</v>
      </c>
      <c r="H132">
        <v>11</v>
      </c>
      <c r="I132">
        <v>-0.62</v>
      </c>
      <c r="J132">
        <v>10.38</v>
      </c>
      <c r="K132" t="s">
        <v>1732</v>
      </c>
      <c r="L132" t="s">
        <v>3084</v>
      </c>
      <c r="M132" t="s">
        <v>3279</v>
      </c>
      <c r="N132"/>
      <c r="O132" t="s">
        <v>3048</v>
      </c>
      <c r="P132" t="s">
        <v>3142</v>
      </c>
      <c r="Q132"/>
      <c r="R132">
        <v>0</v>
      </c>
      <c r="S132"/>
      <c r="T132">
        <v>0</v>
      </c>
      <c r="U132"/>
      <c r="V132"/>
      <c r="W132"/>
      <c r="X132"/>
      <c r="Y132"/>
      <c r="Z132"/>
      <c r="AA132" t="s">
        <v>3280</v>
      </c>
      <c r="AB132">
        <v>1</v>
      </c>
      <c r="AC132">
        <v>2311509057798580</v>
      </c>
      <c r="AD132">
        <v>354.81</v>
      </c>
      <c r="AE132"/>
      <c r="AF132"/>
      <c r="AG132"/>
      <c r="AH132"/>
      <c r="AI132"/>
      <c r="AJ132"/>
      <c r="AK132"/>
      <c r="AL132" t="s">
        <v>3133</v>
      </c>
      <c r="AM132"/>
      <c r="AN132"/>
      <c r="AO132" t="s">
        <v>3050</v>
      </c>
    </row>
    <row r="133" spans="1:41" x14ac:dyDescent="0.3">
      <c r="A133" s="3">
        <v>44631</v>
      </c>
      <c r="B133" s="72">
        <v>0.40775462962962966</v>
      </c>
      <c r="C133" t="s">
        <v>3040</v>
      </c>
      <c r="D133" t="s">
        <v>3281</v>
      </c>
      <c r="E133" t="s">
        <v>3128</v>
      </c>
      <c r="F133" t="s">
        <v>3043</v>
      </c>
      <c r="G133" t="s">
        <v>3044</v>
      </c>
      <c r="H133">
        <v>22</v>
      </c>
      <c r="I133">
        <v>-0.94</v>
      </c>
      <c r="J133">
        <v>21.06</v>
      </c>
      <c r="K133" t="s">
        <v>3282</v>
      </c>
      <c r="L133" t="s">
        <v>3084</v>
      </c>
      <c r="M133" t="s">
        <v>3283</v>
      </c>
      <c r="N133"/>
      <c r="O133" t="s">
        <v>3048</v>
      </c>
      <c r="P133" t="s">
        <v>3131</v>
      </c>
      <c r="Q133"/>
      <c r="R133">
        <v>0</v>
      </c>
      <c r="S133"/>
      <c r="T133">
        <v>0</v>
      </c>
      <c r="U133"/>
      <c r="V133"/>
      <c r="W133"/>
      <c r="X133"/>
      <c r="Y133"/>
      <c r="Z133"/>
      <c r="AA133" t="s">
        <v>3284</v>
      </c>
      <c r="AB133">
        <v>1</v>
      </c>
      <c r="AC133"/>
      <c r="AD133">
        <v>375.87</v>
      </c>
      <c r="AE133"/>
      <c r="AF133"/>
      <c r="AG133"/>
      <c r="AH133"/>
      <c r="AI133"/>
      <c r="AJ133"/>
      <c r="AK133">
        <v>7534055813</v>
      </c>
      <c r="AL133" t="s">
        <v>3133</v>
      </c>
      <c r="AM133"/>
      <c r="AN133"/>
      <c r="AO133" t="s">
        <v>3050</v>
      </c>
    </row>
    <row r="134" spans="1:41" x14ac:dyDescent="0.3">
      <c r="A134" s="3">
        <v>44631</v>
      </c>
      <c r="B134" s="72">
        <v>0.55335648148148142</v>
      </c>
      <c r="C134" t="s">
        <v>3040</v>
      </c>
      <c r="D134" t="s">
        <v>1063</v>
      </c>
      <c r="E134" t="s">
        <v>3128</v>
      </c>
      <c r="F134" t="s">
        <v>3043</v>
      </c>
      <c r="G134" t="s">
        <v>3044</v>
      </c>
      <c r="H134">
        <v>22</v>
      </c>
      <c r="I134">
        <v>-0.94</v>
      </c>
      <c r="J134">
        <v>21.06</v>
      </c>
      <c r="K134" t="s">
        <v>1065</v>
      </c>
      <c r="L134" t="s">
        <v>3084</v>
      </c>
      <c r="M134" t="s">
        <v>3285</v>
      </c>
      <c r="N134"/>
      <c r="O134" t="s">
        <v>3048</v>
      </c>
      <c r="P134" t="s">
        <v>3131</v>
      </c>
      <c r="Q134"/>
      <c r="R134">
        <v>0</v>
      </c>
      <c r="S134"/>
      <c r="T134">
        <v>0</v>
      </c>
      <c r="U134"/>
      <c r="V134"/>
      <c r="W134"/>
      <c r="X134"/>
      <c r="Y134"/>
      <c r="Z134"/>
      <c r="AA134" t="s">
        <v>3286</v>
      </c>
      <c r="AB134">
        <v>1</v>
      </c>
      <c r="AC134"/>
      <c r="AD134">
        <v>396.93</v>
      </c>
      <c r="AE134"/>
      <c r="AF134"/>
      <c r="AG134"/>
      <c r="AH134"/>
      <c r="AI134"/>
      <c r="AJ134"/>
      <c r="AK134">
        <v>7985308639</v>
      </c>
      <c r="AL134" t="s">
        <v>3133</v>
      </c>
      <c r="AM134"/>
      <c r="AN134"/>
      <c r="AO134" t="s">
        <v>3050</v>
      </c>
    </row>
    <row r="135" spans="1:41" x14ac:dyDescent="0.3">
      <c r="A135" s="3">
        <v>44631</v>
      </c>
      <c r="B135" s="72">
        <v>0.60068287037037038</v>
      </c>
      <c r="C135" t="s">
        <v>3040</v>
      </c>
      <c r="D135" t="s">
        <v>641</v>
      </c>
      <c r="E135" t="s">
        <v>3128</v>
      </c>
      <c r="F135" t="s">
        <v>3043</v>
      </c>
      <c r="G135" t="s">
        <v>3044</v>
      </c>
      <c r="H135">
        <v>22</v>
      </c>
      <c r="I135">
        <v>-0.94</v>
      </c>
      <c r="J135">
        <v>21.06</v>
      </c>
      <c r="K135" t="s">
        <v>1409</v>
      </c>
      <c r="L135" t="s">
        <v>3084</v>
      </c>
      <c r="M135" t="s">
        <v>3287</v>
      </c>
      <c r="N135"/>
      <c r="O135" t="s">
        <v>3048</v>
      </c>
      <c r="P135" t="s">
        <v>3131</v>
      </c>
      <c r="Q135"/>
      <c r="R135">
        <v>0</v>
      </c>
      <c r="S135"/>
      <c r="T135">
        <v>0</v>
      </c>
      <c r="U135"/>
      <c r="V135"/>
      <c r="W135"/>
      <c r="X135"/>
      <c r="Y135"/>
      <c r="Z135"/>
      <c r="AA135" t="s">
        <v>3288</v>
      </c>
      <c r="AB135">
        <v>1</v>
      </c>
      <c r="AC135"/>
      <c r="AD135">
        <v>417.99</v>
      </c>
      <c r="AE135"/>
      <c r="AF135"/>
      <c r="AG135"/>
      <c r="AH135"/>
      <c r="AI135"/>
      <c r="AJ135"/>
      <c r="AK135">
        <v>7968852172</v>
      </c>
      <c r="AL135" t="s">
        <v>3133</v>
      </c>
      <c r="AM135"/>
      <c r="AN135"/>
      <c r="AO135" t="s">
        <v>3050</v>
      </c>
    </row>
    <row r="136" spans="1:41" x14ac:dyDescent="0.3">
      <c r="A136" s="3">
        <v>44631</v>
      </c>
      <c r="B136" s="72">
        <v>0.61228009259259253</v>
      </c>
      <c r="C136" t="s">
        <v>3040</v>
      </c>
      <c r="D136" t="s">
        <v>782</v>
      </c>
      <c r="E136" t="s">
        <v>3128</v>
      </c>
      <c r="F136" t="s">
        <v>3043</v>
      </c>
      <c r="G136" t="s">
        <v>3044</v>
      </c>
      <c r="H136">
        <v>22</v>
      </c>
      <c r="I136">
        <v>-0.94</v>
      </c>
      <c r="J136">
        <v>21.06</v>
      </c>
      <c r="K136" t="s">
        <v>966</v>
      </c>
      <c r="L136" t="s">
        <v>3084</v>
      </c>
      <c r="M136" t="s">
        <v>3289</v>
      </c>
      <c r="N136"/>
      <c r="O136" t="s">
        <v>3048</v>
      </c>
      <c r="P136" t="s">
        <v>3131</v>
      </c>
      <c r="Q136"/>
      <c r="R136">
        <v>0</v>
      </c>
      <c r="S136"/>
      <c r="T136">
        <v>0</v>
      </c>
      <c r="U136"/>
      <c r="V136"/>
      <c r="W136"/>
      <c r="X136"/>
      <c r="Y136"/>
      <c r="Z136"/>
      <c r="AA136" t="s">
        <v>3290</v>
      </c>
      <c r="AB136">
        <v>1</v>
      </c>
      <c r="AC136"/>
      <c r="AD136">
        <v>439.05</v>
      </c>
      <c r="AE136"/>
      <c r="AF136"/>
      <c r="AG136"/>
      <c r="AH136"/>
      <c r="AI136"/>
      <c r="AJ136"/>
      <c r="AK136">
        <v>7986993471</v>
      </c>
      <c r="AL136" t="s">
        <v>3133</v>
      </c>
      <c r="AM136"/>
      <c r="AN136"/>
      <c r="AO136" t="s">
        <v>3050</v>
      </c>
    </row>
    <row r="137" spans="1:41" x14ac:dyDescent="0.3">
      <c r="A137" s="3">
        <v>44631</v>
      </c>
      <c r="B137" s="72">
        <v>0.73846064814814805</v>
      </c>
      <c r="C137" t="s">
        <v>3040</v>
      </c>
      <c r="D137" t="s">
        <v>583</v>
      </c>
      <c r="E137" t="s">
        <v>3128</v>
      </c>
      <c r="F137" t="s">
        <v>3043</v>
      </c>
      <c r="G137" t="s">
        <v>3044</v>
      </c>
      <c r="H137">
        <v>22</v>
      </c>
      <c r="I137">
        <v>-0.94</v>
      </c>
      <c r="J137">
        <v>21.06</v>
      </c>
      <c r="K137" t="s">
        <v>3291</v>
      </c>
      <c r="L137" t="s">
        <v>3084</v>
      </c>
      <c r="M137" t="s">
        <v>3292</v>
      </c>
      <c r="N137"/>
      <c r="O137" t="s">
        <v>3048</v>
      </c>
      <c r="P137" t="s">
        <v>3131</v>
      </c>
      <c r="Q137"/>
      <c r="R137">
        <v>0</v>
      </c>
      <c r="S137"/>
      <c r="T137">
        <v>0</v>
      </c>
      <c r="U137"/>
      <c r="V137"/>
      <c r="W137"/>
      <c r="X137"/>
      <c r="Y137"/>
      <c r="Z137"/>
      <c r="AA137" t="s">
        <v>3293</v>
      </c>
      <c r="AB137">
        <v>1</v>
      </c>
      <c r="AC137"/>
      <c r="AD137">
        <v>460.11</v>
      </c>
      <c r="AE137"/>
      <c r="AF137"/>
      <c r="AG137"/>
      <c r="AH137"/>
      <c r="AI137"/>
      <c r="AJ137"/>
      <c r="AK137">
        <v>7773603282</v>
      </c>
      <c r="AL137" t="s">
        <v>3133</v>
      </c>
      <c r="AM137"/>
      <c r="AN137"/>
      <c r="AO137" t="s">
        <v>3050</v>
      </c>
    </row>
    <row r="138" spans="1:41" x14ac:dyDescent="0.3">
      <c r="A138" s="3">
        <v>44631</v>
      </c>
      <c r="B138" s="72">
        <v>0.90633101851851849</v>
      </c>
      <c r="C138" t="s">
        <v>3040</v>
      </c>
      <c r="D138" t="s">
        <v>3094</v>
      </c>
      <c r="E138" t="s">
        <v>3128</v>
      </c>
      <c r="F138" t="s">
        <v>3043</v>
      </c>
      <c r="G138" t="s">
        <v>3044</v>
      </c>
      <c r="H138">
        <v>22</v>
      </c>
      <c r="I138">
        <v>-0.94</v>
      </c>
      <c r="J138">
        <v>21.06</v>
      </c>
      <c r="K138" t="s">
        <v>1088</v>
      </c>
      <c r="L138" t="s">
        <v>3084</v>
      </c>
      <c r="M138" t="s">
        <v>3294</v>
      </c>
      <c r="N138"/>
      <c r="O138" t="s">
        <v>3048</v>
      </c>
      <c r="P138" t="s">
        <v>3131</v>
      </c>
      <c r="Q138"/>
      <c r="R138">
        <v>0</v>
      </c>
      <c r="S138"/>
      <c r="T138">
        <v>0</v>
      </c>
      <c r="U138"/>
      <c r="V138"/>
      <c r="W138"/>
      <c r="X138"/>
      <c r="Y138"/>
      <c r="Z138"/>
      <c r="AA138" t="s">
        <v>3295</v>
      </c>
      <c r="AB138">
        <v>1</v>
      </c>
      <c r="AC138"/>
      <c r="AD138">
        <v>481.17</v>
      </c>
      <c r="AE138"/>
      <c r="AF138"/>
      <c r="AG138"/>
      <c r="AH138"/>
      <c r="AI138"/>
      <c r="AJ138"/>
      <c r="AK138">
        <v>7968231173</v>
      </c>
      <c r="AL138" t="s">
        <v>3133</v>
      </c>
      <c r="AM138"/>
      <c r="AN138"/>
      <c r="AO138" t="s">
        <v>3050</v>
      </c>
    </row>
    <row r="139" spans="1:41" x14ac:dyDescent="0.3">
      <c r="A139" s="3">
        <v>44632</v>
      </c>
      <c r="B139" s="72">
        <v>0.4070023148148148</v>
      </c>
      <c r="C139" t="s">
        <v>3040</v>
      </c>
      <c r="D139" t="s">
        <v>3296</v>
      </c>
      <c r="E139" t="s">
        <v>3128</v>
      </c>
      <c r="F139" t="s">
        <v>3043</v>
      </c>
      <c r="G139" t="s">
        <v>3044</v>
      </c>
      <c r="H139">
        <v>11</v>
      </c>
      <c r="I139">
        <v>-0.62</v>
      </c>
      <c r="J139">
        <v>10.38</v>
      </c>
      <c r="K139" t="s">
        <v>3297</v>
      </c>
      <c r="L139" t="s">
        <v>3084</v>
      </c>
      <c r="M139" t="s">
        <v>3298</v>
      </c>
      <c r="N139"/>
      <c r="O139" t="s">
        <v>3048</v>
      </c>
      <c r="P139" t="s">
        <v>3142</v>
      </c>
      <c r="Q139"/>
      <c r="R139">
        <v>0</v>
      </c>
      <c r="S139"/>
      <c r="T139">
        <v>0</v>
      </c>
      <c r="U139"/>
      <c r="V139"/>
      <c r="W139"/>
      <c r="X139"/>
      <c r="Y139"/>
      <c r="Z139"/>
      <c r="AA139" t="s">
        <v>3299</v>
      </c>
      <c r="AB139">
        <v>1</v>
      </c>
      <c r="AC139">
        <v>5101530606137550</v>
      </c>
      <c r="AD139">
        <v>491.55</v>
      </c>
      <c r="AE139"/>
      <c r="AF139"/>
      <c r="AG139"/>
      <c r="AH139"/>
      <c r="AI139"/>
      <c r="AJ139"/>
      <c r="AK139"/>
      <c r="AL139" t="s">
        <v>3133</v>
      </c>
      <c r="AM139"/>
      <c r="AN139"/>
      <c r="AO139" t="s">
        <v>3050</v>
      </c>
    </row>
    <row r="140" spans="1:41" x14ac:dyDescent="0.3">
      <c r="A140" s="3">
        <v>44632</v>
      </c>
      <c r="B140" s="72">
        <v>0.69921296296296298</v>
      </c>
      <c r="C140" t="s">
        <v>3040</v>
      </c>
      <c r="D140" t="s">
        <v>360</v>
      </c>
      <c r="E140" t="s">
        <v>3128</v>
      </c>
      <c r="F140" t="s">
        <v>3043</v>
      </c>
      <c r="G140" t="s">
        <v>3044</v>
      </c>
      <c r="H140">
        <v>22</v>
      </c>
      <c r="I140">
        <v>-0.94</v>
      </c>
      <c r="J140">
        <v>21.06</v>
      </c>
      <c r="K140" t="s">
        <v>3300</v>
      </c>
      <c r="L140" t="s">
        <v>3084</v>
      </c>
      <c r="M140" t="s">
        <v>3301</v>
      </c>
      <c r="N140"/>
      <c r="O140" t="s">
        <v>3048</v>
      </c>
      <c r="P140" t="s">
        <v>3131</v>
      </c>
      <c r="Q140"/>
      <c r="R140">
        <v>0</v>
      </c>
      <c r="S140"/>
      <c r="T140">
        <v>0</v>
      </c>
      <c r="U140"/>
      <c r="V140"/>
      <c r="W140"/>
      <c r="X140"/>
      <c r="Y140"/>
      <c r="Z140"/>
      <c r="AA140" t="s">
        <v>3302</v>
      </c>
      <c r="AB140">
        <v>1</v>
      </c>
      <c r="AC140">
        <v>370787347037891</v>
      </c>
      <c r="AD140">
        <v>512.61</v>
      </c>
      <c r="AE140"/>
      <c r="AF140"/>
      <c r="AG140"/>
      <c r="AH140"/>
      <c r="AI140"/>
      <c r="AJ140"/>
      <c r="AK140"/>
      <c r="AL140" t="s">
        <v>3133</v>
      </c>
      <c r="AM140"/>
      <c r="AN140"/>
      <c r="AO140" t="s">
        <v>3050</v>
      </c>
    </row>
    <row r="141" spans="1:41" x14ac:dyDescent="0.3">
      <c r="A141" s="3">
        <v>44633</v>
      </c>
      <c r="B141" s="72">
        <v>0.46601851851851855</v>
      </c>
      <c r="C141" t="s">
        <v>3040</v>
      </c>
      <c r="D141" t="s">
        <v>3115</v>
      </c>
      <c r="E141" t="s">
        <v>3128</v>
      </c>
      <c r="F141" t="s">
        <v>3043</v>
      </c>
      <c r="G141" t="s">
        <v>3044</v>
      </c>
      <c r="H141">
        <v>22</v>
      </c>
      <c r="I141">
        <v>-0.94</v>
      </c>
      <c r="J141">
        <v>21.06</v>
      </c>
      <c r="K141" t="s">
        <v>958</v>
      </c>
      <c r="L141" t="s">
        <v>3084</v>
      </c>
      <c r="M141" t="s">
        <v>3303</v>
      </c>
      <c r="N141"/>
      <c r="O141" t="s">
        <v>3048</v>
      </c>
      <c r="P141" t="s">
        <v>3131</v>
      </c>
      <c r="Q141"/>
      <c r="R141">
        <v>0</v>
      </c>
      <c r="S141"/>
      <c r="T141">
        <v>0</v>
      </c>
      <c r="U141"/>
      <c r="V141"/>
      <c r="W141"/>
      <c r="X141"/>
      <c r="Y141"/>
      <c r="Z141"/>
      <c r="AA141" t="s">
        <v>3304</v>
      </c>
      <c r="AB141">
        <v>1</v>
      </c>
      <c r="AC141"/>
      <c r="AD141">
        <v>533.66999999999996</v>
      </c>
      <c r="AE141"/>
      <c r="AF141"/>
      <c r="AG141"/>
      <c r="AH141"/>
      <c r="AI141"/>
      <c r="AJ141"/>
      <c r="AK141">
        <v>1635200619</v>
      </c>
      <c r="AL141" t="s">
        <v>3133</v>
      </c>
      <c r="AM141"/>
      <c r="AN141"/>
      <c r="AO141" t="s">
        <v>3050</v>
      </c>
    </row>
    <row r="142" spans="1:41" x14ac:dyDescent="0.3">
      <c r="A142" s="3">
        <v>44633</v>
      </c>
      <c r="B142" s="72">
        <v>0.50596064814814812</v>
      </c>
      <c r="C142" t="s">
        <v>3040</v>
      </c>
      <c r="D142" t="s">
        <v>3305</v>
      </c>
      <c r="E142" t="s">
        <v>3128</v>
      </c>
      <c r="F142" t="s">
        <v>3043</v>
      </c>
      <c r="G142" t="s">
        <v>3044</v>
      </c>
      <c r="H142">
        <v>22</v>
      </c>
      <c r="I142">
        <v>-0.94</v>
      </c>
      <c r="J142">
        <v>21.06</v>
      </c>
      <c r="K142" t="s">
        <v>1678</v>
      </c>
      <c r="L142" t="s">
        <v>3084</v>
      </c>
      <c r="M142" t="s">
        <v>3306</v>
      </c>
      <c r="N142"/>
      <c r="O142" t="s">
        <v>3048</v>
      </c>
      <c r="P142" t="s">
        <v>3131</v>
      </c>
      <c r="Q142"/>
      <c r="R142">
        <v>0</v>
      </c>
      <c r="S142"/>
      <c r="T142">
        <v>0</v>
      </c>
      <c r="U142"/>
      <c r="V142"/>
      <c r="W142"/>
      <c r="X142"/>
      <c r="Y142"/>
      <c r="Z142"/>
      <c r="AA142" t="s">
        <v>3307</v>
      </c>
      <c r="AB142">
        <v>1</v>
      </c>
      <c r="AC142">
        <v>1721803557233810</v>
      </c>
      <c r="AD142">
        <v>554.73</v>
      </c>
      <c r="AE142"/>
      <c r="AF142"/>
      <c r="AG142"/>
      <c r="AH142"/>
      <c r="AI142"/>
      <c r="AJ142"/>
      <c r="AK142"/>
      <c r="AL142" t="s">
        <v>3133</v>
      </c>
      <c r="AM142"/>
      <c r="AN142"/>
      <c r="AO142" t="s">
        <v>3050</v>
      </c>
    </row>
    <row r="143" spans="1:41" x14ac:dyDescent="0.3">
      <c r="A143" s="3">
        <v>44633</v>
      </c>
      <c r="B143" s="72">
        <v>0.5213078703703703</v>
      </c>
      <c r="C143" t="s">
        <v>3040</v>
      </c>
      <c r="D143" t="s">
        <v>726</v>
      </c>
      <c r="E143" t="s">
        <v>3128</v>
      </c>
      <c r="F143" t="s">
        <v>3043</v>
      </c>
      <c r="G143" t="s">
        <v>3044</v>
      </c>
      <c r="H143">
        <v>22</v>
      </c>
      <c r="I143">
        <v>-0.94</v>
      </c>
      <c r="J143">
        <v>21.06</v>
      </c>
      <c r="K143" t="s">
        <v>1339</v>
      </c>
      <c r="L143" t="s">
        <v>3084</v>
      </c>
      <c r="M143" t="s">
        <v>3308</v>
      </c>
      <c r="N143"/>
      <c r="O143" t="s">
        <v>3048</v>
      </c>
      <c r="P143" t="s">
        <v>3131</v>
      </c>
      <c r="Q143"/>
      <c r="R143">
        <v>0</v>
      </c>
      <c r="S143"/>
      <c r="T143">
        <v>0</v>
      </c>
      <c r="U143"/>
      <c r="V143"/>
      <c r="W143"/>
      <c r="X143"/>
      <c r="Y143"/>
      <c r="Z143"/>
      <c r="AA143" t="s">
        <v>3309</v>
      </c>
      <c r="AB143">
        <v>1</v>
      </c>
      <c r="AC143"/>
      <c r="AD143">
        <v>575.79</v>
      </c>
      <c r="AE143"/>
      <c r="AF143"/>
      <c r="AG143"/>
      <c r="AH143"/>
      <c r="AI143"/>
      <c r="AJ143"/>
      <c r="AK143">
        <v>7817587359</v>
      </c>
      <c r="AL143" t="s">
        <v>3133</v>
      </c>
      <c r="AM143"/>
      <c r="AN143"/>
      <c r="AO143" t="s">
        <v>3050</v>
      </c>
    </row>
    <row r="144" spans="1:41" x14ac:dyDescent="0.3">
      <c r="A144" s="3">
        <v>44633</v>
      </c>
      <c r="B144" s="72">
        <v>0.5510532407407408</v>
      </c>
      <c r="C144" t="s">
        <v>3040</v>
      </c>
      <c r="D144" t="s">
        <v>1570</v>
      </c>
      <c r="E144" t="s">
        <v>3128</v>
      </c>
      <c r="F144" t="s">
        <v>3043</v>
      </c>
      <c r="G144" t="s">
        <v>3044</v>
      </c>
      <c r="H144">
        <v>22</v>
      </c>
      <c r="I144">
        <v>-0.94</v>
      </c>
      <c r="J144">
        <v>21.06</v>
      </c>
      <c r="K144" t="s">
        <v>1569</v>
      </c>
      <c r="L144" t="s">
        <v>3084</v>
      </c>
      <c r="M144" t="s">
        <v>3310</v>
      </c>
      <c r="N144"/>
      <c r="O144" t="s">
        <v>3048</v>
      </c>
      <c r="P144" t="s">
        <v>3131</v>
      </c>
      <c r="Q144"/>
      <c r="R144">
        <v>0</v>
      </c>
      <c r="S144"/>
      <c r="T144">
        <v>0</v>
      </c>
      <c r="U144"/>
      <c r="V144"/>
      <c r="W144"/>
      <c r="X144"/>
      <c r="Y144"/>
      <c r="Z144"/>
      <c r="AA144" t="s">
        <v>3311</v>
      </c>
      <c r="AB144">
        <v>1</v>
      </c>
      <c r="AC144">
        <v>5577022467127060</v>
      </c>
      <c r="AD144">
        <v>596.85</v>
      </c>
      <c r="AE144"/>
      <c r="AF144"/>
      <c r="AG144"/>
      <c r="AH144"/>
      <c r="AI144"/>
      <c r="AJ144"/>
      <c r="AK144"/>
      <c r="AL144" t="s">
        <v>3133</v>
      </c>
      <c r="AM144"/>
      <c r="AN144"/>
      <c r="AO144" t="s">
        <v>3050</v>
      </c>
    </row>
    <row r="145" spans="1:41" x14ac:dyDescent="0.3">
      <c r="A145" s="3">
        <v>44633</v>
      </c>
      <c r="B145" s="72">
        <v>0.56035879629629626</v>
      </c>
      <c r="C145" t="s">
        <v>3040</v>
      </c>
      <c r="D145" t="s">
        <v>3312</v>
      </c>
      <c r="E145" t="s">
        <v>3128</v>
      </c>
      <c r="F145" t="s">
        <v>3043</v>
      </c>
      <c r="G145" t="s">
        <v>3044</v>
      </c>
      <c r="H145">
        <v>22</v>
      </c>
      <c r="I145">
        <v>-0.94</v>
      </c>
      <c r="J145">
        <v>21.06</v>
      </c>
      <c r="K145" t="s">
        <v>3313</v>
      </c>
      <c r="L145" t="s">
        <v>3084</v>
      </c>
      <c r="M145" t="s">
        <v>3314</v>
      </c>
      <c r="N145"/>
      <c r="O145" t="s">
        <v>3048</v>
      </c>
      <c r="P145" t="s">
        <v>3131</v>
      </c>
      <c r="Q145"/>
      <c r="R145">
        <v>0</v>
      </c>
      <c r="S145"/>
      <c r="T145">
        <v>0</v>
      </c>
      <c r="U145"/>
      <c r="V145"/>
      <c r="W145"/>
      <c r="X145"/>
      <c r="Y145"/>
      <c r="Z145"/>
      <c r="AA145" t="s">
        <v>3315</v>
      </c>
      <c r="AB145">
        <v>1</v>
      </c>
      <c r="AC145"/>
      <c r="AD145">
        <v>617.91</v>
      </c>
      <c r="AE145"/>
      <c r="AF145"/>
      <c r="AG145"/>
      <c r="AH145"/>
      <c r="AI145"/>
      <c r="AJ145"/>
      <c r="AK145">
        <v>7906302472</v>
      </c>
      <c r="AL145" t="s">
        <v>3133</v>
      </c>
      <c r="AM145"/>
      <c r="AN145"/>
      <c r="AO145" t="s">
        <v>3050</v>
      </c>
    </row>
    <row r="146" spans="1:41" x14ac:dyDescent="0.3">
      <c r="A146" s="3">
        <v>44633</v>
      </c>
      <c r="B146" s="72">
        <v>0.57967592592592598</v>
      </c>
      <c r="C146" t="s">
        <v>3040</v>
      </c>
      <c r="D146" t="s">
        <v>3316</v>
      </c>
      <c r="E146" t="s">
        <v>3128</v>
      </c>
      <c r="F146" t="s">
        <v>3043</v>
      </c>
      <c r="G146" t="s">
        <v>3044</v>
      </c>
      <c r="H146">
        <v>22</v>
      </c>
      <c r="I146">
        <v>-0.94</v>
      </c>
      <c r="J146">
        <v>21.06</v>
      </c>
      <c r="K146" t="s">
        <v>3317</v>
      </c>
      <c r="L146" t="s">
        <v>3084</v>
      </c>
      <c r="M146" t="s">
        <v>3318</v>
      </c>
      <c r="N146"/>
      <c r="O146" t="s">
        <v>3048</v>
      </c>
      <c r="P146" t="s">
        <v>3131</v>
      </c>
      <c r="Q146"/>
      <c r="R146">
        <v>0</v>
      </c>
      <c r="S146"/>
      <c r="T146">
        <v>0</v>
      </c>
      <c r="U146"/>
      <c r="V146"/>
      <c r="W146"/>
      <c r="X146"/>
      <c r="Y146"/>
      <c r="Z146"/>
      <c r="AA146" t="s">
        <v>3319</v>
      </c>
      <c r="AB146">
        <v>1</v>
      </c>
      <c r="AC146"/>
      <c r="AD146">
        <v>638.97</v>
      </c>
      <c r="AE146"/>
      <c r="AF146"/>
      <c r="AG146"/>
      <c r="AH146"/>
      <c r="AI146"/>
      <c r="AJ146"/>
      <c r="AK146">
        <v>186545293</v>
      </c>
      <c r="AL146" t="s">
        <v>3133</v>
      </c>
      <c r="AM146"/>
      <c r="AN146"/>
      <c r="AO146" t="s">
        <v>3050</v>
      </c>
    </row>
    <row r="147" spans="1:41" x14ac:dyDescent="0.3">
      <c r="A147" s="3">
        <v>44633</v>
      </c>
      <c r="B147" s="72">
        <v>0.72074074074074079</v>
      </c>
      <c r="C147" t="s">
        <v>3040</v>
      </c>
      <c r="D147" t="s">
        <v>235</v>
      </c>
      <c r="E147" t="s">
        <v>3128</v>
      </c>
      <c r="F147" t="s">
        <v>3043</v>
      </c>
      <c r="G147" t="s">
        <v>3044</v>
      </c>
      <c r="H147">
        <v>22</v>
      </c>
      <c r="I147">
        <v>-0.94</v>
      </c>
      <c r="J147">
        <v>21.06</v>
      </c>
      <c r="K147" t="s">
        <v>971</v>
      </c>
      <c r="L147" t="s">
        <v>3084</v>
      </c>
      <c r="M147" t="s">
        <v>3320</v>
      </c>
      <c r="N147"/>
      <c r="O147" t="s">
        <v>3048</v>
      </c>
      <c r="P147" t="s">
        <v>3131</v>
      </c>
      <c r="Q147"/>
      <c r="R147">
        <v>0</v>
      </c>
      <c r="S147"/>
      <c r="T147">
        <v>0</v>
      </c>
      <c r="U147"/>
      <c r="V147"/>
      <c r="W147"/>
      <c r="X147"/>
      <c r="Y147"/>
      <c r="Z147"/>
      <c r="AA147" t="s">
        <v>3321</v>
      </c>
      <c r="AB147">
        <v>1</v>
      </c>
      <c r="AC147"/>
      <c r="AD147">
        <v>660.03</v>
      </c>
      <c r="AE147"/>
      <c r="AF147"/>
      <c r="AG147"/>
      <c r="AH147"/>
      <c r="AI147"/>
      <c r="AJ147"/>
      <c r="AK147">
        <v>7711613207</v>
      </c>
      <c r="AL147" t="s">
        <v>3133</v>
      </c>
      <c r="AM147"/>
      <c r="AN147"/>
      <c r="AO147" t="s">
        <v>3050</v>
      </c>
    </row>
    <row r="148" spans="1:41" x14ac:dyDescent="0.3">
      <c r="A148" s="3">
        <v>44633</v>
      </c>
      <c r="B148" s="72">
        <v>0.79228009259259258</v>
      </c>
      <c r="C148" t="s">
        <v>3040</v>
      </c>
      <c r="D148" t="s">
        <v>3110</v>
      </c>
      <c r="E148" t="s">
        <v>3128</v>
      </c>
      <c r="F148" t="s">
        <v>3043</v>
      </c>
      <c r="G148" t="s">
        <v>3044</v>
      </c>
      <c r="H148">
        <v>11</v>
      </c>
      <c r="I148">
        <v>-0.62</v>
      </c>
      <c r="J148">
        <v>10.38</v>
      </c>
      <c r="K148" t="s">
        <v>3111</v>
      </c>
      <c r="L148" t="s">
        <v>3084</v>
      </c>
      <c r="M148" t="s">
        <v>3322</v>
      </c>
      <c r="N148"/>
      <c r="O148" t="s">
        <v>3048</v>
      </c>
      <c r="P148" t="s">
        <v>3142</v>
      </c>
      <c r="Q148"/>
      <c r="R148">
        <v>0</v>
      </c>
      <c r="S148"/>
      <c r="T148">
        <v>0</v>
      </c>
      <c r="U148"/>
      <c r="V148"/>
      <c r="W148"/>
      <c r="X148"/>
      <c r="Y148"/>
      <c r="Z148"/>
      <c r="AA148" t="s">
        <v>3323</v>
      </c>
      <c r="AB148">
        <v>1</v>
      </c>
      <c r="AC148"/>
      <c r="AD148">
        <v>670.41</v>
      </c>
      <c r="AE148"/>
      <c r="AF148"/>
      <c r="AG148"/>
      <c r="AH148"/>
      <c r="AI148"/>
      <c r="AJ148"/>
      <c r="AK148">
        <v>7966503319</v>
      </c>
      <c r="AL148" t="s">
        <v>3133</v>
      </c>
      <c r="AM148"/>
      <c r="AN148"/>
      <c r="AO148" t="s">
        <v>3050</v>
      </c>
    </row>
    <row r="149" spans="1:41" x14ac:dyDescent="0.3">
      <c r="A149" s="3">
        <v>44633</v>
      </c>
      <c r="B149" s="72">
        <v>0.90244212962962955</v>
      </c>
      <c r="C149" t="s">
        <v>3040</v>
      </c>
      <c r="D149" t="s">
        <v>3324</v>
      </c>
      <c r="E149" t="s">
        <v>3128</v>
      </c>
      <c r="F149" t="s">
        <v>3043</v>
      </c>
      <c r="G149" t="s">
        <v>3044</v>
      </c>
      <c r="H149">
        <v>22</v>
      </c>
      <c r="I149">
        <v>-0.94</v>
      </c>
      <c r="J149">
        <v>21.06</v>
      </c>
      <c r="K149" t="s">
        <v>1650</v>
      </c>
      <c r="L149" t="s">
        <v>3084</v>
      </c>
      <c r="M149" t="s">
        <v>3325</v>
      </c>
      <c r="N149"/>
      <c r="O149" t="s">
        <v>3048</v>
      </c>
      <c r="P149" t="s">
        <v>3131</v>
      </c>
      <c r="Q149"/>
      <c r="R149">
        <v>0</v>
      </c>
      <c r="S149"/>
      <c r="T149">
        <v>0</v>
      </c>
      <c r="U149"/>
      <c r="V149"/>
      <c r="W149"/>
      <c r="X149"/>
      <c r="Y149"/>
      <c r="Z149"/>
      <c r="AA149" t="s">
        <v>3326</v>
      </c>
      <c r="AB149">
        <v>1</v>
      </c>
      <c r="AC149">
        <v>4917345594396020</v>
      </c>
      <c r="AD149">
        <v>691.47</v>
      </c>
      <c r="AE149"/>
      <c r="AF149"/>
      <c r="AG149"/>
      <c r="AH149"/>
      <c r="AI149"/>
      <c r="AJ149"/>
      <c r="AK149"/>
      <c r="AL149" t="s">
        <v>3133</v>
      </c>
      <c r="AM149"/>
      <c r="AN149"/>
      <c r="AO149" t="s">
        <v>3050</v>
      </c>
    </row>
    <row r="150" spans="1:41" x14ac:dyDescent="0.3">
      <c r="A150" s="3">
        <v>44634</v>
      </c>
      <c r="B150" s="72">
        <v>0.42056712962962961</v>
      </c>
      <c r="C150" t="s">
        <v>3040</v>
      </c>
      <c r="D150" t="s">
        <v>3327</v>
      </c>
      <c r="E150" t="s">
        <v>3128</v>
      </c>
      <c r="F150" t="s">
        <v>3043</v>
      </c>
      <c r="G150" t="s">
        <v>3044</v>
      </c>
      <c r="H150">
        <v>22</v>
      </c>
      <c r="I150">
        <v>-0.94</v>
      </c>
      <c r="J150">
        <v>21.06</v>
      </c>
      <c r="K150" t="s">
        <v>3328</v>
      </c>
      <c r="L150" t="s">
        <v>3084</v>
      </c>
      <c r="M150" t="s">
        <v>3329</v>
      </c>
      <c r="N150"/>
      <c r="O150" t="s">
        <v>3048</v>
      </c>
      <c r="P150" t="s">
        <v>3131</v>
      </c>
      <c r="Q150"/>
      <c r="R150">
        <v>0</v>
      </c>
      <c r="S150"/>
      <c r="T150">
        <v>0</v>
      </c>
      <c r="U150"/>
      <c r="V150"/>
      <c r="W150"/>
      <c r="X150"/>
      <c r="Y150"/>
      <c r="Z150"/>
      <c r="AA150" t="s">
        <v>3330</v>
      </c>
      <c r="AB150">
        <v>1</v>
      </c>
      <c r="AC150"/>
      <c r="AD150">
        <v>712.53</v>
      </c>
      <c r="AE150"/>
      <c r="AF150"/>
      <c r="AG150"/>
      <c r="AH150"/>
      <c r="AI150"/>
      <c r="AJ150"/>
      <c r="AK150">
        <v>7729026466</v>
      </c>
      <c r="AL150" t="s">
        <v>3133</v>
      </c>
      <c r="AM150"/>
      <c r="AN150"/>
      <c r="AO150" t="s">
        <v>3050</v>
      </c>
    </row>
    <row r="151" spans="1:41" x14ac:dyDescent="0.3">
      <c r="A151" s="3">
        <v>44634</v>
      </c>
      <c r="B151" s="72">
        <v>0.42648148148148146</v>
      </c>
      <c r="C151" t="s">
        <v>3040</v>
      </c>
      <c r="D151" t="s">
        <v>3331</v>
      </c>
      <c r="E151" t="s">
        <v>3128</v>
      </c>
      <c r="F151" t="s">
        <v>3043</v>
      </c>
      <c r="G151" t="s">
        <v>3044</v>
      </c>
      <c r="H151">
        <v>22</v>
      </c>
      <c r="I151">
        <v>-0.94</v>
      </c>
      <c r="J151">
        <v>21.06</v>
      </c>
      <c r="K151" t="s">
        <v>3332</v>
      </c>
      <c r="L151" t="s">
        <v>3084</v>
      </c>
      <c r="M151" t="s">
        <v>3333</v>
      </c>
      <c r="N151"/>
      <c r="O151" t="s">
        <v>3048</v>
      </c>
      <c r="P151" t="s">
        <v>3131</v>
      </c>
      <c r="Q151"/>
      <c r="R151">
        <v>0</v>
      </c>
      <c r="S151"/>
      <c r="T151">
        <v>0</v>
      </c>
      <c r="U151"/>
      <c r="V151"/>
      <c r="W151"/>
      <c r="X151"/>
      <c r="Y151"/>
      <c r="Z151"/>
      <c r="AA151" t="s">
        <v>3334</v>
      </c>
      <c r="AB151">
        <v>1</v>
      </c>
      <c r="AC151"/>
      <c r="AD151">
        <v>733.59</v>
      </c>
      <c r="AE151"/>
      <c r="AF151"/>
      <c r="AG151"/>
      <c r="AH151"/>
      <c r="AI151"/>
      <c r="AJ151"/>
      <c r="AK151">
        <v>7453074276</v>
      </c>
      <c r="AL151" t="s">
        <v>3133</v>
      </c>
      <c r="AM151"/>
      <c r="AN151"/>
      <c r="AO151" t="s">
        <v>3050</v>
      </c>
    </row>
    <row r="152" spans="1:41" x14ac:dyDescent="0.3">
      <c r="A152" s="3">
        <v>44634</v>
      </c>
      <c r="B152" s="72">
        <v>0.46119212962962958</v>
      </c>
      <c r="C152" t="s">
        <v>3040</v>
      </c>
      <c r="D152" t="s">
        <v>570</v>
      </c>
      <c r="E152" t="s">
        <v>3128</v>
      </c>
      <c r="F152" t="s">
        <v>3043</v>
      </c>
      <c r="G152" t="s">
        <v>3044</v>
      </c>
      <c r="H152">
        <v>22</v>
      </c>
      <c r="I152">
        <v>-0.94</v>
      </c>
      <c r="J152">
        <v>21.06</v>
      </c>
      <c r="K152" t="s">
        <v>3335</v>
      </c>
      <c r="L152" t="s">
        <v>3084</v>
      </c>
      <c r="M152" t="s">
        <v>3336</v>
      </c>
      <c r="N152"/>
      <c r="O152" t="s">
        <v>3048</v>
      </c>
      <c r="P152" t="s">
        <v>3131</v>
      </c>
      <c r="Q152"/>
      <c r="R152">
        <v>0</v>
      </c>
      <c r="S152"/>
      <c r="T152">
        <v>0</v>
      </c>
      <c r="U152"/>
      <c r="V152"/>
      <c r="W152"/>
      <c r="X152"/>
      <c r="Y152"/>
      <c r="Z152"/>
      <c r="AA152" t="s">
        <v>3337</v>
      </c>
      <c r="AB152">
        <v>1</v>
      </c>
      <c r="AC152"/>
      <c r="AD152">
        <v>754.65</v>
      </c>
      <c r="AE152"/>
      <c r="AF152"/>
      <c r="AG152"/>
      <c r="AH152"/>
      <c r="AI152"/>
      <c r="AJ152"/>
      <c r="AK152">
        <v>7966314747</v>
      </c>
      <c r="AL152" t="s">
        <v>3133</v>
      </c>
      <c r="AM152"/>
      <c r="AN152"/>
      <c r="AO152" t="s">
        <v>3050</v>
      </c>
    </row>
    <row r="153" spans="1:41" x14ac:dyDescent="0.3">
      <c r="A153" s="3">
        <v>44634</v>
      </c>
      <c r="B153" s="72">
        <v>0.50177083333333339</v>
      </c>
      <c r="C153" t="s">
        <v>3040</v>
      </c>
      <c r="D153" t="s">
        <v>631</v>
      </c>
      <c r="E153" t="s">
        <v>3128</v>
      </c>
      <c r="F153" t="s">
        <v>3043</v>
      </c>
      <c r="G153" t="s">
        <v>3044</v>
      </c>
      <c r="H153">
        <v>11</v>
      </c>
      <c r="I153">
        <v>-0.62</v>
      </c>
      <c r="J153">
        <v>10.38</v>
      </c>
      <c r="K153" t="s">
        <v>1616</v>
      </c>
      <c r="L153" t="s">
        <v>3084</v>
      </c>
      <c r="M153" t="s">
        <v>3338</v>
      </c>
      <c r="N153"/>
      <c r="O153" t="s">
        <v>3048</v>
      </c>
      <c r="P153" t="s">
        <v>3142</v>
      </c>
      <c r="Q153"/>
      <c r="R153">
        <v>0</v>
      </c>
      <c r="S153"/>
      <c r="T153">
        <v>0</v>
      </c>
      <c r="U153"/>
      <c r="V153"/>
      <c r="W153"/>
      <c r="X153"/>
      <c r="Y153"/>
      <c r="Z153"/>
      <c r="AA153" t="s">
        <v>3339</v>
      </c>
      <c r="AB153">
        <v>1</v>
      </c>
      <c r="AC153">
        <v>2169840923472820</v>
      </c>
      <c r="AD153">
        <v>765.03</v>
      </c>
      <c r="AE153"/>
      <c r="AF153"/>
      <c r="AG153"/>
      <c r="AH153"/>
      <c r="AI153"/>
      <c r="AJ153"/>
      <c r="AK153"/>
      <c r="AL153" t="s">
        <v>3133</v>
      </c>
      <c r="AM153"/>
      <c r="AN153"/>
      <c r="AO153" t="s">
        <v>3050</v>
      </c>
    </row>
    <row r="154" spans="1:41" x14ac:dyDescent="0.3">
      <c r="A154" s="3">
        <v>44634</v>
      </c>
      <c r="B154" s="72">
        <v>0.55662037037037038</v>
      </c>
      <c r="C154" t="s">
        <v>3040</v>
      </c>
      <c r="D154" t="s">
        <v>3340</v>
      </c>
      <c r="E154" t="s">
        <v>3128</v>
      </c>
      <c r="F154" t="s">
        <v>3043</v>
      </c>
      <c r="G154" t="s">
        <v>3044</v>
      </c>
      <c r="H154">
        <v>22</v>
      </c>
      <c r="I154">
        <v>-0.94</v>
      </c>
      <c r="J154">
        <v>21.06</v>
      </c>
      <c r="K154" t="s">
        <v>3341</v>
      </c>
      <c r="L154" t="s">
        <v>3084</v>
      </c>
      <c r="M154" t="s">
        <v>3342</v>
      </c>
      <c r="N154"/>
      <c r="O154" t="s">
        <v>3048</v>
      </c>
      <c r="P154" t="s">
        <v>3131</v>
      </c>
      <c r="Q154"/>
      <c r="R154">
        <v>0</v>
      </c>
      <c r="S154"/>
      <c r="T154">
        <v>0</v>
      </c>
      <c r="U154"/>
      <c r="V154"/>
      <c r="W154"/>
      <c r="X154"/>
      <c r="Y154"/>
      <c r="Z154"/>
      <c r="AA154" t="s">
        <v>3343</v>
      </c>
      <c r="AB154">
        <v>1</v>
      </c>
      <c r="AC154">
        <v>4696063457480590</v>
      </c>
      <c r="AD154">
        <v>786.09</v>
      </c>
      <c r="AE154"/>
      <c r="AF154"/>
      <c r="AG154"/>
      <c r="AH154"/>
      <c r="AI154"/>
      <c r="AJ154"/>
      <c r="AK154"/>
      <c r="AL154" t="s">
        <v>3133</v>
      </c>
      <c r="AM154"/>
      <c r="AN154"/>
      <c r="AO154" t="s">
        <v>3050</v>
      </c>
    </row>
    <row r="155" spans="1:41" x14ac:dyDescent="0.3">
      <c r="A155" s="3">
        <v>44634</v>
      </c>
      <c r="B155" s="72">
        <v>0.56020833333333331</v>
      </c>
      <c r="C155" t="s">
        <v>3040</v>
      </c>
      <c r="D155" t="s">
        <v>298</v>
      </c>
      <c r="E155" t="s">
        <v>3128</v>
      </c>
      <c r="F155" t="s">
        <v>3043</v>
      </c>
      <c r="G155" t="s">
        <v>3044</v>
      </c>
      <c r="H155">
        <v>22</v>
      </c>
      <c r="I155">
        <v>-0.94</v>
      </c>
      <c r="J155">
        <v>21.06</v>
      </c>
      <c r="K155" t="s">
        <v>1015</v>
      </c>
      <c r="L155" t="s">
        <v>3084</v>
      </c>
      <c r="M155" t="s">
        <v>3344</v>
      </c>
      <c r="N155"/>
      <c r="O155" t="s">
        <v>3048</v>
      </c>
      <c r="P155" t="s">
        <v>3131</v>
      </c>
      <c r="Q155"/>
      <c r="R155">
        <v>0</v>
      </c>
      <c r="S155"/>
      <c r="T155">
        <v>0</v>
      </c>
      <c r="U155"/>
      <c r="V155"/>
      <c r="W155"/>
      <c r="X155"/>
      <c r="Y155"/>
      <c r="Z155"/>
      <c r="AA155" t="s">
        <v>3345</v>
      </c>
      <c r="AB155">
        <v>1</v>
      </c>
      <c r="AC155">
        <v>3812229517352040</v>
      </c>
      <c r="AD155">
        <v>807.15</v>
      </c>
      <c r="AE155"/>
      <c r="AF155"/>
      <c r="AG155"/>
      <c r="AH155"/>
      <c r="AI155"/>
      <c r="AJ155"/>
      <c r="AK155"/>
      <c r="AL155" t="s">
        <v>3133</v>
      </c>
      <c r="AM155"/>
      <c r="AN155"/>
      <c r="AO155" t="s">
        <v>3050</v>
      </c>
    </row>
    <row r="156" spans="1:41" x14ac:dyDescent="0.3">
      <c r="A156" s="3">
        <v>44634</v>
      </c>
      <c r="B156" s="72">
        <v>0.61081018518518515</v>
      </c>
      <c r="C156" t="s">
        <v>3040</v>
      </c>
      <c r="D156" t="s">
        <v>364</v>
      </c>
      <c r="E156" t="s">
        <v>3128</v>
      </c>
      <c r="F156" t="s">
        <v>3043</v>
      </c>
      <c r="G156" t="s">
        <v>3044</v>
      </c>
      <c r="H156">
        <v>22</v>
      </c>
      <c r="I156">
        <v>-0.94</v>
      </c>
      <c r="J156">
        <v>21.06</v>
      </c>
      <c r="K156" t="s">
        <v>3346</v>
      </c>
      <c r="L156" t="s">
        <v>3084</v>
      </c>
      <c r="M156" t="s">
        <v>3347</v>
      </c>
      <c r="N156"/>
      <c r="O156" t="s">
        <v>3048</v>
      </c>
      <c r="P156" t="s">
        <v>3131</v>
      </c>
      <c r="Q156"/>
      <c r="R156">
        <v>0</v>
      </c>
      <c r="S156"/>
      <c r="T156">
        <v>0</v>
      </c>
      <c r="U156"/>
      <c r="V156"/>
      <c r="W156"/>
      <c r="X156"/>
      <c r="Y156"/>
      <c r="Z156"/>
      <c r="AA156" t="s">
        <v>3348</v>
      </c>
      <c r="AB156">
        <v>1</v>
      </c>
      <c r="AC156"/>
      <c r="AD156">
        <v>828.21</v>
      </c>
      <c r="AE156"/>
      <c r="AF156"/>
      <c r="AG156"/>
      <c r="AH156"/>
      <c r="AI156"/>
      <c r="AJ156"/>
      <c r="AK156">
        <v>7855751756</v>
      </c>
      <c r="AL156" t="s">
        <v>3133</v>
      </c>
      <c r="AM156"/>
      <c r="AN156"/>
      <c r="AO156" t="s">
        <v>3050</v>
      </c>
    </row>
    <row r="157" spans="1:41" x14ac:dyDescent="0.3">
      <c r="A157" s="3">
        <v>44634</v>
      </c>
      <c r="B157" s="72">
        <v>0.6726967592592592</v>
      </c>
      <c r="C157" t="s">
        <v>3040</v>
      </c>
      <c r="D157" t="s">
        <v>3349</v>
      </c>
      <c r="E157" t="s">
        <v>3128</v>
      </c>
      <c r="F157" t="s">
        <v>3043</v>
      </c>
      <c r="G157" t="s">
        <v>3044</v>
      </c>
      <c r="H157">
        <v>11</v>
      </c>
      <c r="I157">
        <v>-0.62</v>
      </c>
      <c r="J157">
        <v>10.38</v>
      </c>
      <c r="K157" t="s">
        <v>1001</v>
      </c>
      <c r="L157" t="s">
        <v>3084</v>
      </c>
      <c r="M157" t="s">
        <v>3350</v>
      </c>
      <c r="N157"/>
      <c r="O157" t="s">
        <v>3048</v>
      </c>
      <c r="P157" t="s">
        <v>3142</v>
      </c>
      <c r="Q157"/>
      <c r="R157">
        <v>0</v>
      </c>
      <c r="S157"/>
      <c r="T157">
        <v>0</v>
      </c>
      <c r="U157"/>
      <c r="V157"/>
      <c r="W157"/>
      <c r="X157"/>
      <c r="Y157"/>
      <c r="Z157"/>
      <c r="AA157" t="s">
        <v>3351</v>
      </c>
      <c r="AB157">
        <v>1</v>
      </c>
      <c r="AC157">
        <v>4760654836974460</v>
      </c>
      <c r="AD157">
        <v>838.59</v>
      </c>
      <c r="AE157"/>
      <c r="AF157"/>
      <c r="AG157"/>
      <c r="AH157"/>
      <c r="AI157"/>
      <c r="AJ157"/>
      <c r="AK157"/>
      <c r="AL157" t="s">
        <v>3133</v>
      </c>
      <c r="AM157"/>
      <c r="AN157"/>
      <c r="AO157" t="s">
        <v>3050</v>
      </c>
    </row>
    <row r="158" spans="1:41" x14ac:dyDescent="0.3">
      <c r="A158" s="3">
        <v>44634</v>
      </c>
      <c r="B158" s="72">
        <v>0.67662037037037026</v>
      </c>
      <c r="C158" t="s">
        <v>3040</v>
      </c>
      <c r="D158" t="s">
        <v>237</v>
      </c>
      <c r="E158" t="s">
        <v>3128</v>
      </c>
      <c r="F158" t="s">
        <v>3043</v>
      </c>
      <c r="G158" t="s">
        <v>3044</v>
      </c>
      <c r="H158">
        <v>22</v>
      </c>
      <c r="I158">
        <v>-0.94</v>
      </c>
      <c r="J158">
        <v>21.06</v>
      </c>
      <c r="K158" t="s">
        <v>1907</v>
      </c>
      <c r="L158" t="s">
        <v>3084</v>
      </c>
      <c r="M158" t="s">
        <v>3352</v>
      </c>
      <c r="N158"/>
      <c r="O158" t="s">
        <v>3048</v>
      </c>
      <c r="P158" t="s">
        <v>3131</v>
      </c>
      <c r="Q158"/>
      <c r="R158">
        <v>0</v>
      </c>
      <c r="S158"/>
      <c r="T158">
        <v>0</v>
      </c>
      <c r="U158"/>
      <c r="V158"/>
      <c r="W158"/>
      <c r="X158"/>
      <c r="Y158"/>
      <c r="Z158"/>
      <c r="AA158" t="s">
        <v>3353</v>
      </c>
      <c r="AB158">
        <v>1</v>
      </c>
      <c r="AC158"/>
      <c r="AD158">
        <v>859.65</v>
      </c>
      <c r="AE158"/>
      <c r="AF158"/>
      <c r="AG158"/>
      <c r="AH158"/>
      <c r="AI158"/>
      <c r="AJ158"/>
      <c r="AK158">
        <v>7850573030</v>
      </c>
      <c r="AL158" t="s">
        <v>3133</v>
      </c>
      <c r="AM158"/>
      <c r="AN158"/>
      <c r="AO158" t="s">
        <v>3050</v>
      </c>
    </row>
    <row r="159" spans="1:41" x14ac:dyDescent="0.3">
      <c r="A159" s="3">
        <v>44634</v>
      </c>
      <c r="B159" s="72">
        <v>0.69898148148148154</v>
      </c>
      <c r="C159" t="s">
        <v>3040</v>
      </c>
      <c r="D159" t="s">
        <v>237</v>
      </c>
      <c r="E159" t="s">
        <v>3128</v>
      </c>
      <c r="F159" t="s">
        <v>3043</v>
      </c>
      <c r="G159" t="s">
        <v>3044</v>
      </c>
      <c r="H159">
        <v>22</v>
      </c>
      <c r="I159">
        <v>-0.94</v>
      </c>
      <c r="J159">
        <v>21.06</v>
      </c>
      <c r="K159" t="s">
        <v>1907</v>
      </c>
      <c r="L159" t="s">
        <v>3084</v>
      </c>
      <c r="M159" t="s">
        <v>3354</v>
      </c>
      <c r="N159"/>
      <c r="O159" t="s">
        <v>3048</v>
      </c>
      <c r="P159" t="s">
        <v>3131</v>
      </c>
      <c r="Q159"/>
      <c r="R159">
        <v>0</v>
      </c>
      <c r="S159"/>
      <c r="T159">
        <v>0</v>
      </c>
      <c r="U159"/>
      <c r="V159"/>
      <c r="W159"/>
      <c r="X159"/>
      <c r="Y159"/>
      <c r="Z159"/>
      <c r="AA159" t="s">
        <v>3355</v>
      </c>
      <c r="AB159">
        <v>1</v>
      </c>
      <c r="AC159"/>
      <c r="AD159">
        <v>880.71</v>
      </c>
      <c r="AE159"/>
      <c r="AF159"/>
      <c r="AG159"/>
      <c r="AH159"/>
      <c r="AI159"/>
      <c r="AJ159"/>
      <c r="AK159">
        <v>7850573030</v>
      </c>
      <c r="AL159" t="s">
        <v>3133</v>
      </c>
      <c r="AM159"/>
      <c r="AN159"/>
      <c r="AO159" t="s">
        <v>3050</v>
      </c>
    </row>
    <row r="160" spans="1:41" x14ac:dyDescent="0.3">
      <c r="A160" s="3">
        <v>44634</v>
      </c>
      <c r="B160" s="72">
        <v>0.83064814814814814</v>
      </c>
      <c r="C160" t="s">
        <v>3040</v>
      </c>
      <c r="D160" t="s">
        <v>3356</v>
      </c>
      <c r="E160" t="s">
        <v>3128</v>
      </c>
      <c r="F160" t="s">
        <v>3043</v>
      </c>
      <c r="G160" t="s">
        <v>3044</v>
      </c>
      <c r="H160">
        <v>22</v>
      </c>
      <c r="I160">
        <v>-0.94</v>
      </c>
      <c r="J160">
        <v>21.06</v>
      </c>
      <c r="K160" t="s">
        <v>3357</v>
      </c>
      <c r="L160" t="s">
        <v>3084</v>
      </c>
      <c r="M160" t="s">
        <v>3358</v>
      </c>
      <c r="N160"/>
      <c r="O160" t="s">
        <v>3048</v>
      </c>
      <c r="P160" t="s">
        <v>3131</v>
      </c>
      <c r="Q160"/>
      <c r="R160">
        <v>0</v>
      </c>
      <c r="S160"/>
      <c r="T160">
        <v>0</v>
      </c>
      <c r="U160"/>
      <c r="V160"/>
      <c r="W160"/>
      <c r="X160"/>
      <c r="Y160"/>
      <c r="Z160"/>
      <c r="AA160" t="s">
        <v>3359</v>
      </c>
      <c r="AB160">
        <v>1</v>
      </c>
      <c r="AC160">
        <v>2219311607148210</v>
      </c>
      <c r="AD160">
        <v>901.77</v>
      </c>
      <c r="AE160"/>
      <c r="AF160"/>
      <c r="AG160"/>
      <c r="AH160"/>
      <c r="AI160"/>
      <c r="AJ160"/>
      <c r="AK160"/>
      <c r="AL160" t="s">
        <v>3133</v>
      </c>
      <c r="AM160"/>
      <c r="AN160"/>
      <c r="AO160" t="s">
        <v>3050</v>
      </c>
    </row>
    <row r="161" spans="1:41" x14ac:dyDescent="0.3">
      <c r="A161" s="3">
        <v>44635</v>
      </c>
      <c r="B161" s="72">
        <v>0.42188657407407404</v>
      </c>
      <c r="C161" t="s">
        <v>3040</v>
      </c>
      <c r="D161" t="s">
        <v>401</v>
      </c>
      <c r="E161" t="s">
        <v>3128</v>
      </c>
      <c r="F161" t="s">
        <v>3043</v>
      </c>
      <c r="G161" t="s">
        <v>3044</v>
      </c>
      <c r="H161">
        <v>11</v>
      </c>
      <c r="I161">
        <v>-0.62</v>
      </c>
      <c r="J161">
        <v>10.38</v>
      </c>
      <c r="K161" t="s">
        <v>1784</v>
      </c>
      <c r="L161" t="s">
        <v>3084</v>
      </c>
      <c r="M161" t="s">
        <v>3360</v>
      </c>
      <c r="N161"/>
      <c r="O161" t="s">
        <v>3048</v>
      </c>
      <c r="P161" t="s">
        <v>3142</v>
      </c>
      <c r="Q161"/>
      <c r="R161">
        <v>0</v>
      </c>
      <c r="S161"/>
      <c r="T161">
        <v>0</v>
      </c>
      <c r="U161"/>
      <c r="V161"/>
      <c r="W161"/>
      <c r="X161"/>
      <c r="Y161"/>
      <c r="Z161"/>
      <c r="AA161" t="s">
        <v>3361</v>
      </c>
      <c r="AB161">
        <v>1</v>
      </c>
      <c r="AC161"/>
      <c r="AD161">
        <v>912.15</v>
      </c>
      <c r="AE161"/>
      <c r="AF161"/>
      <c r="AG161"/>
      <c r="AH161"/>
      <c r="AI161"/>
      <c r="AJ161"/>
      <c r="AK161">
        <v>1993869110</v>
      </c>
      <c r="AL161" t="s">
        <v>3133</v>
      </c>
      <c r="AM161"/>
      <c r="AN161"/>
      <c r="AO161" t="s">
        <v>3050</v>
      </c>
    </row>
    <row r="162" spans="1:41" x14ac:dyDescent="0.3">
      <c r="A162" s="3">
        <v>44635</v>
      </c>
      <c r="B162" s="72">
        <v>0.44177083333333328</v>
      </c>
      <c r="C162" t="s">
        <v>3040</v>
      </c>
      <c r="D162" t="s">
        <v>332</v>
      </c>
      <c r="E162" t="s">
        <v>3128</v>
      </c>
      <c r="F162" t="s">
        <v>3043</v>
      </c>
      <c r="G162" t="s">
        <v>3044</v>
      </c>
      <c r="H162">
        <v>11</v>
      </c>
      <c r="I162">
        <v>-0.62</v>
      </c>
      <c r="J162">
        <v>10.38</v>
      </c>
      <c r="K162" t="s">
        <v>1210</v>
      </c>
      <c r="L162" t="s">
        <v>3084</v>
      </c>
      <c r="M162" t="s">
        <v>3362</v>
      </c>
      <c r="N162"/>
      <c r="O162" t="s">
        <v>3048</v>
      </c>
      <c r="P162" t="s">
        <v>3142</v>
      </c>
      <c r="Q162"/>
      <c r="R162">
        <v>0</v>
      </c>
      <c r="S162"/>
      <c r="T162">
        <v>0</v>
      </c>
      <c r="U162"/>
      <c r="V162"/>
      <c r="W162"/>
      <c r="X162"/>
      <c r="Y162"/>
      <c r="Z162"/>
      <c r="AA162" t="s">
        <v>3363</v>
      </c>
      <c r="AB162">
        <v>1</v>
      </c>
      <c r="AC162">
        <v>2296357500489640</v>
      </c>
      <c r="AD162">
        <v>922.53</v>
      </c>
      <c r="AE162"/>
      <c r="AF162"/>
      <c r="AG162"/>
      <c r="AH162"/>
      <c r="AI162"/>
      <c r="AJ162"/>
      <c r="AK162"/>
      <c r="AL162" t="s">
        <v>3133</v>
      </c>
      <c r="AM162"/>
      <c r="AN162"/>
      <c r="AO162" t="s">
        <v>3050</v>
      </c>
    </row>
    <row r="163" spans="1:41" x14ac:dyDescent="0.3">
      <c r="A163" s="3">
        <v>44635</v>
      </c>
      <c r="B163" s="72">
        <v>0.45725694444444448</v>
      </c>
      <c r="C163" t="s">
        <v>3040</v>
      </c>
      <c r="D163" t="s">
        <v>488</v>
      </c>
      <c r="E163" t="s">
        <v>3128</v>
      </c>
      <c r="F163" t="s">
        <v>3043</v>
      </c>
      <c r="G163" t="s">
        <v>3044</v>
      </c>
      <c r="H163">
        <v>22</v>
      </c>
      <c r="I163">
        <v>-0.94</v>
      </c>
      <c r="J163">
        <v>21.06</v>
      </c>
      <c r="K163" t="s">
        <v>1393</v>
      </c>
      <c r="L163" t="s">
        <v>3084</v>
      </c>
      <c r="M163" t="s">
        <v>3364</v>
      </c>
      <c r="N163"/>
      <c r="O163" t="s">
        <v>3048</v>
      </c>
      <c r="P163" t="s">
        <v>3131</v>
      </c>
      <c r="Q163"/>
      <c r="R163">
        <v>0</v>
      </c>
      <c r="S163"/>
      <c r="T163">
        <v>0</v>
      </c>
      <c r="U163"/>
      <c r="V163"/>
      <c r="W163"/>
      <c r="X163"/>
      <c r="Y163"/>
      <c r="Z163"/>
      <c r="AA163" t="s">
        <v>3365</v>
      </c>
      <c r="AB163">
        <v>1</v>
      </c>
      <c r="AC163">
        <v>3305204676398810</v>
      </c>
      <c r="AD163">
        <v>943.59</v>
      </c>
      <c r="AE163"/>
      <c r="AF163"/>
      <c r="AG163"/>
      <c r="AH163"/>
      <c r="AI163"/>
      <c r="AJ163"/>
      <c r="AK163"/>
      <c r="AL163" t="s">
        <v>3133</v>
      </c>
      <c r="AM163"/>
      <c r="AN163"/>
      <c r="AO163" t="s">
        <v>3050</v>
      </c>
    </row>
    <row r="164" spans="1:41" x14ac:dyDescent="0.3">
      <c r="A164" s="3">
        <v>44635</v>
      </c>
      <c r="B164" s="72">
        <v>0.56070601851851853</v>
      </c>
      <c r="C164" t="s">
        <v>3040</v>
      </c>
      <c r="D164" t="s">
        <v>3366</v>
      </c>
      <c r="E164" t="s">
        <v>3128</v>
      </c>
      <c r="F164" t="s">
        <v>3043</v>
      </c>
      <c r="G164" t="s">
        <v>3044</v>
      </c>
      <c r="H164">
        <v>11</v>
      </c>
      <c r="I164">
        <v>-0.62</v>
      </c>
      <c r="J164">
        <v>10.38</v>
      </c>
      <c r="K164" t="s">
        <v>1687</v>
      </c>
      <c r="L164" t="s">
        <v>3084</v>
      </c>
      <c r="M164" t="s">
        <v>3367</v>
      </c>
      <c r="N164"/>
      <c r="O164" t="s">
        <v>3048</v>
      </c>
      <c r="P164" t="s">
        <v>3142</v>
      </c>
      <c r="Q164"/>
      <c r="R164">
        <v>0</v>
      </c>
      <c r="S164"/>
      <c r="T164">
        <v>0</v>
      </c>
      <c r="U164"/>
      <c r="V164"/>
      <c r="W164"/>
      <c r="X164"/>
      <c r="Y164"/>
      <c r="Z164"/>
      <c r="AA164" t="s">
        <v>3368</v>
      </c>
      <c r="AB164">
        <v>1</v>
      </c>
      <c r="AC164"/>
      <c r="AD164">
        <v>953.97</v>
      </c>
      <c r="AE164"/>
      <c r="AF164"/>
      <c r="AG164"/>
      <c r="AH164"/>
      <c r="AI164"/>
      <c r="AJ164"/>
      <c r="AK164">
        <v>7766934960</v>
      </c>
      <c r="AL164" t="s">
        <v>3133</v>
      </c>
      <c r="AM164"/>
      <c r="AN164"/>
      <c r="AO164" t="s">
        <v>3050</v>
      </c>
    </row>
    <row r="165" spans="1:41" x14ac:dyDescent="0.3">
      <c r="A165" s="3">
        <v>44635</v>
      </c>
      <c r="B165" s="72">
        <v>0.62269675925925927</v>
      </c>
      <c r="C165" t="s">
        <v>3040</v>
      </c>
      <c r="D165" t="s">
        <v>544</v>
      </c>
      <c r="E165" t="s">
        <v>3128</v>
      </c>
      <c r="F165" t="s">
        <v>3043</v>
      </c>
      <c r="G165" t="s">
        <v>3044</v>
      </c>
      <c r="H165">
        <v>11</v>
      </c>
      <c r="I165">
        <v>-0.62</v>
      </c>
      <c r="J165">
        <v>10.38</v>
      </c>
      <c r="K165" t="s">
        <v>962</v>
      </c>
      <c r="L165" t="s">
        <v>3084</v>
      </c>
      <c r="M165" t="s">
        <v>3369</v>
      </c>
      <c r="N165"/>
      <c r="O165" t="s">
        <v>3048</v>
      </c>
      <c r="P165" t="s">
        <v>3142</v>
      </c>
      <c r="Q165"/>
      <c r="R165">
        <v>0</v>
      </c>
      <c r="S165"/>
      <c r="T165">
        <v>0</v>
      </c>
      <c r="U165"/>
      <c r="V165"/>
      <c r="W165"/>
      <c r="X165"/>
      <c r="Y165"/>
      <c r="Z165"/>
      <c r="AA165" t="s">
        <v>3370</v>
      </c>
      <c r="AB165">
        <v>1</v>
      </c>
      <c r="AC165"/>
      <c r="AD165">
        <v>964.35</v>
      </c>
      <c r="AE165"/>
      <c r="AF165"/>
      <c r="AG165"/>
      <c r="AH165"/>
      <c r="AI165"/>
      <c r="AJ165"/>
      <c r="AK165">
        <v>7926012635</v>
      </c>
      <c r="AL165" t="s">
        <v>3133</v>
      </c>
      <c r="AM165"/>
      <c r="AN165"/>
      <c r="AO165" t="s">
        <v>3050</v>
      </c>
    </row>
    <row r="166" spans="1:41" x14ac:dyDescent="0.3">
      <c r="A166" s="3">
        <v>44635</v>
      </c>
      <c r="B166" s="72">
        <v>0.6232523148148148</v>
      </c>
      <c r="C166" t="s">
        <v>3040</v>
      </c>
      <c r="D166" t="s">
        <v>514</v>
      </c>
      <c r="E166" t="s">
        <v>3128</v>
      </c>
      <c r="F166" t="s">
        <v>3043</v>
      </c>
      <c r="G166" t="s">
        <v>3044</v>
      </c>
      <c r="H166">
        <v>22</v>
      </c>
      <c r="I166">
        <v>-0.94</v>
      </c>
      <c r="J166">
        <v>21.06</v>
      </c>
      <c r="K166" t="s">
        <v>1728</v>
      </c>
      <c r="L166" t="s">
        <v>3084</v>
      </c>
      <c r="M166" t="s">
        <v>3371</v>
      </c>
      <c r="N166"/>
      <c r="O166" t="s">
        <v>3048</v>
      </c>
      <c r="P166" t="s">
        <v>3131</v>
      </c>
      <c r="Q166"/>
      <c r="R166">
        <v>0</v>
      </c>
      <c r="S166"/>
      <c r="T166">
        <v>0</v>
      </c>
      <c r="U166"/>
      <c r="V166"/>
      <c r="W166"/>
      <c r="X166"/>
      <c r="Y166"/>
      <c r="Z166"/>
      <c r="AA166" t="s">
        <v>3372</v>
      </c>
      <c r="AB166">
        <v>1</v>
      </c>
      <c r="AC166">
        <v>4558641203582700</v>
      </c>
      <c r="AD166">
        <v>985.41</v>
      </c>
      <c r="AE166"/>
      <c r="AF166"/>
      <c r="AG166"/>
      <c r="AH166"/>
      <c r="AI166"/>
      <c r="AJ166"/>
      <c r="AK166"/>
      <c r="AL166" t="s">
        <v>3133</v>
      </c>
      <c r="AM166"/>
      <c r="AN166"/>
      <c r="AO166" t="s">
        <v>3050</v>
      </c>
    </row>
    <row r="167" spans="1:41" x14ac:dyDescent="0.3">
      <c r="A167" s="3">
        <v>44635</v>
      </c>
      <c r="B167" s="72">
        <v>0.64652777777777781</v>
      </c>
      <c r="C167" t="s">
        <v>3040</v>
      </c>
      <c r="D167" t="s">
        <v>3373</v>
      </c>
      <c r="E167" t="s">
        <v>3128</v>
      </c>
      <c r="F167" t="s">
        <v>3043</v>
      </c>
      <c r="G167" t="s">
        <v>3044</v>
      </c>
      <c r="H167">
        <v>22</v>
      </c>
      <c r="I167">
        <v>-0.94</v>
      </c>
      <c r="J167">
        <v>21.06</v>
      </c>
      <c r="K167" t="s">
        <v>3374</v>
      </c>
      <c r="L167" t="s">
        <v>3084</v>
      </c>
      <c r="M167" t="s">
        <v>3375</v>
      </c>
      <c r="N167"/>
      <c r="O167" t="s">
        <v>3048</v>
      </c>
      <c r="P167" t="s">
        <v>3131</v>
      </c>
      <c r="Q167"/>
      <c r="R167">
        <v>0</v>
      </c>
      <c r="S167"/>
      <c r="T167">
        <v>0</v>
      </c>
      <c r="U167"/>
      <c r="V167"/>
      <c r="W167"/>
      <c r="X167"/>
      <c r="Y167"/>
      <c r="Z167"/>
      <c r="AA167" t="s">
        <v>3376</v>
      </c>
      <c r="AB167">
        <v>1</v>
      </c>
      <c r="AC167">
        <v>2367743035990990</v>
      </c>
      <c r="AD167" s="74">
        <v>1006.47</v>
      </c>
      <c r="AE167"/>
      <c r="AF167"/>
      <c r="AG167"/>
      <c r="AH167"/>
      <c r="AI167"/>
      <c r="AJ167"/>
      <c r="AK167"/>
      <c r="AL167" t="s">
        <v>3133</v>
      </c>
      <c r="AM167"/>
      <c r="AN167"/>
      <c r="AO167" t="s">
        <v>3050</v>
      </c>
    </row>
    <row r="168" spans="1:41" x14ac:dyDescent="0.3">
      <c r="A168" s="3">
        <v>44635</v>
      </c>
      <c r="B168" s="72">
        <v>0.65535879629629623</v>
      </c>
      <c r="C168" t="s">
        <v>3040</v>
      </c>
      <c r="D168" t="s">
        <v>3099</v>
      </c>
      <c r="E168" t="s">
        <v>3128</v>
      </c>
      <c r="F168" t="s">
        <v>3043</v>
      </c>
      <c r="G168" t="s">
        <v>3044</v>
      </c>
      <c r="H168">
        <v>11</v>
      </c>
      <c r="I168">
        <v>-0.62</v>
      </c>
      <c r="J168">
        <v>10.38</v>
      </c>
      <c r="K168" t="s">
        <v>3100</v>
      </c>
      <c r="L168" t="s">
        <v>3084</v>
      </c>
      <c r="M168" t="s">
        <v>3377</v>
      </c>
      <c r="N168"/>
      <c r="O168" t="s">
        <v>3048</v>
      </c>
      <c r="P168" t="s">
        <v>3142</v>
      </c>
      <c r="Q168"/>
      <c r="R168">
        <v>0</v>
      </c>
      <c r="S168"/>
      <c r="T168">
        <v>0</v>
      </c>
      <c r="U168"/>
      <c r="V168"/>
      <c r="W168"/>
      <c r="X168"/>
      <c r="Y168"/>
      <c r="Z168"/>
      <c r="AA168" t="s">
        <v>3378</v>
      </c>
      <c r="AB168">
        <v>1</v>
      </c>
      <c r="AC168"/>
      <c r="AD168" s="74">
        <v>1016.85</v>
      </c>
      <c r="AE168"/>
      <c r="AF168"/>
      <c r="AG168"/>
      <c r="AH168"/>
      <c r="AI168"/>
      <c r="AJ168"/>
      <c r="AK168">
        <v>7769295013</v>
      </c>
      <c r="AL168" t="s">
        <v>3133</v>
      </c>
      <c r="AM168"/>
      <c r="AN168"/>
      <c r="AO168" t="s">
        <v>3050</v>
      </c>
    </row>
    <row r="169" spans="1:41" x14ac:dyDescent="0.3">
      <c r="A169" s="3">
        <v>44635</v>
      </c>
      <c r="B169" s="72">
        <v>0.65831018518518525</v>
      </c>
      <c r="C169" t="s">
        <v>3040</v>
      </c>
      <c r="D169" t="s">
        <v>3117</v>
      </c>
      <c r="E169" t="s">
        <v>3128</v>
      </c>
      <c r="F169" t="s">
        <v>3043</v>
      </c>
      <c r="G169" t="s">
        <v>3044</v>
      </c>
      <c r="H169">
        <v>22</v>
      </c>
      <c r="I169">
        <v>-0.94</v>
      </c>
      <c r="J169">
        <v>21.06</v>
      </c>
      <c r="K169" t="s">
        <v>954</v>
      </c>
      <c r="L169" t="s">
        <v>3084</v>
      </c>
      <c r="M169" t="s">
        <v>3379</v>
      </c>
      <c r="N169"/>
      <c r="O169" t="s">
        <v>3048</v>
      </c>
      <c r="P169" t="s">
        <v>3131</v>
      </c>
      <c r="Q169"/>
      <c r="R169">
        <v>0</v>
      </c>
      <c r="S169"/>
      <c r="T169">
        <v>0</v>
      </c>
      <c r="U169"/>
      <c r="V169"/>
      <c r="W169"/>
      <c r="X169"/>
      <c r="Y169"/>
      <c r="Z169"/>
      <c r="AA169" t="s">
        <v>3380</v>
      </c>
      <c r="AB169">
        <v>1</v>
      </c>
      <c r="AC169"/>
      <c r="AD169" s="74">
        <v>1037.9100000000001</v>
      </c>
      <c r="AE169"/>
      <c r="AF169"/>
      <c r="AG169"/>
      <c r="AH169"/>
      <c r="AI169"/>
      <c r="AJ169"/>
      <c r="AK169">
        <v>7980988440</v>
      </c>
      <c r="AL169" t="s">
        <v>3133</v>
      </c>
      <c r="AM169"/>
      <c r="AN169"/>
      <c r="AO169" t="s">
        <v>3050</v>
      </c>
    </row>
    <row r="170" spans="1:41" x14ac:dyDescent="0.3">
      <c r="A170" s="3">
        <v>44635</v>
      </c>
      <c r="B170" s="72">
        <v>0.73486111111111108</v>
      </c>
      <c r="C170" t="s">
        <v>3040</v>
      </c>
      <c r="D170" t="s">
        <v>1257</v>
      </c>
      <c r="E170" t="s">
        <v>3128</v>
      </c>
      <c r="F170" t="s">
        <v>3043</v>
      </c>
      <c r="G170" t="s">
        <v>3044</v>
      </c>
      <c r="H170">
        <v>22</v>
      </c>
      <c r="I170">
        <v>-0.94</v>
      </c>
      <c r="J170">
        <v>21.06</v>
      </c>
      <c r="K170" t="s">
        <v>1259</v>
      </c>
      <c r="L170" t="s">
        <v>3084</v>
      </c>
      <c r="M170" s="18" t="s">
        <v>3381</v>
      </c>
      <c r="N170"/>
      <c r="O170" t="s">
        <v>3048</v>
      </c>
      <c r="P170" t="s">
        <v>3131</v>
      </c>
      <c r="Q170"/>
      <c r="R170">
        <v>0</v>
      </c>
      <c r="S170"/>
      <c r="T170">
        <v>0</v>
      </c>
      <c r="U170"/>
      <c r="V170"/>
      <c r="W170"/>
      <c r="X170"/>
      <c r="Y170"/>
      <c r="Z170"/>
      <c r="AA170" t="s">
        <v>3382</v>
      </c>
      <c r="AB170">
        <v>1</v>
      </c>
      <c r="AC170"/>
      <c r="AD170" s="74">
        <v>1058.97</v>
      </c>
      <c r="AE170"/>
      <c r="AF170"/>
      <c r="AG170"/>
      <c r="AH170"/>
      <c r="AI170"/>
      <c r="AJ170"/>
      <c r="AK170">
        <v>7598964286</v>
      </c>
      <c r="AL170" t="s">
        <v>3133</v>
      </c>
      <c r="AM170"/>
      <c r="AN170"/>
      <c r="AO170" t="s">
        <v>3050</v>
      </c>
    </row>
    <row r="171" spans="1:41" x14ac:dyDescent="0.3">
      <c r="A171" s="3">
        <v>44635</v>
      </c>
      <c r="B171" s="72">
        <v>0.77295138888888892</v>
      </c>
      <c r="C171" t="s">
        <v>3040</v>
      </c>
      <c r="D171" t="s">
        <v>3383</v>
      </c>
      <c r="E171" t="s">
        <v>3128</v>
      </c>
      <c r="F171" t="s">
        <v>3043</v>
      </c>
      <c r="G171" t="s">
        <v>3044</v>
      </c>
      <c r="H171">
        <v>11</v>
      </c>
      <c r="I171">
        <v>-0.62</v>
      </c>
      <c r="J171">
        <v>10.38</v>
      </c>
      <c r="K171" t="s">
        <v>1916</v>
      </c>
      <c r="L171" t="s">
        <v>3084</v>
      </c>
      <c r="M171" t="s">
        <v>3384</v>
      </c>
      <c r="N171"/>
      <c r="O171" t="s">
        <v>3048</v>
      </c>
      <c r="P171" t="s">
        <v>3142</v>
      </c>
      <c r="Q171"/>
      <c r="R171">
        <v>0</v>
      </c>
      <c r="S171"/>
      <c r="T171">
        <v>0</v>
      </c>
      <c r="U171"/>
      <c r="V171"/>
      <c r="W171"/>
      <c r="X171"/>
      <c r="Y171"/>
      <c r="Z171"/>
      <c r="AA171" t="s">
        <v>3385</v>
      </c>
      <c r="AB171">
        <v>1</v>
      </c>
      <c r="AC171"/>
      <c r="AD171" s="74">
        <v>1069.3499999999999</v>
      </c>
      <c r="AE171"/>
      <c r="AF171"/>
      <c r="AG171"/>
      <c r="AH171"/>
      <c r="AI171"/>
      <c r="AJ171"/>
      <c r="AK171">
        <v>7414526714</v>
      </c>
      <c r="AL171" t="s">
        <v>3133</v>
      </c>
      <c r="AM171"/>
      <c r="AN171"/>
      <c r="AO171" t="s">
        <v>3050</v>
      </c>
    </row>
    <row r="172" spans="1:41" x14ac:dyDescent="0.3">
      <c r="A172" s="3">
        <v>44635</v>
      </c>
      <c r="B172" s="72">
        <v>0.79339120370370375</v>
      </c>
      <c r="C172" t="s">
        <v>3040</v>
      </c>
      <c r="D172" t="s">
        <v>573</v>
      </c>
      <c r="E172" t="s">
        <v>3128</v>
      </c>
      <c r="F172" t="s">
        <v>3043</v>
      </c>
      <c r="G172" t="s">
        <v>3044</v>
      </c>
      <c r="H172">
        <v>22</v>
      </c>
      <c r="I172">
        <v>-0.94</v>
      </c>
      <c r="J172">
        <v>21.06</v>
      </c>
      <c r="K172" t="s">
        <v>3386</v>
      </c>
      <c r="L172" t="s">
        <v>3084</v>
      </c>
      <c r="M172" t="s">
        <v>3387</v>
      </c>
      <c r="N172"/>
      <c r="O172" t="s">
        <v>3048</v>
      </c>
      <c r="P172" t="s">
        <v>3131</v>
      </c>
      <c r="Q172"/>
      <c r="R172">
        <v>0</v>
      </c>
      <c r="S172"/>
      <c r="T172">
        <v>0</v>
      </c>
      <c r="U172"/>
      <c r="V172"/>
      <c r="W172"/>
      <c r="X172"/>
      <c r="Y172"/>
      <c r="Z172"/>
      <c r="AA172" t="s">
        <v>3388</v>
      </c>
      <c r="AB172">
        <v>1</v>
      </c>
      <c r="AC172"/>
      <c r="AD172" s="74">
        <v>1090.4100000000001</v>
      </c>
      <c r="AE172"/>
      <c r="AF172"/>
      <c r="AG172"/>
      <c r="AH172"/>
      <c r="AI172"/>
      <c r="AJ172"/>
      <c r="AK172">
        <v>7732128083</v>
      </c>
      <c r="AL172" t="s">
        <v>3133</v>
      </c>
      <c r="AM172"/>
      <c r="AN172"/>
      <c r="AO172" t="s">
        <v>3050</v>
      </c>
    </row>
    <row r="173" spans="1:41" x14ac:dyDescent="0.3">
      <c r="A173" s="3">
        <v>44635</v>
      </c>
      <c r="B173" s="72">
        <v>0.82634259259259257</v>
      </c>
      <c r="C173" t="s">
        <v>3040</v>
      </c>
      <c r="D173" t="s">
        <v>237</v>
      </c>
      <c r="E173" t="s">
        <v>3128</v>
      </c>
      <c r="F173" t="s">
        <v>3043</v>
      </c>
      <c r="G173" t="s">
        <v>3044</v>
      </c>
      <c r="H173">
        <v>22</v>
      </c>
      <c r="I173">
        <v>-0.94</v>
      </c>
      <c r="J173">
        <v>21.06</v>
      </c>
      <c r="K173" t="s">
        <v>1907</v>
      </c>
      <c r="L173" t="s">
        <v>3084</v>
      </c>
      <c r="M173" t="s">
        <v>3389</v>
      </c>
      <c r="N173"/>
      <c r="O173" t="s">
        <v>3048</v>
      </c>
      <c r="P173" t="s">
        <v>3131</v>
      </c>
      <c r="Q173"/>
      <c r="R173">
        <v>0</v>
      </c>
      <c r="S173"/>
      <c r="T173">
        <v>0</v>
      </c>
      <c r="U173"/>
      <c r="V173"/>
      <c r="W173"/>
      <c r="X173"/>
      <c r="Y173"/>
      <c r="Z173"/>
      <c r="AA173" t="s">
        <v>3390</v>
      </c>
      <c r="AB173">
        <v>1</v>
      </c>
      <c r="AC173"/>
      <c r="AD173" s="74">
        <v>1111.47</v>
      </c>
      <c r="AE173"/>
      <c r="AF173"/>
      <c r="AG173"/>
      <c r="AH173"/>
      <c r="AI173"/>
      <c r="AJ173"/>
      <c r="AK173">
        <v>7850573030</v>
      </c>
      <c r="AL173" t="s">
        <v>3133</v>
      </c>
      <c r="AM173"/>
      <c r="AN173"/>
      <c r="AO173" t="s">
        <v>3050</v>
      </c>
    </row>
    <row r="174" spans="1:41" x14ac:dyDescent="0.3">
      <c r="A174" s="3">
        <v>44635</v>
      </c>
      <c r="B174" s="72">
        <v>0.82813657407407415</v>
      </c>
      <c r="C174" t="s">
        <v>3040</v>
      </c>
      <c r="D174" t="s">
        <v>3106</v>
      </c>
      <c r="E174" t="s">
        <v>3128</v>
      </c>
      <c r="F174" t="s">
        <v>3043</v>
      </c>
      <c r="G174" t="s">
        <v>3044</v>
      </c>
      <c r="H174">
        <v>22</v>
      </c>
      <c r="I174">
        <v>-0.94</v>
      </c>
      <c r="J174">
        <v>21.06</v>
      </c>
      <c r="K174" t="s">
        <v>1010</v>
      </c>
      <c r="L174" t="s">
        <v>3084</v>
      </c>
      <c r="M174" t="s">
        <v>3391</v>
      </c>
      <c r="N174"/>
      <c r="O174" t="s">
        <v>3048</v>
      </c>
      <c r="P174" t="s">
        <v>3131</v>
      </c>
      <c r="Q174"/>
      <c r="R174">
        <v>0</v>
      </c>
      <c r="S174"/>
      <c r="T174">
        <v>0</v>
      </c>
      <c r="U174"/>
      <c r="V174"/>
      <c r="W174"/>
      <c r="X174"/>
      <c r="Y174"/>
      <c r="Z174"/>
      <c r="AA174" t="s">
        <v>3392</v>
      </c>
      <c r="AB174">
        <v>1</v>
      </c>
      <c r="AC174"/>
      <c r="AD174" s="74">
        <v>1132.53</v>
      </c>
      <c r="AE174"/>
      <c r="AF174"/>
      <c r="AG174"/>
      <c r="AH174"/>
      <c r="AI174"/>
      <c r="AJ174"/>
      <c r="AK174">
        <v>7443561906</v>
      </c>
      <c r="AL174" t="s">
        <v>3133</v>
      </c>
      <c r="AM174"/>
      <c r="AN174"/>
      <c r="AO174" t="s">
        <v>3050</v>
      </c>
    </row>
    <row r="175" spans="1:41" x14ac:dyDescent="0.3">
      <c r="A175" s="3">
        <v>44635</v>
      </c>
      <c r="B175" s="72">
        <v>0.83335648148148145</v>
      </c>
      <c r="C175" t="s">
        <v>3040</v>
      </c>
      <c r="D175" t="s">
        <v>237</v>
      </c>
      <c r="E175" t="s">
        <v>3128</v>
      </c>
      <c r="F175" t="s">
        <v>3043</v>
      </c>
      <c r="G175" t="s">
        <v>3044</v>
      </c>
      <c r="H175">
        <v>22</v>
      </c>
      <c r="I175">
        <v>-0.94</v>
      </c>
      <c r="J175">
        <v>21.06</v>
      </c>
      <c r="K175" t="s">
        <v>1907</v>
      </c>
      <c r="L175" t="s">
        <v>3084</v>
      </c>
      <c r="M175" t="s">
        <v>3393</v>
      </c>
      <c r="N175"/>
      <c r="O175" t="s">
        <v>3048</v>
      </c>
      <c r="P175" t="s">
        <v>3131</v>
      </c>
      <c r="Q175"/>
      <c r="R175">
        <v>0</v>
      </c>
      <c r="S175"/>
      <c r="T175">
        <v>0</v>
      </c>
      <c r="U175"/>
      <c r="V175"/>
      <c r="W175"/>
      <c r="X175"/>
      <c r="Y175"/>
      <c r="Z175"/>
      <c r="AA175" t="s">
        <v>3394</v>
      </c>
      <c r="AB175">
        <v>1</v>
      </c>
      <c r="AC175"/>
      <c r="AD175" s="74">
        <v>1153.5899999999999</v>
      </c>
      <c r="AE175"/>
      <c r="AF175"/>
      <c r="AG175"/>
      <c r="AH175"/>
      <c r="AI175"/>
      <c r="AJ175"/>
      <c r="AK175">
        <v>7850573030</v>
      </c>
      <c r="AL175" t="s">
        <v>3133</v>
      </c>
      <c r="AM175"/>
      <c r="AN175"/>
      <c r="AO175" t="s">
        <v>3050</v>
      </c>
    </row>
    <row r="176" spans="1:41" x14ac:dyDescent="0.3">
      <c r="A176" s="3">
        <v>44635</v>
      </c>
      <c r="B176" s="72">
        <v>0.91899305555555555</v>
      </c>
      <c r="C176" t="s">
        <v>3040</v>
      </c>
      <c r="D176" t="s">
        <v>3395</v>
      </c>
      <c r="E176" t="s">
        <v>3128</v>
      </c>
      <c r="F176" t="s">
        <v>3043</v>
      </c>
      <c r="G176" t="s">
        <v>3044</v>
      </c>
      <c r="H176">
        <v>22</v>
      </c>
      <c r="I176">
        <v>-0.94</v>
      </c>
      <c r="J176">
        <v>21.06</v>
      </c>
      <c r="K176" t="s">
        <v>1641</v>
      </c>
      <c r="L176" t="s">
        <v>3084</v>
      </c>
      <c r="M176" t="s">
        <v>3396</v>
      </c>
      <c r="N176"/>
      <c r="O176" t="s">
        <v>3048</v>
      </c>
      <c r="P176" t="s">
        <v>3131</v>
      </c>
      <c r="Q176"/>
      <c r="R176">
        <v>0</v>
      </c>
      <c r="S176"/>
      <c r="T176">
        <v>0</v>
      </c>
      <c r="U176"/>
      <c r="V176"/>
      <c r="W176"/>
      <c r="X176"/>
      <c r="Y176"/>
      <c r="Z176"/>
      <c r="AA176" t="s">
        <v>3397</v>
      </c>
      <c r="AB176">
        <v>1</v>
      </c>
      <c r="AC176"/>
      <c r="AD176" s="74">
        <v>1174.6500000000001</v>
      </c>
      <c r="AE176"/>
      <c r="AF176"/>
      <c r="AG176"/>
      <c r="AH176"/>
      <c r="AI176"/>
      <c r="AJ176"/>
      <c r="AK176">
        <v>1264781715</v>
      </c>
      <c r="AL176" t="s">
        <v>3133</v>
      </c>
      <c r="AM176"/>
      <c r="AN176"/>
      <c r="AO176" t="s">
        <v>3050</v>
      </c>
    </row>
    <row r="177" spans="1:41" x14ac:dyDescent="0.3">
      <c r="A177" s="3">
        <v>44636</v>
      </c>
      <c r="B177" s="72">
        <v>0.4392476851851852</v>
      </c>
      <c r="C177" t="s">
        <v>3040</v>
      </c>
      <c r="D177" t="s">
        <v>279</v>
      </c>
      <c r="E177" t="s">
        <v>3128</v>
      </c>
      <c r="F177" t="s">
        <v>3043</v>
      </c>
      <c r="G177" t="s">
        <v>3044</v>
      </c>
      <c r="H177">
        <v>22</v>
      </c>
      <c r="I177">
        <v>-0.94</v>
      </c>
      <c r="J177">
        <v>21.06</v>
      </c>
      <c r="K177" t="s">
        <v>3398</v>
      </c>
      <c r="L177" t="s">
        <v>3084</v>
      </c>
      <c r="M177" t="s">
        <v>3399</v>
      </c>
      <c r="N177"/>
      <c r="O177" t="s">
        <v>3048</v>
      </c>
      <c r="P177" t="s">
        <v>3131</v>
      </c>
      <c r="Q177"/>
      <c r="R177">
        <v>0</v>
      </c>
      <c r="S177"/>
      <c r="T177">
        <v>0</v>
      </c>
      <c r="U177"/>
      <c r="V177"/>
      <c r="W177"/>
      <c r="X177"/>
      <c r="Y177"/>
      <c r="Z177"/>
      <c r="AA177" t="s">
        <v>3400</v>
      </c>
      <c r="AB177">
        <v>1</v>
      </c>
      <c r="AC177"/>
      <c r="AD177" s="74">
        <v>1195.71</v>
      </c>
      <c r="AE177"/>
      <c r="AF177"/>
      <c r="AG177"/>
      <c r="AH177"/>
      <c r="AI177"/>
      <c r="AJ177"/>
      <c r="AK177">
        <v>7801355653</v>
      </c>
      <c r="AL177" t="s">
        <v>3133</v>
      </c>
      <c r="AM177"/>
      <c r="AN177"/>
      <c r="AO177" t="s">
        <v>3050</v>
      </c>
    </row>
    <row r="178" spans="1:41" x14ac:dyDescent="0.3">
      <c r="A178" s="3">
        <v>44636</v>
      </c>
      <c r="B178" s="72">
        <v>0.4734606481481482</v>
      </c>
      <c r="C178" t="s">
        <v>3040</v>
      </c>
      <c r="D178" t="s">
        <v>417</v>
      </c>
      <c r="E178" t="s">
        <v>3128</v>
      </c>
      <c r="F178" t="s">
        <v>3043</v>
      </c>
      <c r="G178" t="s">
        <v>3044</v>
      </c>
      <c r="H178">
        <v>11</v>
      </c>
      <c r="I178">
        <v>-0.62</v>
      </c>
      <c r="J178">
        <v>10.38</v>
      </c>
      <c r="K178" t="s">
        <v>990</v>
      </c>
      <c r="L178" t="s">
        <v>3084</v>
      </c>
      <c r="M178" t="s">
        <v>3401</v>
      </c>
      <c r="N178"/>
      <c r="O178" t="s">
        <v>3048</v>
      </c>
      <c r="P178" t="s">
        <v>3142</v>
      </c>
      <c r="Q178"/>
      <c r="R178">
        <v>0</v>
      </c>
      <c r="S178"/>
      <c r="T178">
        <v>0</v>
      </c>
      <c r="U178"/>
      <c r="V178"/>
      <c r="W178"/>
      <c r="X178"/>
      <c r="Y178"/>
      <c r="Z178"/>
      <c r="AA178" t="s">
        <v>3402</v>
      </c>
      <c r="AB178">
        <v>1</v>
      </c>
      <c r="AC178"/>
      <c r="AD178" s="74">
        <v>1206.0899999999999</v>
      </c>
      <c r="AE178"/>
      <c r="AF178"/>
      <c r="AG178"/>
      <c r="AH178"/>
      <c r="AI178"/>
      <c r="AJ178"/>
      <c r="AK178">
        <v>7596212975</v>
      </c>
      <c r="AL178" t="s">
        <v>3133</v>
      </c>
      <c r="AM178"/>
      <c r="AN178"/>
      <c r="AO178" t="s">
        <v>3050</v>
      </c>
    </row>
    <row r="179" spans="1:41" x14ac:dyDescent="0.3">
      <c r="A179" s="3">
        <v>44636</v>
      </c>
      <c r="B179" s="72">
        <v>0.62745370370370368</v>
      </c>
      <c r="C179" t="s">
        <v>3040</v>
      </c>
      <c r="D179" t="s">
        <v>686</v>
      </c>
      <c r="E179" t="s">
        <v>3128</v>
      </c>
      <c r="F179" t="s">
        <v>3043</v>
      </c>
      <c r="G179" t="s">
        <v>3044</v>
      </c>
      <c r="H179">
        <v>11</v>
      </c>
      <c r="I179">
        <v>-0.62</v>
      </c>
      <c r="J179">
        <v>10.38</v>
      </c>
      <c r="K179" t="s">
        <v>1118</v>
      </c>
      <c r="L179" t="s">
        <v>3084</v>
      </c>
      <c r="M179" t="s">
        <v>3403</v>
      </c>
      <c r="N179"/>
      <c r="O179" t="s">
        <v>3048</v>
      </c>
      <c r="P179" t="s">
        <v>3142</v>
      </c>
      <c r="Q179"/>
      <c r="R179">
        <v>0</v>
      </c>
      <c r="S179"/>
      <c r="T179">
        <v>0</v>
      </c>
      <c r="U179"/>
      <c r="V179"/>
      <c r="W179"/>
      <c r="X179"/>
      <c r="Y179"/>
      <c r="Z179"/>
      <c r="AA179" t="s">
        <v>3404</v>
      </c>
      <c r="AB179">
        <v>1</v>
      </c>
      <c r="AC179"/>
      <c r="AD179" s="74">
        <v>1216.47</v>
      </c>
      <c r="AE179"/>
      <c r="AF179"/>
      <c r="AG179"/>
      <c r="AH179"/>
      <c r="AI179"/>
      <c r="AJ179"/>
      <c r="AK179">
        <v>7789261428</v>
      </c>
      <c r="AL179" t="s">
        <v>3133</v>
      </c>
      <c r="AM179"/>
      <c r="AN179"/>
      <c r="AO179" t="s">
        <v>3050</v>
      </c>
    </row>
    <row r="180" spans="1:41" x14ac:dyDescent="0.3">
      <c r="A180" s="3">
        <v>44636</v>
      </c>
      <c r="B180" s="72">
        <v>0.64736111111111116</v>
      </c>
      <c r="C180" t="s">
        <v>3040</v>
      </c>
      <c r="D180" t="s">
        <v>686</v>
      </c>
      <c r="E180" t="s">
        <v>3128</v>
      </c>
      <c r="F180" t="s">
        <v>3043</v>
      </c>
      <c r="G180" t="s">
        <v>3044</v>
      </c>
      <c r="H180">
        <v>22</v>
      </c>
      <c r="I180">
        <v>-0.94</v>
      </c>
      <c r="J180">
        <v>21.06</v>
      </c>
      <c r="K180" t="s">
        <v>1118</v>
      </c>
      <c r="L180" t="s">
        <v>3084</v>
      </c>
      <c r="M180" t="s">
        <v>3405</v>
      </c>
      <c r="N180"/>
      <c r="O180" t="s">
        <v>3048</v>
      </c>
      <c r="P180" t="s">
        <v>3131</v>
      </c>
      <c r="Q180"/>
      <c r="R180">
        <v>0</v>
      </c>
      <c r="S180"/>
      <c r="T180">
        <v>0</v>
      </c>
      <c r="U180"/>
      <c r="V180"/>
      <c r="W180"/>
      <c r="X180"/>
      <c r="Y180"/>
      <c r="Z180"/>
      <c r="AA180" t="s">
        <v>3406</v>
      </c>
      <c r="AB180">
        <v>1</v>
      </c>
      <c r="AC180"/>
      <c r="AD180" s="74">
        <v>1237.53</v>
      </c>
      <c r="AE180"/>
      <c r="AF180"/>
      <c r="AG180"/>
      <c r="AH180"/>
      <c r="AI180"/>
      <c r="AJ180"/>
      <c r="AK180">
        <v>7789261428</v>
      </c>
      <c r="AL180" t="s">
        <v>3133</v>
      </c>
      <c r="AM180"/>
      <c r="AN180"/>
      <c r="AO180" t="s">
        <v>3050</v>
      </c>
    </row>
    <row r="181" spans="1:41" x14ac:dyDescent="0.3">
      <c r="A181" s="3">
        <v>44636</v>
      </c>
      <c r="B181" s="72">
        <v>0.65738425925925925</v>
      </c>
      <c r="C181" t="s">
        <v>3040</v>
      </c>
      <c r="D181" t="s">
        <v>789</v>
      </c>
      <c r="E181" t="s">
        <v>3128</v>
      </c>
      <c r="F181" t="s">
        <v>3043</v>
      </c>
      <c r="G181" t="s">
        <v>3044</v>
      </c>
      <c r="H181">
        <v>22</v>
      </c>
      <c r="I181">
        <v>-0.94</v>
      </c>
      <c r="J181">
        <v>21.06</v>
      </c>
      <c r="K181" t="s">
        <v>3407</v>
      </c>
      <c r="L181" t="s">
        <v>3084</v>
      </c>
      <c r="M181" t="s">
        <v>3408</v>
      </c>
      <c r="N181"/>
      <c r="O181" t="s">
        <v>3048</v>
      </c>
      <c r="P181" t="s">
        <v>3131</v>
      </c>
      <c r="Q181"/>
      <c r="R181">
        <v>0</v>
      </c>
      <c r="S181"/>
      <c r="T181">
        <v>0</v>
      </c>
      <c r="U181"/>
      <c r="V181"/>
      <c r="W181"/>
      <c r="X181"/>
      <c r="Y181"/>
      <c r="Z181"/>
      <c r="AA181" t="s">
        <v>3409</v>
      </c>
      <c r="AB181">
        <v>1</v>
      </c>
      <c r="AC181">
        <v>3825999828617980</v>
      </c>
      <c r="AD181" s="74">
        <v>1258.5899999999999</v>
      </c>
      <c r="AE181"/>
      <c r="AF181"/>
      <c r="AG181"/>
      <c r="AH181"/>
      <c r="AI181"/>
      <c r="AJ181"/>
      <c r="AK181"/>
      <c r="AL181" t="s">
        <v>3133</v>
      </c>
      <c r="AM181"/>
      <c r="AN181"/>
      <c r="AO181" t="s">
        <v>3050</v>
      </c>
    </row>
    <row r="182" spans="1:41" x14ac:dyDescent="0.3">
      <c r="A182" s="3">
        <v>44636</v>
      </c>
      <c r="B182" s="72">
        <v>0.66439814814814813</v>
      </c>
      <c r="C182" t="s">
        <v>3040</v>
      </c>
      <c r="D182" t="s">
        <v>407</v>
      </c>
      <c r="E182" t="s">
        <v>3128</v>
      </c>
      <c r="F182" t="s">
        <v>3043</v>
      </c>
      <c r="G182" t="s">
        <v>3044</v>
      </c>
      <c r="H182">
        <v>11</v>
      </c>
      <c r="I182">
        <v>-0.62</v>
      </c>
      <c r="J182">
        <v>10.38</v>
      </c>
      <c r="K182" t="s">
        <v>3410</v>
      </c>
      <c r="L182" t="s">
        <v>3084</v>
      </c>
      <c r="M182" t="s">
        <v>3411</v>
      </c>
      <c r="N182"/>
      <c r="O182" t="s">
        <v>3048</v>
      </c>
      <c r="P182" t="s">
        <v>3142</v>
      </c>
      <c r="Q182"/>
      <c r="R182">
        <v>0</v>
      </c>
      <c r="S182"/>
      <c r="T182">
        <v>0</v>
      </c>
      <c r="U182"/>
      <c r="V182"/>
      <c r="W182"/>
      <c r="X182"/>
      <c r="Y182"/>
      <c r="Z182"/>
      <c r="AA182" t="s">
        <v>3412</v>
      </c>
      <c r="AB182">
        <v>1</v>
      </c>
      <c r="AC182">
        <v>5237563697994420</v>
      </c>
      <c r="AD182" s="74">
        <v>1268.97</v>
      </c>
      <c r="AE182"/>
      <c r="AF182"/>
      <c r="AG182"/>
      <c r="AH182"/>
      <c r="AI182"/>
      <c r="AJ182"/>
      <c r="AK182"/>
      <c r="AL182" t="s">
        <v>3133</v>
      </c>
      <c r="AM182"/>
      <c r="AN182"/>
      <c r="AO182" t="s">
        <v>3050</v>
      </c>
    </row>
    <row r="183" spans="1:41" x14ac:dyDescent="0.3">
      <c r="A183" s="3">
        <v>44636</v>
      </c>
      <c r="B183" s="72">
        <v>0.66921296296296295</v>
      </c>
      <c r="C183" t="s">
        <v>3040</v>
      </c>
      <c r="D183" t="s">
        <v>3096</v>
      </c>
      <c r="E183" t="s">
        <v>3128</v>
      </c>
      <c r="F183" t="s">
        <v>3043</v>
      </c>
      <c r="G183" t="s">
        <v>3044</v>
      </c>
      <c r="H183">
        <v>22</v>
      </c>
      <c r="I183">
        <v>-0.94</v>
      </c>
      <c r="J183">
        <v>21.06</v>
      </c>
      <c r="K183" t="s">
        <v>3097</v>
      </c>
      <c r="L183" t="s">
        <v>3084</v>
      </c>
      <c r="M183" t="s">
        <v>3413</v>
      </c>
      <c r="N183"/>
      <c r="O183" t="s">
        <v>3048</v>
      </c>
      <c r="P183" t="s">
        <v>3131</v>
      </c>
      <c r="Q183"/>
      <c r="R183">
        <v>0</v>
      </c>
      <c r="S183"/>
      <c r="T183">
        <v>0</v>
      </c>
      <c r="U183"/>
      <c r="V183"/>
      <c r="W183"/>
      <c r="X183"/>
      <c r="Y183"/>
      <c r="Z183"/>
      <c r="AA183" t="s">
        <v>3414</v>
      </c>
      <c r="AB183">
        <v>1</v>
      </c>
      <c r="AC183"/>
      <c r="AD183" s="74">
        <v>1290.03</v>
      </c>
      <c r="AE183"/>
      <c r="AF183"/>
      <c r="AG183"/>
      <c r="AH183"/>
      <c r="AI183"/>
      <c r="AJ183"/>
      <c r="AK183">
        <v>7801732235</v>
      </c>
      <c r="AL183" t="s">
        <v>3133</v>
      </c>
      <c r="AM183"/>
      <c r="AN183"/>
      <c r="AO183" t="s">
        <v>3050</v>
      </c>
    </row>
    <row r="184" spans="1:41" x14ac:dyDescent="0.3">
      <c r="A184" s="3">
        <v>44636</v>
      </c>
      <c r="B184" s="72">
        <v>0.67350694444444448</v>
      </c>
      <c r="C184" t="s">
        <v>3040</v>
      </c>
      <c r="D184" t="s">
        <v>237</v>
      </c>
      <c r="E184" t="s">
        <v>3128</v>
      </c>
      <c r="F184" t="s">
        <v>3043</v>
      </c>
      <c r="G184" t="s">
        <v>3044</v>
      </c>
      <c r="H184">
        <v>22</v>
      </c>
      <c r="I184">
        <v>-0.94</v>
      </c>
      <c r="J184">
        <v>21.06</v>
      </c>
      <c r="K184" t="s">
        <v>1907</v>
      </c>
      <c r="L184" t="s">
        <v>3084</v>
      </c>
      <c r="M184" t="s">
        <v>3415</v>
      </c>
      <c r="N184"/>
      <c r="O184" t="s">
        <v>3048</v>
      </c>
      <c r="P184" t="s">
        <v>3131</v>
      </c>
      <c r="Q184"/>
      <c r="R184">
        <v>0</v>
      </c>
      <c r="S184"/>
      <c r="T184">
        <v>0</v>
      </c>
      <c r="U184"/>
      <c r="V184"/>
      <c r="W184"/>
      <c r="X184"/>
      <c r="Y184"/>
      <c r="Z184"/>
      <c r="AA184" t="s">
        <v>3416</v>
      </c>
      <c r="AB184">
        <v>1</v>
      </c>
      <c r="AC184"/>
      <c r="AD184" s="74">
        <v>1311.09</v>
      </c>
      <c r="AE184"/>
      <c r="AF184"/>
      <c r="AG184"/>
      <c r="AH184"/>
      <c r="AI184"/>
      <c r="AJ184"/>
      <c r="AK184">
        <v>7850573030</v>
      </c>
      <c r="AL184" t="s">
        <v>3133</v>
      </c>
      <c r="AM184"/>
      <c r="AN184"/>
      <c r="AO184" t="s">
        <v>3050</v>
      </c>
    </row>
    <row r="185" spans="1:41" x14ac:dyDescent="0.3">
      <c r="A185" s="3">
        <v>44636</v>
      </c>
      <c r="B185" s="72">
        <v>0.83671296296296294</v>
      </c>
      <c r="C185" t="s">
        <v>3040</v>
      </c>
      <c r="D185" t="s">
        <v>3417</v>
      </c>
      <c r="E185" t="s">
        <v>3128</v>
      </c>
      <c r="F185" t="s">
        <v>3043</v>
      </c>
      <c r="G185" t="s">
        <v>3044</v>
      </c>
      <c r="H185">
        <v>22</v>
      </c>
      <c r="I185">
        <v>-0.94</v>
      </c>
      <c r="J185">
        <v>21.06</v>
      </c>
      <c r="K185" t="s">
        <v>1524</v>
      </c>
      <c r="L185" t="s">
        <v>3084</v>
      </c>
      <c r="M185" t="s">
        <v>3418</v>
      </c>
      <c r="N185"/>
      <c r="O185" t="s">
        <v>3048</v>
      </c>
      <c r="P185" t="s">
        <v>3131</v>
      </c>
      <c r="Q185"/>
      <c r="R185">
        <v>0</v>
      </c>
      <c r="S185"/>
      <c r="T185">
        <v>0</v>
      </c>
      <c r="U185"/>
      <c r="V185"/>
      <c r="W185"/>
      <c r="X185"/>
      <c r="Y185"/>
      <c r="Z185"/>
      <c r="AA185" t="s">
        <v>3419</v>
      </c>
      <c r="AB185">
        <v>1</v>
      </c>
      <c r="AC185">
        <v>4654775882002760</v>
      </c>
      <c r="AD185" s="74">
        <v>1332.15</v>
      </c>
      <c r="AE185"/>
      <c r="AF185"/>
      <c r="AG185"/>
      <c r="AH185"/>
      <c r="AI185"/>
      <c r="AJ185"/>
      <c r="AK185"/>
      <c r="AL185" t="s">
        <v>3133</v>
      </c>
      <c r="AM185"/>
      <c r="AN185"/>
      <c r="AO185" t="s">
        <v>3050</v>
      </c>
    </row>
    <row r="186" spans="1:41" x14ac:dyDescent="0.3">
      <c r="A186" s="3">
        <v>44637</v>
      </c>
      <c r="B186" s="72">
        <v>1.8379629629629628E-2</v>
      </c>
      <c r="C186" t="s">
        <v>3040</v>
      </c>
      <c r="D186" t="s">
        <v>373</v>
      </c>
      <c r="E186" t="s">
        <v>3128</v>
      </c>
      <c r="F186" t="s">
        <v>3043</v>
      </c>
      <c r="G186" t="s">
        <v>3044</v>
      </c>
      <c r="H186">
        <v>22</v>
      </c>
      <c r="I186">
        <v>-0.94</v>
      </c>
      <c r="J186">
        <v>21.06</v>
      </c>
      <c r="K186" t="s">
        <v>930</v>
      </c>
      <c r="L186" t="s">
        <v>3084</v>
      </c>
      <c r="M186" t="s">
        <v>3420</v>
      </c>
      <c r="N186"/>
      <c r="O186" t="s">
        <v>3048</v>
      </c>
      <c r="P186" t="s">
        <v>3131</v>
      </c>
      <c r="Q186"/>
      <c r="R186">
        <v>0</v>
      </c>
      <c r="S186"/>
      <c r="T186">
        <v>0</v>
      </c>
      <c r="U186"/>
      <c r="V186"/>
      <c r="W186"/>
      <c r="X186"/>
      <c r="Y186"/>
      <c r="Z186"/>
      <c r="AA186" t="s">
        <v>3421</v>
      </c>
      <c r="AB186">
        <v>1</v>
      </c>
      <c r="AC186">
        <v>2367745024014720</v>
      </c>
      <c r="AD186" s="74">
        <v>1353.21</v>
      </c>
      <c r="AE186"/>
      <c r="AF186"/>
      <c r="AG186"/>
      <c r="AH186"/>
      <c r="AI186"/>
      <c r="AJ186"/>
      <c r="AK186"/>
      <c r="AL186" t="s">
        <v>3133</v>
      </c>
      <c r="AM186"/>
      <c r="AN186"/>
      <c r="AO186" t="s">
        <v>3050</v>
      </c>
    </row>
    <row r="187" spans="1:41" x14ac:dyDescent="0.3">
      <c r="A187" s="3">
        <v>44637</v>
      </c>
      <c r="B187" s="72">
        <v>0.35381944444444446</v>
      </c>
      <c r="C187" t="s">
        <v>3040</v>
      </c>
      <c r="D187" t="s">
        <v>241</v>
      </c>
      <c r="E187" t="s">
        <v>3128</v>
      </c>
      <c r="F187" t="s">
        <v>3043</v>
      </c>
      <c r="G187" t="s">
        <v>3044</v>
      </c>
      <c r="H187">
        <v>11</v>
      </c>
      <c r="I187">
        <v>-0.62</v>
      </c>
      <c r="J187">
        <v>10.38</v>
      </c>
      <c r="K187" t="s">
        <v>1863</v>
      </c>
      <c r="L187" t="s">
        <v>3084</v>
      </c>
      <c r="M187" t="s">
        <v>3422</v>
      </c>
      <c r="N187"/>
      <c r="O187" t="s">
        <v>3048</v>
      </c>
      <c r="P187" t="s">
        <v>3142</v>
      </c>
      <c r="Q187"/>
      <c r="R187">
        <v>0</v>
      </c>
      <c r="S187"/>
      <c r="T187">
        <v>0</v>
      </c>
      <c r="U187"/>
      <c r="V187"/>
      <c r="W187"/>
      <c r="X187"/>
      <c r="Y187"/>
      <c r="Z187"/>
      <c r="AA187" t="s">
        <v>3423</v>
      </c>
      <c r="AB187">
        <v>1</v>
      </c>
      <c r="AC187">
        <v>743320319007468</v>
      </c>
      <c r="AD187" s="74">
        <v>1363.59</v>
      </c>
      <c r="AE187"/>
      <c r="AF187"/>
      <c r="AG187"/>
      <c r="AH187"/>
      <c r="AI187"/>
      <c r="AJ187"/>
      <c r="AK187"/>
      <c r="AL187" t="s">
        <v>3133</v>
      </c>
      <c r="AM187"/>
      <c r="AN187"/>
      <c r="AO187" t="s">
        <v>3050</v>
      </c>
    </row>
    <row r="188" spans="1:41" x14ac:dyDescent="0.3">
      <c r="A188" s="3">
        <v>44637</v>
      </c>
      <c r="B188" s="72">
        <v>0.51481481481481484</v>
      </c>
      <c r="C188" t="s">
        <v>3040</v>
      </c>
      <c r="D188" t="s">
        <v>475</v>
      </c>
      <c r="E188" t="s">
        <v>3128</v>
      </c>
      <c r="F188" t="s">
        <v>3043</v>
      </c>
      <c r="G188" t="s">
        <v>3044</v>
      </c>
      <c r="H188">
        <v>22</v>
      </c>
      <c r="I188">
        <v>-0.94</v>
      </c>
      <c r="J188">
        <v>21.06</v>
      </c>
      <c r="K188" t="s">
        <v>3424</v>
      </c>
      <c r="L188" t="s">
        <v>3084</v>
      </c>
      <c r="M188" t="s">
        <v>3425</v>
      </c>
      <c r="N188"/>
      <c r="O188" t="s">
        <v>3048</v>
      </c>
      <c r="P188" t="s">
        <v>3131</v>
      </c>
      <c r="Q188"/>
      <c r="R188">
        <v>0</v>
      </c>
      <c r="S188"/>
      <c r="T188">
        <v>0</v>
      </c>
      <c r="U188"/>
      <c r="V188"/>
      <c r="W188"/>
      <c r="X188"/>
      <c r="Y188"/>
      <c r="Z188"/>
      <c r="AA188" t="s">
        <v>3426</v>
      </c>
      <c r="AB188">
        <v>1</v>
      </c>
      <c r="AC188">
        <v>2451615824337760</v>
      </c>
      <c r="AD188" s="74">
        <v>1384.65</v>
      </c>
      <c r="AE188"/>
      <c r="AF188"/>
      <c r="AG188"/>
      <c r="AH188"/>
      <c r="AI188"/>
      <c r="AJ188"/>
      <c r="AK188"/>
      <c r="AL188" t="s">
        <v>3133</v>
      </c>
      <c r="AM188"/>
      <c r="AN188"/>
      <c r="AO188" t="s">
        <v>3050</v>
      </c>
    </row>
    <row r="189" spans="1:41" x14ac:dyDescent="0.3">
      <c r="A189" s="3">
        <v>44637</v>
      </c>
      <c r="B189" s="72">
        <v>0.6642245370370371</v>
      </c>
      <c r="C189" t="s">
        <v>3040</v>
      </c>
      <c r="D189" t="s">
        <v>269</v>
      </c>
      <c r="E189" t="s">
        <v>3128</v>
      </c>
      <c r="F189" t="s">
        <v>3043</v>
      </c>
      <c r="G189" t="s">
        <v>3044</v>
      </c>
      <c r="H189">
        <v>22</v>
      </c>
      <c r="I189">
        <v>-0.94</v>
      </c>
      <c r="J189">
        <v>21.06</v>
      </c>
      <c r="K189" t="s">
        <v>1029</v>
      </c>
      <c r="L189" t="s">
        <v>3084</v>
      </c>
      <c r="M189" t="s">
        <v>3427</v>
      </c>
      <c r="N189"/>
      <c r="O189" t="s">
        <v>3048</v>
      </c>
      <c r="P189" t="s">
        <v>3131</v>
      </c>
      <c r="Q189"/>
      <c r="R189">
        <v>0</v>
      </c>
      <c r="S189"/>
      <c r="T189">
        <v>0</v>
      </c>
      <c r="U189"/>
      <c r="V189"/>
      <c r="W189"/>
      <c r="X189"/>
      <c r="Y189"/>
      <c r="Z189"/>
      <c r="AA189" t="s">
        <v>3428</v>
      </c>
      <c r="AB189">
        <v>1</v>
      </c>
      <c r="AC189"/>
      <c r="AD189" s="74">
        <v>1405.71</v>
      </c>
      <c r="AE189"/>
      <c r="AF189"/>
      <c r="AG189"/>
      <c r="AH189"/>
      <c r="AI189"/>
      <c r="AJ189"/>
      <c r="AK189">
        <v>7775626841</v>
      </c>
      <c r="AL189" t="s">
        <v>3133</v>
      </c>
      <c r="AM189"/>
      <c r="AN189"/>
      <c r="AO189" t="s">
        <v>3050</v>
      </c>
    </row>
    <row r="190" spans="1:41" x14ac:dyDescent="0.3">
      <c r="A190" s="3">
        <v>44637</v>
      </c>
      <c r="B190" s="72">
        <v>0.66765046296296304</v>
      </c>
      <c r="C190" t="s">
        <v>3040</v>
      </c>
      <c r="D190" t="s">
        <v>3108</v>
      </c>
      <c r="E190" t="s">
        <v>3128</v>
      </c>
      <c r="F190" t="s">
        <v>3043</v>
      </c>
      <c r="G190" t="s">
        <v>3044</v>
      </c>
      <c r="H190">
        <v>11</v>
      </c>
      <c r="I190">
        <v>-0.62</v>
      </c>
      <c r="J190">
        <v>10.38</v>
      </c>
      <c r="K190" t="s">
        <v>881</v>
      </c>
      <c r="L190" t="s">
        <v>3084</v>
      </c>
      <c r="M190" t="s">
        <v>3429</v>
      </c>
      <c r="N190"/>
      <c r="O190" t="s">
        <v>3048</v>
      </c>
      <c r="P190" t="s">
        <v>3142</v>
      </c>
      <c r="Q190"/>
      <c r="R190">
        <v>0</v>
      </c>
      <c r="S190"/>
      <c r="T190">
        <v>0</v>
      </c>
      <c r="U190"/>
      <c r="V190"/>
      <c r="W190"/>
      <c r="X190"/>
      <c r="Y190"/>
      <c r="Z190"/>
      <c r="AA190" t="s">
        <v>3430</v>
      </c>
      <c r="AB190">
        <v>1</v>
      </c>
      <c r="AC190"/>
      <c r="AD190" s="74">
        <v>1416.09</v>
      </c>
      <c r="AE190"/>
      <c r="AF190"/>
      <c r="AG190"/>
      <c r="AH190"/>
      <c r="AI190"/>
      <c r="AJ190"/>
      <c r="AK190">
        <v>7973939683</v>
      </c>
      <c r="AL190" t="s">
        <v>3133</v>
      </c>
      <c r="AM190"/>
      <c r="AN190"/>
      <c r="AO190" t="s">
        <v>3050</v>
      </c>
    </row>
    <row r="191" spans="1:41" x14ac:dyDescent="0.3">
      <c r="A191" s="3">
        <v>44637</v>
      </c>
      <c r="B191" s="72">
        <v>0.71543981481481478</v>
      </c>
      <c r="C191" t="s">
        <v>3040</v>
      </c>
      <c r="D191" t="s">
        <v>3431</v>
      </c>
      <c r="E191" t="s">
        <v>3128</v>
      </c>
      <c r="F191" t="s">
        <v>3043</v>
      </c>
      <c r="G191" t="s">
        <v>3044</v>
      </c>
      <c r="H191">
        <v>22</v>
      </c>
      <c r="I191">
        <v>-0.94</v>
      </c>
      <c r="J191">
        <v>21.06</v>
      </c>
      <c r="K191" t="s">
        <v>3432</v>
      </c>
      <c r="L191" t="s">
        <v>3084</v>
      </c>
      <c r="M191" t="s">
        <v>3433</v>
      </c>
      <c r="N191"/>
      <c r="O191" t="s">
        <v>3048</v>
      </c>
      <c r="P191" t="s">
        <v>3131</v>
      </c>
      <c r="Q191"/>
      <c r="R191">
        <v>0</v>
      </c>
      <c r="S191"/>
      <c r="T191">
        <v>0</v>
      </c>
      <c r="U191"/>
      <c r="V191"/>
      <c r="W191"/>
      <c r="X191"/>
      <c r="Y191"/>
      <c r="Z191"/>
      <c r="AA191" t="s">
        <v>3434</v>
      </c>
      <c r="AB191">
        <v>1</v>
      </c>
      <c r="AC191"/>
      <c r="AD191" s="74">
        <v>1437.15</v>
      </c>
      <c r="AE191"/>
      <c r="AF191"/>
      <c r="AG191"/>
      <c r="AH191"/>
      <c r="AI191"/>
      <c r="AJ191"/>
      <c r="AK191">
        <v>1844344001</v>
      </c>
      <c r="AL191" t="s">
        <v>3133</v>
      </c>
      <c r="AM191"/>
      <c r="AN191"/>
      <c r="AO191" t="s">
        <v>3050</v>
      </c>
    </row>
    <row r="192" spans="1:41" x14ac:dyDescent="0.3">
      <c r="A192" s="3">
        <v>44637</v>
      </c>
      <c r="B192" s="72">
        <v>0.73452546296296306</v>
      </c>
      <c r="C192" t="s">
        <v>3040</v>
      </c>
      <c r="D192" t="s">
        <v>812</v>
      </c>
      <c r="E192" t="s">
        <v>3128</v>
      </c>
      <c r="F192" t="s">
        <v>3043</v>
      </c>
      <c r="G192" t="s">
        <v>3044</v>
      </c>
      <c r="H192">
        <v>22</v>
      </c>
      <c r="I192">
        <v>-0.94</v>
      </c>
      <c r="J192">
        <v>21.06</v>
      </c>
      <c r="K192" t="s">
        <v>3435</v>
      </c>
      <c r="L192" t="s">
        <v>3084</v>
      </c>
      <c r="M192" t="s">
        <v>3436</v>
      </c>
      <c r="N192"/>
      <c r="O192" t="s">
        <v>3048</v>
      </c>
      <c r="P192" t="s">
        <v>3131</v>
      </c>
      <c r="Q192"/>
      <c r="R192">
        <v>0</v>
      </c>
      <c r="S192"/>
      <c r="T192">
        <v>0</v>
      </c>
      <c r="U192"/>
      <c r="V192"/>
      <c r="W192"/>
      <c r="X192"/>
      <c r="Y192"/>
      <c r="Z192"/>
      <c r="AA192" t="s">
        <v>3437</v>
      </c>
      <c r="AB192">
        <v>1</v>
      </c>
      <c r="AC192"/>
      <c r="AD192" s="74">
        <v>1458.21</v>
      </c>
      <c r="AE192"/>
      <c r="AF192"/>
      <c r="AG192"/>
      <c r="AH192"/>
      <c r="AI192"/>
      <c r="AJ192"/>
      <c r="AK192">
        <v>7934250624</v>
      </c>
      <c r="AL192" t="s">
        <v>3133</v>
      </c>
      <c r="AM192"/>
      <c r="AN192"/>
      <c r="AO192" t="s">
        <v>3050</v>
      </c>
    </row>
    <row r="193" spans="1:41" x14ac:dyDescent="0.3">
      <c r="A193" s="3">
        <v>44637</v>
      </c>
      <c r="B193" s="72">
        <v>0.74315972222222226</v>
      </c>
      <c r="C193" t="s">
        <v>3040</v>
      </c>
      <c r="D193" t="s">
        <v>237</v>
      </c>
      <c r="E193" t="s">
        <v>3128</v>
      </c>
      <c r="F193" t="s">
        <v>3043</v>
      </c>
      <c r="G193" t="s">
        <v>3044</v>
      </c>
      <c r="H193">
        <v>22</v>
      </c>
      <c r="I193">
        <v>-0.94</v>
      </c>
      <c r="J193">
        <v>21.06</v>
      </c>
      <c r="K193" t="s">
        <v>1907</v>
      </c>
      <c r="L193" t="s">
        <v>3084</v>
      </c>
      <c r="M193" t="s">
        <v>3438</v>
      </c>
      <c r="N193"/>
      <c r="O193" t="s">
        <v>3048</v>
      </c>
      <c r="P193" t="s">
        <v>3131</v>
      </c>
      <c r="Q193"/>
      <c r="R193">
        <v>0</v>
      </c>
      <c r="S193"/>
      <c r="T193">
        <v>0</v>
      </c>
      <c r="U193"/>
      <c r="V193"/>
      <c r="W193"/>
      <c r="X193"/>
      <c r="Y193"/>
      <c r="Z193"/>
      <c r="AA193" t="s">
        <v>3439</v>
      </c>
      <c r="AB193">
        <v>1</v>
      </c>
      <c r="AC193"/>
      <c r="AD193" s="74">
        <v>1479.27</v>
      </c>
      <c r="AE193"/>
      <c r="AF193"/>
      <c r="AG193"/>
      <c r="AH193"/>
      <c r="AI193"/>
      <c r="AJ193"/>
      <c r="AK193">
        <v>7850573030</v>
      </c>
      <c r="AL193" t="s">
        <v>3133</v>
      </c>
      <c r="AM193"/>
      <c r="AN193"/>
      <c r="AO193" t="s">
        <v>3050</v>
      </c>
    </row>
    <row r="194" spans="1:41" x14ac:dyDescent="0.3">
      <c r="A194" s="3">
        <v>44637</v>
      </c>
      <c r="B194" s="72">
        <v>0.75386574074074064</v>
      </c>
      <c r="C194" t="s">
        <v>3040</v>
      </c>
      <c r="D194" t="s">
        <v>3440</v>
      </c>
      <c r="E194" t="s">
        <v>3128</v>
      </c>
      <c r="F194" t="s">
        <v>3043</v>
      </c>
      <c r="G194" t="s">
        <v>3044</v>
      </c>
      <c r="H194">
        <v>11</v>
      </c>
      <c r="I194">
        <v>-0.62</v>
      </c>
      <c r="J194">
        <v>10.38</v>
      </c>
      <c r="K194" t="s">
        <v>3441</v>
      </c>
      <c r="L194" t="s">
        <v>3084</v>
      </c>
      <c r="M194" t="s">
        <v>3442</v>
      </c>
      <c r="N194"/>
      <c r="O194" t="s">
        <v>3048</v>
      </c>
      <c r="P194" t="s">
        <v>3142</v>
      </c>
      <c r="Q194"/>
      <c r="R194">
        <v>0</v>
      </c>
      <c r="S194"/>
      <c r="T194">
        <v>0</v>
      </c>
      <c r="U194"/>
      <c r="V194"/>
      <c r="W194"/>
      <c r="X194"/>
      <c r="Y194"/>
      <c r="Z194"/>
      <c r="AA194" t="s">
        <v>3443</v>
      </c>
      <c r="AB194">
        <v>1</v>
      </c>
      <c r="AC194"/>
      <c r="AD194" s="74">
        <v>1489.65</v>
      </c>
      <c r="AE194"/>
      <c r="AF194"/>
      <c r="AG194"/>
      <c r="AH194"/>
      <c r="AI194"/>
      <c r="AJ194"/>
      <c r="AK194">
        <v>7967075367</v>
      </c>
      <c r="AL194" t="s">
        <v>3133</v>
      </c>
      <c r="AM194"/>
      <c r="AN194"/>
      <c r="AO194" t="s">
        <v>3050</v>
      </c>
    </row>
    <row r="195" spans="1:41" x14ac:dyDescent="0.3">
      <c r="A195" s="3">
        <v>44637</v>
      </c>
      <c r="B195" s="72">
        <v>0.75752314814814825</v>
      </c>
      <c r="C195" t="s">
        <v>3040</v>
      </c>
      <c r="D195" t="s">
        <v>3444</v>
      </c>
      <c r="E195" t="s">
        <v>3128</v>
      </c>
      <c r="F195" t="s">
        <v>3043</v>
      </c>
      <c r="G195" t="s">
        <v>3044</v>
      </c>
      <c r="H195">
        <v>11</v>
      </c>
      <c r="I195">
        <v>-0.62</v>
      </c>
      <c r="J195">
        <v>10.38</v>
      </c>
      <c r="K195" t="s">
        <v>3445</v>
      </c>
      <c r="L195" t="s">
        <v>3084</v>
      </c>
      <c r="M195" t="s">
        <v>3446</v>
      </c>
      <c r="N195"/>
      <c r="O195" t="s">
        <v>3048</v>
      </c>
      <c r="P195" t="s">
        <v>3142</v>
      </c>
      <c r="Q195"/>
      <c r="R195">
        <v>0</v>
      </c>
      <c r="S195"/>
      <c r="T195">
        <v>0</v>
      </c>
      <c r="U195"/>
      <c r="V195"/>
      <c r="W195"/>
      <c r="X195"/>
      <c r="Y195"/>
      <c r="Z195"/>
      <c r="AA195" t="s">
        <v>3447</v>
      </c>
      <c r="AB195">
        <v>1</v>
      </c>
      <c r="AC195">
        <v>3463167237261090</v>
      </c>
      <c r="AD195" s="74">
        <v>1500.03</v>
      </c>
      <c r="AE195"/>
      <c r="AF195"/>
      <c r="AG195"/>
      <c r="AH195"/>
      <c r="AI195"/>
      <c r="AJ195"/>
      <c r="AK195"/>
      <c r="AL195" t="s">
        <v>3133</v>
      </c>
      <c r="AM195"/>
      <c r="AN195"/>
      <c r="AO195" t="s">
        <v>3050</v>
      </c>
    </row>
    <row r="196" spans="1:41" x14ac:dyDescent="0.3">
      <c r="A196" s="3">
        <v>44637</v>
      </c>
      <c r="B196" s="72">
        <v>0.78484953703703697</v>
      </c>
      <c r="C196" t="s">
        <v>3040</v>
      </c>
      <c r="D196" t="s">
        <v>3108</v>
      </c>
      <c r="E196" t="s">
        <v>3128</v>
      </c>
      <c r="F196" t="s">
        <v>3043</v>
      </c>
      <c r="G196" t="s">
        <v>3044</v>
      </c>
      <c r="H196">
        <v>11</v>
      </c>
      <c r="I196">
        <v>-0.62</v>
      </c>
      <c r="J196">
        <v>10.38</v>
      </c>
      <c r="K196" t="s">
        <v>881</v>
      </c>
      <c r="L196" t="s">
        <v>3084</v>
      </c>
      <c r="M196" t="s">
        <v>3448</v>
      </c>
      <c r="N196"/>
      <c r="O196" t="s">
        <v>3048</v>
      </c>
      <c r="P196" t="s">
        <v>3142</v>
      </c>
      <c r="Q196"/>
      <c r="R196">
        <v>0</v>
      </c>
      <c r="S196"/>
      <c r="T196">
        <v>0</v>
      </c>
      <c r="U196"/>
      <c r="V196"/>
      <c r="W196"/>
      <c r="X196"/>
      <c r="Y196"/>
      <c r="Z196"/>
      <c r="AA196" t="s">
        <v>3449</v>
      </c>
      <c r="AB196">
        <v>1</v>
      </c>
      <c r="AC196"/>
      <c r="AD196" s="74">
        <v>1510.41</v>
      </c>
      <c r="AE196"/>
      <c r="AF196"/>
      <c r="AG196"/>
      <c r="AH196"/>
      <c r="AI196"/>
      <c r="AJ196"/>
      <c r="AK196">
        <v>7973939683</v>
      </c>
      <c r="AL196" t="s">
        <v>3133</v>
      </c>
      <c r="AM196"/>
      <c r="AN196"/>
      <c r="AO196" t="s">
        <v>3050</v>
      </c>
    </row>
    <row r="197" spans="1:41" x14ac:dyDescent="0.3">
      <c r="A197" s="3">
        <v>44637</v>
      </c>
      <c r="B197" s="72">
        <v>0.83449074074074081</v>
      </c>
      <c r="C197" t="s">
        <v>3040</v>
      </c>
      <c r="D197" t="s">
        <v>259</v>
      </c>
      <c r="E197" t="s">
        <v>3128</v>
      </c>
      <c r="F197" t="s">
        <v>3043</v>
      </c>
      <c r="G197" t="s">
        <v>3044</v>
      </c>
      <c r="H197">
        <v>22</v>
      </c>
      <c r="I197">
        <v>-0.94</v>
      </c>
      <c r="J197">
        <v>21.06</v>
      </c>
      <c r="K197" t="s">
        <v>1536</v>
      </c>
      <c r="L197" t="s">
        <v>3084</v>
      </c>
      <c r="M197" t="s">
        <v>3450</v>
      </c>
      <c r="N197"/>
      <c r="O197" t="s">
        <v>3048</v>
      </c>
      <c r="P197" t="s">
        <v>3131</v>
      </c>
      <c r="Q197"/>
      <c r="R197">
        <v>0</v>
      </c>
      <c r="S197"/>
      <c r="T197">
        <v>0</v>
      </c>
      <c r="U197"/>
      <c r="V197"/>
      <c r="W197"/>
      <c r="X197"/>
      <c r="Y197"/>
      <c r="Z197"/>
      <c r="AA197" t="s">
        <v>3451</v>
      </c>
      <c r="AB197">
        <v>1</v>
      </c>
      <c r="AC197"/>
      <c r="AD197" s="74">
        <v>1531.47</v>
      </c>
      <c r="AE197"/>
      <c r="AF197"/>
      <c r="AG197"/>
      <c r="AH197"/>
      <c r="AI197"/>
      <c r="AJ197"/>
      <c r="AK197">
        <v>7765980508</v>
      </c>
      <c r="AL197" t="s">
        <v>3133</v>
      </c>
      <c r="AM197"/>
      <c r="AN197"/>
      <c r="AO197" t="s">
        <v>3050</v>
      </c>
    </row>
    <row r="198" spans="1:41" x14ac:dyDescent="0.3">
      <c r="A198" s="3"/>
      <c r="B198" s="72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 s="74"/>
      <c r="AE198"/>
      <c r="AF198"/>
      <c r="AG198"/>
      <c r="AH198"/>
      <c r="AI198"/>
      <c r="AJ198"/>
      <c r="AK198"/>
      <c r="AL198"/>
      <c r="AM198"/>
      <c r="AN198"/>
      <c r="AO198"/>
    </row>
    <row r="199" spans="1:41" x14ac:dyDescent="0.3">
      <c r="A199" s="5" t="s">
        <v>3081</v>
      </c>
    </row>
    <row r="200" spans="1:41" x14ac:dyDescent="0.3">
      <c r="A200"/>
      <c r="B200" t="s">
        <v>3075</v>
      </c>
      <c r="C200" t="s">
        <v>0</v>
      </c>
      <c r="D200" t="s">
        <v>3076</v>
      </c>
      <c r="E200" t="s">
        <v>3077</v>
      </c>
      <c r="F200" t="s">
        <v>3076</v>
      </c>
      <c r="G200" t="s">
        <v>3078</v>
      </c>
      <c r="H200" t="s">
        <v>3079</v>
      </c>
      <c r="I200" t="s">
        <v>3080</v>
      </c>
    </row>
    <row r="201" spans="1:41" x14ac:dyDescent="0.3">
      <c r="A201" s="3">
        <v>44587</v>
      </c>
      <c r="B201" s="74">
        <v>-1182.7</v>
      </c>
      <c r="C201">
        <v>1231</v>
      </c>
      <c r="D201">
        <v>-48.300000000000047</v>
      </c>
      <c r="E201"/>
      <c r="F201"/>
      <c r="G201">
        <v>1182.7</v>
      </c>
      <c r="H201">
        <v>1182.7</v>
      </c>
      <c r="I201">
        <v>0</v>
      </c>
    </row>
    <row r="202" spans="1:41" x14ac:dyDescent="0.3">
      <c r="A202" s="3">
        <v>44588</v>
      </c>
      <c r="B202">
        <v>-28.83</v>
      </c>
      <c r="C202">
        <v>30</v>
      </c>
      <c r="D202">
        <v>-1.17</v>
      </c>
      <c r="E202"/>
      <c r="F202"/>
      <c r="G202">
        <v>28.83</v>
      </c>
      <c r="H202">
        <v>28.83</v>
      </c>
      <c r="I202">
        <v>0</v>
      </c>
    </row>
    <row r="203" spans="1:41" x14ac:dyDescent="0.3">
      <c r="A203" s="3">
        <v>44626</v>
      </c>
      <c r="B203">
        <v>-817.17</v>
      </c>
      <c r="C203">
        <v>150</v>
      </c>
      <c r="D203">
        <v>-5.85</v>
      </c>
      <c r="E203">
        <v>704</v>
      </c>
      <c r="F203">
        <v>-30.980000000000004</v>
      </c>
      <c r="G203">
        <v>817.17</v>
      </c>
      <c r="H203">
        <v>144.15</v>
      </c>
      <c r="I203">
        <v>673.02</v>
      </c>
    </row>
    <row r="204" spans="1:41" x14ac:dyDescent="0.3">
      <c r="A204" s="3">
        <v>44671</v>
      </c>
      <c r="B204">
        <v>-1531.47</v>
      </c>
      <c r="C204">
        <v>30</v>
      </c>
      <c r="D204">
        <v>-1.17</v>
      </c>
      <c r="E204">
        <v>1573</v>
      </c>
      <c r="F204">
        <v>-70.359999999999943</v>
      </c>
      <c r="G204">
        <v>1531.47</v>
      </c>
      <c r="H204">
        <v>28.83</v>
      </c>
      <c r="I204">
        <v>1502.64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46D6-2D58-45BD-A96E-C585266327FE}">
  <dimension ref="A1:AP277"/>
  <sheetViews>
    <sheetView topLeftCell="A31" zoomScale="80" zoomScaleNormal="80" workbookViewId="0">
      <selection activeCell="J75" sqref="J75"/>
    </sheetView>
  </sheetViews>
  <sheetFormatPr defaultColWidth="9" defaultRowHeight="13" x14ac:dyDescent="0.3"/>
  <cols>
    <col min="1" max="2" width="9" style="5"/>
    <col min="3" max="3" width="18.1796875" style="5" customWidth="1"/>
    <col min="4" max="4" width="9" style="5"/>
    <col min="5" max="5" width="15.7265625" style="5" customWidth="1"/>
    <col min="6" max="16" width="9" style="5"/>
    <col min="17" max="17" width="18.26953125" style="5" customWidth="1"/>
    <col min="18" max="18" width="9" style="5"/>
    <col min="19" max="19" width="18" style="5" customWidth="1"/>
    <col min="20" max="20" width="17.1796875" style="5" customWidth="1"/>
    <col min="21" max="33" width="9" style="5"/>
    <col min="34" max="34" width="18.54296875" style="5" customWidth="1"/>
    <col min="35" max="35" width="16" style="5" customWidth="1"/>
    <col min="36" max="16384" width="9" style="5"/>
  </cols>
  <sheetData>
    <row r="1" spans="1:42" x14ac:dyDescent="0.3">
      <c r="A1" t="s">
        <v>843</v>
      </c>
      <c r="B1" t="s">
        <v>1938</v>
      </c>
      <c r="C1" t="s">
        <v>1496</v>
      </c>
      <c r="D1" t="s">
        <v>1939</v>
      </c>
      <c r="E1" t="s">
        <v>1940</v>
      </c>
      <c r="F1" t="s">
        <v>1941</v>
      </c>
      <c r="G1" t="s">
        <v>1942</v>
      </c>
      <c r="H1" t="s">
        <v>1943</v>
      </c>
      <c r="I1" t="s">
        <v>1944</v>
      </c>
      <c r="J1" t="s">
        <v>1945</v>
      </c>
      <c r="K1" t="s">
        <v>1946</v>
      </c>
      <c r="L1" t="s">
        <v>1947</v>
      </c>
      <c r="M1" t="s">
        <v>1948</v>
      </c>
      <c r="P1" t="s">
        <v>2012</v>
      </c>
      <c r="Q1" t="s">
        <v>2013</v>
      </c>
      <c r="R1" t="s">
        <v>2014</v>
      </c>
      <c r="S1" t="s">
        <v>2015</v>
      </c>
      <c r="T1" t="s">
        <v>2016</v>
      </c>
      <c r="U1" t="s">
        <v>2017</v>
      </c>
      <c r="V1" t="s">
        <v>2018</v>
      </c>
      <c r="W1" t="s">
        <v>2019</v>
      </c>
      <c r="X1" t="s">
        <v>2020</v>
      </c>
      <c r="Y1" t="s">
        <v>2021</v>
      </c>
      <c r="Z1" t="s">
        <v>2022</v>
      </c>
      <c r="AA1"/>
      <c r="AB1"/>
      <c r="AC1"/>
      <c r="AE1" t="s">
        <v>843</v>
      </c>
      <c r="AF1" t="s">
        <v>1494</v>
      </c>
      <c r="AG1" t="s">
        <v>1495</v>
      </c>
      <c r="AH1" t="s">
        <v>222</v>
      </c>
      <c r="AI1" t="s">
        <v>1496</v>
      </c>
      <c r="AJ1" t="s">
        <v>1497</v>
      </c>
      <c r="AK1" t="s">
        <v>1498</v>
      </c>
      <c r="AL1" t="s">
        <v>1499</v>
      </c>
      <c r="AM1" t="s">
        <v>1500</v>
      </c>
      <c r="AN1" t="s">
        <v>1501</v>
      </c>
      <c r="AO1"/>
      <c r="AP1" s="5" t="s">
        <v>2970</v>
      </c>
    </row>
    <row r="2" spans="1:42" x14ac:dyDescent="0.3">
      <c r="A2" t="s">
        <v>1949</v>
      </c>
      <c r="B2">
        <v>369.35</v>
      </c>
      <c r="C2" s="21">
        <v>44810.161805555559</v>
      </c>
      <c r="D2" t="s">
        <v>1950</v>
      </c>
      <c r="E2" s="21">
        <v>44816</v>
      </c>
      <c r="F2" t="s">
        <v>1951</v>
      </c>
      <c r="G2" t="s">
        <v>1952</v>
      </c>
      <c r="H2" t="s">
        <v>1953</v>
      </c>
      <c r="I2" t="s">
        <v>1954</v>
      </c>
      <c r="J2" t="s">
        <v>1955</v>
      </c>
      <c r="K2" t="s">
        <v>1956</v>
      </c>
      <c r="L2" t="s">
        <v>1957</v>
      </c>
      <c r="M2">
        <v>6819</v>
      </c>
      <c r="P2" t="s">
        <v>2010</v>
      </c>
      <c r="Q2" s="21">
        <v>44770.041666666664</v>
      </c>
      <c r="R2" t="s">
        <v>2023</v>
      </c>
      <c r="S2" s="21">
        <v>44762.697395833333</v>
      </c>
      <c r="T2" s="21">
        <v>44769.041666666664</v>
      </c>
      <c r="U2" t="s">
        <v>1950</v>
      </c>
      <c r="V2">
        <v>1</v>
      </c>
      <c r="W2">
        <v>0.21</v>
      </c>
      <c r="X2">
        <v>0.79</v>
      </c>
      <c r="Y2" t="s">
        <v>2024</v>
      </c>
      <c r="Z2" t="s">
        <v>2025</v>
      </c>
      <c r="AA2"/>
      <c r="AB2"/>
      <c r="AC2"/>
      <c r="AE2">
        <f>IF(AK2=V2,1,0)</f>
        <v>0</v>
      </c>
      <c r="AF2"/>
      <c r="AG2" t="s">
        <v>1464</v>
      </c>
      <c r="AH2" t="s">
        <v>1936</v>
      </c>
      <c r="AI2" s="21">
        <v>44762.738888888889</v>
      </c>
      <c r="AJ2"/>
      <c r="AK2">
        <v>2</v>
      </c>
      <c r="AL2">
        <v>2</v>
      </c>
      <c r="AM2">
        <v>0</v>
      </c>
      <c r="AN2">
        <v>0</v>
      </c>
      <c r="AO2"/>
      <c r="AP2" s="5">
        <f>AK2-V2</f>
        <v>1</v>
      </c>
    </row>
    <row r="3" spans="1:42" x14ac:dyDescent="0.3">
      <c r="A3" t="s">
        <v>1958</v>
      </c>
      <c r="B3">
        <v>285.74</v>
      </c>
      <c r="C3" s="21">
        <v>44808.054166666669</v>
      </c>
      <c r="D3" t="s">
        <v>1950</v>
      </c>
      <c r="E3" s="21">
        <v>44813</v>
      </c>
      <c r="F3" t="s">
        <v>1951</v>
      </c>
      <c r="G3" t="s">
        <v>1952</v>
      </c>
      <c r="H3" t="s">
        <v>1953</v>
      </c>
      <c r="I3" t="s">
        <v>1954</v>
      </c>
      <c r="J3" t="s">
        <v>1959</v>
      </c>
      <c r="K3" t="s">
        <v>1956</v>
      </c>
      <c r="L3" t="s">
        <v>1957</v>
      </c>
      <c r="M3">
        <v>6819</v>
      </c>
      <c r="P3" t="s">
        <v>2010</v>
      </c>
      <c r="Q3" s="21">
        <v>44770.041666666664</v>
      </c>
      <c r="R3" t="s">
        <v>2026</v>
      </c>
      <c r="S3" s="21">
        <v>44763.514178240737</v>
      </c>
      <c r="T3" s="21">
        <v>44770.041666666664</v>
      </c>
      <c r="U3" t="s">
        <v>1950</v>
      </c>
      <c r="V3">
        <v>1.2</v>
      </c>
      <c r="W3">
        <v>0.23</v>
      </c>
      <c r="X3">
        <v>0.97</v>
      </c>
      <c r="Y3" t="s">
        <v>2024</v>
      </c>
      <c r="Z3" t="s">
        <v>2027</v>
      </c>
      <c r="AA3"/>
      <c r="AB3"/>
      <c r="AC3"/>
      <c r="AE3">
        <f t="shared" ref="AE3:AE14" si="0">IF(AK3=V3,1,0)</f>
        <v>1</v>
      </c>
      <c r="AF3" t="s">
        <v>1934</v>
      </c>
      <c r="AG3" t="s">
        <v>1464</v>
      </c>
      <c r="AH3" t="s">
        <v>1485</v>
      </c>
      <c r="AI3" s="21">
        <v>44763.472222222219</v>
      </c>
      <c r="AJ3" t="s">
        <v>1935</v>
      </c>
      <c r="AK3">
        <v>1.2</v>
      </c>
      <c r="AL3">
        <v>1</v>
      </c>
      <c r="AM3">
        <v>0</v>
      </c>
      <c r="AN3">
        <v>0</v>
      </c>
      <c r="AO3"/>
      <c r="AP3" s="5">
        <f t="shared" ref="AP3:AP66" si="1">AK3-V3</f>
        <v>0</v>
      </c>
    </row>
    <row r="4" spans="1:42" x14ac:dyDescent="0.3">
      <c r="A4" t="s">
        <v>1960</v>
      </c>
      <c r="B4">
        <v>82.33</v>
      </c>
      <c r="C4" s="21">
        <v>44807.048611111109</v>
      </c>
      <c r="D4" t="s">
        <v>1950</v>
      </c>
      <c r="E4" s="21">
        <v>44812</v>
      </c>
      <c r="F4" t="s">
        <v>1951</v>
      </c>
      <c r="G4" t="s">
        <v>1952</v>
      </c>
      <c r="H4" t="s">
        <v>1953</v>
      </c>
      <c r="I4" t="s">
        <v>1954</v>
      </c>
      <c r="J4" t="s">
        <v>1961</v>
      </c>
      <c r="K4" t="s">
        <v>1956</v>
      </c>
      <c r="L4" t="s">
        <v>1957</v>
      </c>
      <c r="M4">
        <v>6819</v>
      </c>
      <c r="P4" t="s">
        <v>2008</v>
      </c>
      <c r="Q4" s="21">
        <v>44771.041666666664</v>
      </c>
      <c r="R4" t="s">
        <v>2028</v>
      </c>
      <c r="S4" s="21">
        <v>44764.496967592589</v>
      </c>
      <c r="T4" s="21">
        <v>44771.041666666664</v>
      </c>
      <c r="U4" t="s">
        <v>1950</v>
      </c>
      <c r="V4">
        <v>11</v>
      </c>
      <c r="W4">
        <v>0.35</v>
      </c>
      <c r="X4">
        <v>10.65</v>
      </c>
      <c r="Y4" t="s">
        <v>2024</v>
      </c>
      <c r="Z4" t="s">
        <v>2029</v>
      </c>
      <c r="AA4"/>
      <c r="AB4"/>
      <c r="AC4"/>
      <c r="AE4">
        <f t="shared" si="0"/>
        <v>1</v>
      </c>
      <c r="AF4"/>
      <c r="AG4" t="s">
        <v>1932</v>
      </c>
      <c r="AH4" t="s">
        <v>1933</v>
      </c>
      <c r="AI4" s="21">
        <v>44764.454861111109</v>
      </c>
      <c r="AJ4"/>
      <c r="AK4">
        <v>11</v>
      </c>
      <c r="AL4">
        <v>1</v>
      </c>
      <c r="AM4">
        <v>0</v>
      </c>
      <c r="AN4">
        <v>0</v>
      </c>
      <c r="AO4"/>
      <c r="AP4" s="5">
        <f t="shared" si="1"/>
        <v>0</v>
      </c>
    </row>
    <row r="5" spans="1:42" x14ac:dyDescent="0.3">
      <c r="A5" t="s">
        <v>1962</v>
      </c>
      <c r="B5">
        <v>216.72</v>
      </c>
      <c r="C5" s="21">
        <v>44803.152777777781</v>
      </c>
      <c r="D5" t="s">
        <v>1950</v>
      </c>
      <c r="E5" s="21">
        <v>44809</v>
      </c>
      <c r="F5" t="s">
        <v>1951</v>
      </c>
      <c r="G5" t="s">
        <v>1952</v>
      </c>
      <c r="H5" t="s">
        <v>1953</v>
      </c>
      <c r="I5" t="s">
        <v>1954</v>
      </c>
      <c r="J5" t="s">
        <v>1963</v>
      </c>
      <c r="K5" t="s">
        <v>1956</v>
      </c>
      <c r="L5" t="s">
        <v>1957</v>
      </c>
      <c r="M5">
        <v>6819</v>
      </c>
      <c r="P5" t="s">
        <v>2008</v>
      </c>
      <c r="Q5" s="21">
        <v>44771.041666666664</v>
      </c>
      <c r="R5" t="s">
        <v>2030</v>
      </c>
      <c r="S5" s="21">
        <v>44764.660312499997</v>
      </c>
      <c r="T5" s="21">
        <v>44771.041666666664</v>
      </c>
      <c r="U5" t="s">
        <v>1950</v>
      </c>
      <c r="V5">
        <v>26</v>
      </c>
      <c r="W5">
        <v>0.56000000000000005</v>
      </c>
      <c r="X5">
        <v>25.44</v>
      </c>
      <c r="Y5" t="s">
        <v>2024</v>
      </c>
      <c r="Z5" t="s">
        <v>2031</v>
      </c>
      <c r="AA5"/>
      <c r="AB5"/>
      <c r="AC5"/>
      <c r="AE5">
        <f t="shared" si="0"/>
        <v>1</v>
      </c>
      <c r="AF5"/>
      <c r="AG5" t="s">
        <v>1930</v>
      </c>
      <c r="AH5" t="s">
        <v>1931</v>
      </c>
      <c r="AI5" s="21">
        <v>44764.618055555555</v>
      </c>
      <c r="AJ5"/>
      <c r="AK5">
        <v>26</v>
      </c>
      <c r="AL5">
        <v>1</v>
      </c>
      <c r="AM5">
        <v>0</v>
      </c>
      <c r="AN5">
        <v>0</v>
      </c>
      <c r="AO5"/>
      <c r="AP5" s="5">
        <f t="shared" si="1"/>
        <v>0</v>
      </c>
    </row>
    <row r="6" spans="1:42" x14ac:dyDescent="0.3">
      <c r="A6" t="s">
        <v>1964</v>
      </c>
      <c r="B6">
        <v>118.12</v>
      </c>
      <c r="C6" s="21">
        <v>44799.077777777777</v>
      </c>
      <c r="D6" t="s">
        <v>1950</v>
      </c>
      <c r="E6" s="21">
        <v>44804</v>
      </c>
      <c r="F6" t="s">
        <v>1951</v>
      </c>
      <c r="G6" t="s">
        <v>1952</v>
      </c>
      <c r="H6" t="s">
        <v>1953</v>
      </c>
      <c r="I6" t="s">
        <v>1954</v>
      </c>
      <c r="J6" t="s">
        <v>1965</v>
      </c>
      <c r="K6" t="s">
        <v>1956</v>
      </c>
      <c r="L6" t="s">
        <v>1957</v>
      </c>
      <c r="M6">
        <v>6819</v>
      </c>
      <c r="P6" t="s">
        <v>2006</v>
      </c>
      <c r="Q6" s="21">
        <v>44772.041666666664</v>
      </c>
      <c r="R6" t="s">
        <v>2032</v>
      </c>
      <c r="S6" s="21">
        <v>44765.679340277777</v>
      </c>
      <c r="T6" s="21">
        <v>44772.041666666664</v>
      </c>
      <c r="U6" t="s">
        <v>1950</v>
      </c>
      <c r="V6">
        <v>26</v>
      </c>
      <c r="W6">
        <v>0.56000000000000005</v>
      </c>
      <c r="X6">
        <v>25.44</v>
      </c>
      <c r="Y6" t="s">
        <v>2024</v>
      </c>
      <c r="Z6" t="s">
        <v>2033</v>
      </c>
      <c r="AA6"/>
      <c r="AB6"/>
      <c r="AC6"/>
      <c r="AE6">
        <f t="shared" si="0"/>
        <v>1</v>
      </c>
      <c r="AF6"/>
      <c r="AG6" t="s">
        <v>1928</v>
      </c>
      <c r="AH6" t="s">
        <v>1929</v>
      </c>
      <c r="AI6" s="21">
        <v>44765.637499999997</v>
      </c>
      <c r="AJ6"/>
      <c r="AK6">
        <v>26</v>
      </c>
      <c r="AL6">
        <v>1</v>
      </c>
      <c r="AM6">
        <v>0</v>
      </c>
      <c r="AN6">
        <v>0</v>
      </c>
      <c r="AO6"/>
      <c r="AP6" s="5">
        <f t="shared" si="1"/>
        <v>0</v>
      </c>
    </row>
    <row r="7" spans="1:42" x14ac:dyDescent="0.3">
      <c r="A7" t="s">
        <v>1966</v>
      </c>
      <c r="B7">
        <v>29.87</v>
      </c>
      <c r="C7" s="21">
        <v>44796.144444444442</v>
      </c>
      <c r="D7" t="s">
        <v>1950</v>
      </c>
      <c r="E7" s="21">
        <v>44803</v>
      </c>
      <c r="F7" t="s">
        <v>1951</v>
      </c>
      <c r="G7" t="s">
        <v>1952</v>
      </c>
      <c r="H7" t="s">
        <v>1953</v>
      </c>
      <c r="I7" t="s">
        <v>1954</v>
      </c>
      <c r="J7" t="s">
        <v>1967</v>
      </c>
      <c r="K7" t="s">
        <v>1956</v>
      </c>
      <c r="L7" t="s">
        <v>1957</v>
      </c>
      <c r="M7">
        <v>6819</v>
      </c>
      <c r="P7" t="s">
        <v>2006</v>
      </c>
      <c r="Q7" s="21">
        <v>44772.041666666664</v>
      </c>
      <c r="R7" t="s">
        <v>2034</v>
      </c>
      <c r="S7" s="21">
        <v>44765.708541666667</v>
      </c>
      <c r="T7" s="21">
        <v>44772.041666666664</v>
      </c>
      <c r="U7" t="s">
        <v>1950</v>
      </c>
      <c r="V7">
        <v>22</v>
      </c>
      <c r="W7">
        <v>0.51</v>
      </c>
      <c r="X7">
        <v>21.49</v>
      </c>
      <c r="Y7" t="s">
        <v>2024</v>
      </c>
      <c r="Z7" t="s">
        <v>2035</v>
      </c>
      <c r="AA7"/>
      <c r="AB7"/>
      <c r="AC7"/>
      <c r="AE7">
        <f t="shared" si="0"/>
        <v>1</v>
      </c>
      <c r="AF7"/>
      <c r="AG7" t="s">
        <v>1926</v>
      </c>
      <c r="AH7" t="s">
        <v>1927</v>
      </c>
      <c r="AI7" s="21">
        <v>44765.666666666664</v>
      </c>
      <c r="AJ7"/>
      <c r="AK7">
        <v>22</v>
      </c>
      <c r="AL7">
        <v>1</v>
      </c>
      <c r="AM7">
        <v>0</v>
      </c>
      <c r="AN7">
        <v>0</v>
      </c>
      <c r="AO7"/>
      <c r="AP7" s="5">
        <f t="shared" si="1"/>
        <v>0</v>
      </c>
    </row>
    <row r="8" spans="1:42" x14ac:dyDescent="0.3">
      <c r="A8" t="s">
        <v>1968</v>
      </c>
      <c r="B8">
        <v>829.61</v>
      </c>
      <c r="C8" s="21">
        <v>44786.044444444444</v>
      </c>
      <c r="D8" t="s">
        <v>1950</v>
      </c>
      <c r="E8" s="21">
        <v>44791</v>
      </c>
      <c r="F8" t="s">
        <v>1951</v>
      </c>
      <c r="G8" t="s">
        <v>1952</v>
      </c>
      <c r="H8" t="s">
        <v>1953</v>
      </c>
      <c r="I8" t="s">
        <v>1954</v>
      </c>
      <c r="J8" t="s">
        <v>1969</v>
      </c>
      <c r="K8" t="s">
        <v>1956</v>
      </c>
      <c r="L8" t="s">
        <v>1957</v>
      </c>
      <c r="M8">
        <v>6819</v>
      </c>
      <c r="P8" t="s">
        <v>2006</v>
      </c>
      <c r="Q8" s="21">
        <v>44772.041666666664</v>
      </c>
      <c r="R8" t="s">
        <v>2036</v>
      </c>
      <c r="S8" s="21">
        <v>44765.873854166668</v>
      </c>
      <c r="T8" s="21">
        <v>44772.041666666664</v>
      </c>
      <c r="U8" t="s">
        <v>1950</v>
      </c>
      <c r="V8">
        <v>26</v>
      </c>
      <c r="W8">
        <v>0.56000000000000005</v>
      </c>
      <c r="X8">
        <v>25.44</v>
      </c>
      <c r="Y8" t="s">
        <v>2024</v>
      </c>
      <c r="Z8" t="s">
        <v>2037</v>
      </c>
      <c r="AA8"/>
      <c r="AB8"/>
      <c r="AC8"/>
      <c r="AE8">
        <f t="shared" si="0"/>
        <v>1</v>
      </c>
      <c r="AF8"/>
      <c r="AG8" t="s">
        <v>1924</v>
      </c>
      <c r="AH8" t="s">
        <v>1925</v>
      </c>
      <c r="AI8" s="21">
        <v>44765.831944444442</v>
      </c>
      <c r="AJ8"/>
      <c r="AK8">
        <v>26</v>
      </c>
      <c r="AL8">
        <v>1</v>
      </c>
      <c r="AM8">
        <v>0</v>
      </c>
      <c r="AN8">
        <v>0</v>
      </c>
      <c r="AO8"/>
      <c r="AP8" s="5">
        <f t="shared" si="1"/>
        <v>0</v>
      </c>
    </row>
    <row r="9" spans="1:42" x14ac:dyDescent="0.3">
      <c r="A9" t="s">
        <v>1970</v>
      </c>
      <c r="B9">
        <v>968.22</v>
      </c>
      <c r="C9" s="21">
        <v>44785.070138888892</v>
      </c>
      <c r="D9" t="s">
        <v>1950</v>
      </c>
      <c r="E9" s="21">
        <v>44790</v>
      </c>
      <c r="F9" t="s">
        <v>1951</v>
      </c>
      <c r="G9" t="s">
        <v>1952</v>
      </c>
      <c r="H9" t="s">
        <v>1953</v>
      </c>
      <c r="I9" t="s">
        <v>1954</v>
      </c>
      <c r="J9" t="s">
        <v>1971</v>
      </c>
      <c r="K9" t="s">
        <v>1956</v>
      </c>
      <c r="L9" t="s">
        <v>1957</v>
      </c>
      <c r="M9">
        <v>6819</v>
      </c>
      <c r="P9" t="s">
        <v>2004</v>
      </c>
      <c r="Q9" s="21">
        <v>44773.041666666664</v>
      </c>
      <c r="R9" t="s">
        <v>2038</v>
      </c>
      <c r="S9" s="21">
        <v>44766.72997685185</v>
      </c>
      <c r="T9" s="21">
        <v>44773.041666666664</v>
      </c>
      <c r="U9" t="s">
        <v>1950</v>
      </c>
      <c r="V9">
        <v>22</v>
      </c>
      <c r="W9">
        <v>0.51</v>
      </c>
      <c r="X9">
        <v>21.49</v>
      </c>
      <c r="Y9" t="s">
        <v>2024</v>
      </c>
      <c r="Z9" t="s">
        <v>2039</v>
      </c>
      <c r="AA9"/>
      <c r="AB9"/>
      <c r="AC9"/>
      <c r="AE9">
        <f t="shared" si="0"/>
        <v>1</v>
      </c>
      <c r="AF9"/>
      <c r="AG9" t="s">
        <v>1210</v>
      </c>
      <c r="AH9" t="s">
        <v>1923</v>
      </c>
      <c r="AI9" s="21">
        <v>44766.688194444447</v>
      </c>
      <c r="AJ9"/>
      <c r="AK9">
        <v>22</v>
      </c>
      <c r="AL9">
        <v>1</v>
      </c>
      <c r="AM9">
        <v>0</v>
      </c>
      <c r="AN9">
        <v>0</v>
      </c>
      <c r="AO9"/>
      <c r="AP9" s="5">
        <f t="shared" si="1"/>
        <v>0</v>
      </c>
    </row>
    <row r="10" spans="1:42" x14ac:dyDescent="0.3">
      <c r="A10" t="s">
        <v>1972</v>
      </c>
      <c r="B10">
        <v>451.37</v>
      </c>
      <c r="C10" s="21">
        <v>44784.093055555553</v>
      </c>
      <c r="D10" t="s">
        <v>1950</v>
      </c>
      <c r="E10" s="21">
        <v>44789</v>
      </c>
      <c r="F10" t="s">
        <v>1951</v>
      </c>
      <c r="G10" t="s">
        <v>1952</v>
      </c>
      <c r="H10" t="s">
        <v>1953</v>
      </c>
      <c r="I10" t="s">
        <v>1954</v>
      </c>
      <c r="J10" t="s">
        <v>1973</v>
      </c>
      <c r="K10" t="s">
        <v>1956</v>
      </c>
      <c r="L10" t="s">
        <v>1957</v>
      </c>
      <c r="M10">
        <v>6819</v>
      </c>
      <c r="P10" t="s">
        <v>2004</v>
      </c>
      <c r="Q10" s="21">
        <v>44773.041666666664</v>
      </c>
      <c r="R10" t="s">
        <v>2040</v>
      </c>
      <c r="S10" s="21">
        <v>44766.731087962966</v>
      </c>
      <c r="T10" s="21">
        <v>44773.041666666664</v>
      </c>
      <c r="U10" t="s">
        <v>1950</v>
      </c>
      <c r="V10">
        <v>13</v>
      </c>
      <c r="W10">
        <v>0.38</v>
      </c>
      <c r="X10">
        <v>12.62</v>
      </c>
      <c r="Y10" t="s">
        <v>2024</v>
      </c>
      <c r="Z10" t="s">
        <v>2041</v>
      </c>
      <c r="AA10"/>
      <c r="AB10"/>
      <c r="AC10"/>
      <c r="AE10">
        <f t="shared" si="0"/>
        <v>1</v>
      </c>
      <c r="AF10"/>
      <c r="AG10" t="s">
        <v>1921</v>
      </c>
      <c r="AH10" t="s">
        <v>1922</v>
      </c>
      <c r="AI10" s="21">
        <v>44766.688888888886</v>
      </c>
      <c r="AJ10"/>
      <c r="AK10">
        <v>13</v>
      </c>
      <c r="AL10">
        <v>1</v>
      </c>
      <c r="AM10">
        <v>0</v>
      </c>
      <c r="AN10">
        <v>0</v>
      </c>
      <c r="AO10"/>
      <c r="AP10" s="5">
        <f t="shared" si="1"/>
        <v>0</v>
      </c>
    </row>
    <row r="11" spans="1:42" x14ac:dyDescent="0.3">
      <c r="A11" t="s">
        <v>1974</v>
      </c>
      <c r="B11">
        <v>417.06</v>
      </c>
      <c r="C11" s="21">
        <v>44783.090277777781</v>
      </c>
      <c r="D11" t="s">
        <v>1950</v>
      </c>
      <c r="E11" s="21">
        <v>44788</v>
      </c>
      <c r="F11" t="s">
        <v>1951</v>
      </c>
      <c r="G11" t="s">
        <v>1952</v>
      </c>
      <c r="H11" t="s">
        <v>1953</v>
      </c>
      <c r="I11" t="s">
        <v>1954</v>
      </c>
      <c r="J11" t="s">
        <v>1975</v>
      </c>
      <c r="K11" t="s">
        <v>1956</v>
      </c>
      <c r="L11" t="s">
        <v>1957</v>
      </c>
      <c r="M11">
        <v>6819</v>
      </c>
      <c r="P11" t="s">
        <v>2004</v>
      </c>
      <c r="Q11" s="21">
        <v>44773.041666666664</v>
      </c>
      <c r="R11" t="s">
        <v>2042</v>
      </c>
      <c r="S11" s="21">
        <v>44766.922164351854</v>
      </c>
      <c r="T11" s="21">
        <v>44773.041666666664</v>
      </c>
      <c r="U11" t="s">
        <v>1950</v>
      </c>
      <c r="V11">
        <v>26</v>
      </c>
      <c r="W11">
        <v>0.56000000000000005</v>
      </c>
      <c r="X11">
        <v>25.44</v>
      </c>
      <c r="Y11" t="s">
        <v>2024</v>
      </c>
      <c r="Z11" t="s">
        <v>2043</v>
      </c>
      <c r="AA11"/>
      <c r="AB11"/>
      <c r="AC11"/>
      <c r="AE11">
        <f t="shared" si="0"/>
        <v>1</v>
      </c>
      <c r="AF11"/>
      <c r="AG11" t="s">
        <v>1920</v>
      </c>
      <c r="AH11"/>
      <c r="AI11" s="21">
        <v>44766.879861111112</v>
      </c>
      <c r="AJ11"/>
      <c r="AK11">
        <v>26</v>
      </c>
      <c r="AL11">
        <v>1</v>
      </c>
      <c r="AM11">
        <v>0</v>
      </c>
      <c r="AN11">
        <v>0</v>
      </c>
      <c r="AO11"/>
      <c r="AP11" s="5">
        <f t="shared" si="1"/>
        <v>0</v>
      </c>
    </row>
    <row r="12" spans="1:42" x14ac:dyDescent="0.3">
      <c r="A12" t="s">
        <v>1976</v>
      </c>
      <c r="B12">
        <v>148.49</v>
      </c>
      <c r="C12" s="21">
        <v>44782.119444444441</v>
      </c>
      <c r="D12" t="s">
        <v>1950</v>
      </c>
      <c r="E12" s="21">
        <v>44788</v>
      </c>
      <c r="F12" t="s">
        <v>1951</v>
      </c>
      <c r="G12" t="s">
        <v>1952</v>
      </c>
      <c r="H12" t="s">
        <v>1953</v>
      </c>
      <c r="I12" t="s">
        <v>1954</v>
      </c>
      <c r="J12" t="s">
        <v>1977</v>
      </c>
      <c r="K12" t="s">
        <v>1956</v>
      </c>
      <c r="L12" t="s">
        <v>1957</v>
      </c>
      <c r="M12">
        <v>6819</v>
      </c>
      <c r="P12" t="s">
        <v>2002</v>
      </c>
      <c r="Q12" s="21">
        <v>44774.041666666664</v>
      </c>
      <c r="R12" t="s">
        <v>2044</v>
      </c>
      <c r="S12" s="21">
        <v>44767.355636574073</v>
      </c>
      <c r="T12" s="21">
        <v>44774.041666666664</v>
      </c>
      <c r="U12" t="s">
        <v>1950</v>
      </c>
      <c r="V12">
        <v>26</v>
      </c>
      <c r="W12">
        <v>0.56000000000000005</v>
      </c>
      <c r="X12">
        <v>25.44</v>
      </c>
      <c r="Y12" t="s">
        <v>2024</v>
      </c>
      <c r="Z12" t="s">
        <v>2045</v>
      </c>
      <c r="AA12"/>
      <c r="AB12"/>
      <c r="AC12"/>
      <c r="AE12">
        <f t="shared" si="0"/>
        <v>1</v>
      </c>
      <c r="AF12"/>
      <c r="AG12" t="s">
        <v>1918</v>
      </c>
      <c r="AH12" t="s">
        <v>1919</v>
      </c>
      <c r="AI12" s="21">
        <v>44767.313888888886</v>
      </c>
      <c r="AJ12"/>
      <c r="AK12">
        <v>26</v>
      </c>
      <c r="AL12">
        <v>1</v>
      </c>
      <c r="AM12">
        <v>0</v>
      </c>
      <c r="AN12">
        <v>0</v>
      </c>
      <c r="AO12"/>
      <c r="AP12" s="5">
        <f t="shared" si="1"/>
        <v>0</v>
      </c>
    </row>
    <row r="13" spans="1:42" x14ac:dyDescent="0.3">
      <c r="A13" t="s">
        <v>1978</v>
      </c>
      <c r="B13">
        <v>97.61</v>
      </c>
      <c r="C13" s="21">
        <v>44781.157638888886</v>
      </c>
      <c r="D13" t="s">
        <v>1950</v>
      </c>
      <c r="E13" s="21">
        <v>44788</v>
      </c>
      <c r="F13" t="s">
        <v>1951</v>
      </c>
      <c r="G13" t="s">
        <v>1952</v>
      </c>
      <c r="H13" t="s">
        <v>1953</v>
      </c>
      <c r="I13" t="s">
        <v>1954</v>
      </c>
      <c r="J13" t="s">
        <v>1979</v>
      </c>
      <c r="K13" t="s">
        <v>1956</v>
      </c>
      <c r="L13" t="s">
        <v>1957</v>
      </c>
      <c r="M13">
        <v>6819</v>
      </c>
      <c r="P13" t="s">
        <v>2002</v>
      </c>
      <c r="Q13" s="21">
        <v>44774.041666666664</v>
      </c>
      <c r="R13" t="s">
        <v>2046</v>
      </c>
      <c r="S13" s="21">
        <v>44767.356030092589</v>
      </c>
      <c r="T13" s="21">
        <v>44774.041666666664</v>
      </c>
      <c r="U13" t="s">
        <v>1950</v>
      </c>
      <c r="V13">
        <v>22</v>
      </c>
      <c r="W13">
        <v>0.51</v>
      </c>
      <c r="X13">
        <v>21.49</v>
      </c>
      <c r="Y13" t="s">
        <v>2024</v>
      </c>
      <c r="Z13" t="s">
        <v>2047</v>
      </c>
      <c r="AA13"/>
      <c r="AB13"/>
      <c r="AC13"/>
      <c r="AE13">
        <f t="shared" si="0"/>
        <v>1</v>
      </c>
      <c r="AF13"/>
      <c r="AG13" t="s">
        <v>1916</v>
      </c>
      <c r="AH13" t="s">
        <v>1917</v>
      </c>
      <c r="AI13" s="21">
        <v>44767.313888888886</v>
      </c>
      <c r="AJ13"/>
      <c r="AK13">
        <v>22</v>
      </c>
      <c r="AL13">
        <v>1</v>
      </c>
      <c r="AM13">
        <v>0</v>
      </c>
      <c r="AN13">
        <v>0</v>
      </c>
      <c r="AO13"/>
      <c r="AP13" s="5">
        <f t="shared" si="1"/>
        <v>0</v>
      </c>
    </row>
    <row r="14" spans="1:42" x14ac:dyDescent="0.3">
      <c r="A14" t="s">
        <v>1980</v>
      </c>
      <c r="B14">
        <v>245.3</v>
      </c>
      <c r="C14" s="21">
        <v>44780.184027777781</v>
      </c>
      <c r="D14" t="s">
        <v>1950</v>
      </c>
      <c r="E14" s="21">
        <v>44785</v>
      </c>
      <c r="F14" t="s">
        <v>1951</v>
      </c>
      <c r="G14" t="s">
        <v>1952</v>
      </c>
      <c r="H14" t="s">
        <v>1953</v>
      </c>
      <c r="I14" t="s">
        <v>1954</v>
      </c>
      <c r="J14" t="s">
        <v>1981</v>
      </c>
      <c r="K14" t="s">
        <v>1956</v>
      </c>
      <c r="L14" t="s">
        <v>1957</v>
      </c>
      <c r="M14">
        <v>6819</v>
      </c>
      <c r="P14" t="s">
        <v>2002</v>
      </c>
      <c r="Q14" s="21">
        <v>44774.041666666664</v>
      </c>
      <c r="R14" t="s">
        <v>2048</v>
      </c>
      <c r="S14" s="21">
        <v>44767.422800925924</v>
      </c>
      <c r="T14" s="21">
        <v>44774.041666666664</v>
      </c>
      <c r="U14" t="s">
        <v>1950</v>
      </c>
      <c r="V14">
        <v>13</v>
      </c>
      <c r="W14">
        <v>0.38</v>
      </c>
      <c r="X14">
        <v>12.62</v>
      </c>
      <c r="Y14" t="s">
        <v>2024</v>
      </c>
      <c r="Z14" t="s">
        <v>2049</v>
      </c>
      <c r="AA14"/>
      <c r="AB14"/>
      <c r="AC14"/>
      <c r="AE14">
        <f t="shared" si="0"/>
        <v>1</v>
      </c>
      <c r="AF14"/>
      <c r="AG14" t="s">
        <v>1914</v>
      </c>
      <c r="AH14" t="s">
        <v>1915</v>
      </c>
      <c r="AI14" s="21">
        <v>44767.380555555559</v>
      </c>
      <c r="AJ14"/>
      <c r="AK14">
        <v>13</v>
      </c>
      <c r="AL14">
        <v>1</v>
      </c>
      <c r="AM14">
        <v>0</v>
      </c>
      <c r="AN14">
        <v>0</v>
      </c>
      <c r="AO14"/>
      <c r="AP14" s="5">
        <f t="shared" si="1"/>
        <v>0</v>
      </c>
    </row>
    <row r="15" spans="1:42" x14ac:dyDescent="0.3">
      <c r="A15" t="s">
        <v>1982</v>
      </c>
      <c r="B15">
        <v>168.98</v>
      </c>
      <c r="C15" s="21">
        <v>44779.045138888891</v>
      </c>
      <c r="D15" t="s">
        <v>1950</v>
      </c>
      <c r="E15" s="21">
        <v>44784</v>
      </c>
      <c r="F15" t="s">
        <v>1951</v>
      </c>
      <c r="G15" t="s">
        <v>1952</v>
      </c>
      <c r="H15" t="s">
        <v>1953</v>
      </c>
      <c r="I15" t="s">
        <v>1954</v>
      </c>
      <c r="J15" t="s">
        <v>1983</v>
      </c>
      <c r="K15" t="s">
        <v>1956</v>
      </c>
      <c r="L15" t="s">
        <v>1957</v>
      </c>
      <c r="M15">
        <v>6819</v>
      </c>
      <c r="P15" t="s">
        <v>2002</v>
      </c>
      <c r="Q15" s="21">
        <v>44774.041666666664</v>
      </c>
      <c r="R15" t="s">
        <v>2050</v>
      </c>
      <c r="S15" s="21">
        <v>44767.476018518515</v>
      </c>
      <c r="T15" s="21">
        <v>44774.041666666664</v>
      </c>
      <c r="U15" t="s">
        <v>1950</v>
      </c>
      <c r="V15">
        <v>11</v>
      </c>
      <c r="W15">
        <v>0.35</v>
      </c>
      <c r="X15">
        <v>10.65</v>
      </c>
      <c r="Y15" t="s">
        <v>2024</v>
      </c>
      <c r="Z15" t="s">
        <v>2051</v>
      </c>
      <c r="AA15"/>
      <c r="AB15"/>
      <c r="AC15"/>
      <c r="AE15">
        <f t="shared" ref="AE15:AE41" si="2">IF(AK15=V15,1,0)</f>
        <v>1</v>
      </c>
      <c r="AF15"/>
      <c r="AG15" t="s">
        <v>926</v>
      </c>
      <c r="AH15" t="s">
        <v>1913</v>
      </c>
      <c r="AI15" s="21">
        <v>44767.434027777781</v>
      </c>
      <c r="AJ15"/>
      <c r="AK15">
        <v>11</v>
      </c>
      <c r="AL15">
        <v>1</v>
      </c>
      <c r="AM15">
        <v>0</v>
      </c>
      <c r="AN15">
        <v>0</v>
      </c>
      <c r="AO15"/>
      <c r="AP15" s="5">
        <f t="shared" si="1"/>
        <v>0</v>
      </c>
    </row>
    <row r="16" spans="1:42" x14ac:dyDescent="0.3">
      <c r="A16" t="s">
        <v>1984</v>
      </c>
      <c r="B16">
        <v>157.36000000000001</v>
      </c>
      <c r="C16" s="21">
        <v>44778.07708333333</v>
      </c>
      <c r="D16" t="s">
        <v>1950</v>
      </c>
      <c r="E16" s="21">
        <v>44783</v>
      </c>
      <c r="F16" t="s">
        <v>1951</v>
      </c>
      <c r="G16" t="s">
        <v>1952</v>
      </c>
      <c r="H16" t="s">
        <v>1953</v>
      </c>
      <c r="I16" t="s">
        <v>1954</v>
      </c>
      <c r="J16" t="s">
        <v>1985</v>
      </c>
      <c r="K16" t="s">
        <v>1956</v>
      </c>
      <c r="L16" t="s">
        <v>1957</v>
      </c>
      <c r="M16">
        <v>6819</v>
      </c>
      <c r="P16" t="s">
        <v>2002</v>
      </c>
      <c r="Q16" s="21">
        <v>44774.041666666664</v>
      </c>
      <c r="R16" t="s">
        <v>2052</v>
      </c>
      <c r="S16" s="21">
        <v>44767.608506944445</v>
      </c>
      <c r="T16" s="21">
        <v>44774.041666666664</v>
      </c>
      <c r="U16" t="s">
        <v>1950</v>
      </c>
      <c r="V16">
        <v>22</v>
      </c>
      <c r="W16">
        <v>0.51</v>
      </c>
      <c r="X16">
        <v>21.49</v>
      </c>
      <c r="Y16" t="s">
        <v>2024</v>
      </c>
      <c r="Z16" t="s">
        <v>2053</v>
      </c>
      <c r="AA16"/>
      <c r="AB16"/>
      <c r="AC16"/>
      <c r="AE16">
        <f t="shared" si="2"/>
        <v>1</v>
      </c>
      <c r="AF16"/>
      <c r="AG16" t="s">
        <v>1073</v>
      </c>
      <c r="AH16" t="s">
        <v>1912</v>
      </c>
      <c r="AI16" s="21">
        <v>44767.566666666666</v>
      </c>
      <c r="AJ16"/>
      <c r="AK16">
        <v>22</v>
      </c>
      <c r="AL16">
        <v>1</v>
      </c>
      <c r="AM16">
        <v>0</v>
      </c>
      <c r="AN16">
        <v>0</v>
      </c>
      <c r="AO16"/>
      <c r="AP16" s="5">
        <f t="shared" si="1"/>
        <v>0</v>
      </c>
    </row>
    <row r="17" spans="1:42" x14ac:dyDescent="0.3">
      <c r="A17" t="s">
        <v>1986</v>
      </c>
      <c r="B17">
        <v>221.06</v>
      </c>
      <c r="C17" s="21">
        <v>44777.088888888888</v>
      </c>
      <c r="D17" t="s">
        <v>1950</v>
      </c>
      <c r="E17" s="21">
        <v>44782</v>
      </c>
      <c r="F17" t="s">
        <v>1951</v>
      </c>
      <c r="G17" t="s">
        <v>1952</v>
      </c>
      <c r="H17" t="s">
        <v>1953</v>
      </c>
      <c r="I17" t="s">
        <v>1954</v>
      </c>
      <c r="J17" t="s">
        <v>1987</v>
      </c>
      <c r="K17" t="s">
        <v>1956</v>
      </c>
      <c r="L17" t="s">
        <v>1957</v>
      </c>
      <c r="M17">
        <v>6819</v>
      </c>
      <c r="P17" t="s">
        <v>2002</v>
      </c>
      <c r="Q17" s="21">
        <v>44774.041666666664</v>
      </c>
      <c r="R17" t="s">
        <v>2054</v>
      </c>
      <c r="S17" s="21">
        <v>44767.637372685182</v>
      </c>
      <c r="T17" s="21">
        <v>44774.041666666664</v>
      </c>
      <c r="U17" t="s">
        <v>1950</v>
      </c>
      <c r="V17">
        <v>26</v>
      </c>
      <c r="W17">
        <v>0.56000000000000005</v>
      </c>
      <c r="X17">
        <v>25.44</v>
      </c>
      <c r="Y17" t="s">
        <v>2024</v>
      </c>
      <c r="Z17" t="s">
        <v>2055</v>
      </c>
      <c r="AA17"/>
      <c r="AB17"/>
      <c r="AC17"/>
      <c r="AE17">
        <f t="shared" si="2"/>
        <v>1</v>
      </c>
      <c r="AF17"/>
      <c r="AG17" t="s">
        <v>1910</v>
      </c>
      <c r="AH17" t="s">
        <v>1911</v>
      </c>
      <c r="AI17" s="21">
        <v>44767.595138888886</v>
      </c>
      <c r="AJ17"/>
      <c r="AK17">
        <v>26</v>
      </c>
      <c r="AL17">
        <v>1</v>
      </c>
      <c r="AM17">
        <v>0</v>
      </c>
      <c r="AN17">
        <v>0</v>
      </c>
      <c r="AO17"/>
      <c r="AP17" s="5">
        <f t="shared" si="1"/>
        <v>0</v>
      </c>
    </row>
    <row r="18" spans="1:42" x14ac:dyDescent="0.3">
      <c r="A18" t="s">
        <v>1988</v>
      </c>
      <c r="B18">
        <v>221.83</v>
      </c>
      <c r="C18" s="21">
        <v>44776.084722222222</v>
      </c>
      <c r="D18" t="s">
        <v>1950</v>
      </c>
      <c r="E18" s="21">
        <v>44781</v>
      </c>
      <c r="F18" t="s">
        <v>1951</v>
      </c>
      <c r="G18" t="s">
        <v>1952</v>
      </c>
      <c r="H18" t="s">
        <v>1953</v>
      </c>
      <c r="I18" t="s">
        <v>1954</v>
      </c>
      <c r="J18" t="s">
        <v>1989</v>
      </c>
      <c r="K18" t="s">
        <v>1956</v>
      </c>
      <c r="L18" t="s">
        <v>1957</v>
      </c>
      <c r="M18">
        <v>6819</v>
      </c>
      <c r="P18" t="s">
        <v>2002</v>
      </c>
      <c r="Q18" s="21">
        <v>44774.041666666664</v>
      </c>
      <c r="R18" t="s">
        <v>2056</v>
      </c>
      <c r="S18" s="21">
        <v>44767.70826388889</v>
      </c>
      <c r="T18" s="21">
        <v>44774.041666666664</v>
      </c>
      <c r="U18" t="s">
        <v>1950</v>
      </c>
      <c r="V18">
        <v>26</v>
      </c>
      <c r="W18">
        <v>0.56000000000000005</v>
      </c>
      <c r="X18">
        <v>25.44</v>
      </c>
      <c r="Y18" t="s">
        <v>2024</v>
      </c>
      <c r="Z18" t="s">
        <v>2057</v>
      </c>
      <c r="AA18"/>
      <c r="AB18"/>
      <c r="AC18"/>
      <c r="AE18">
        <f t="shared" si="2"/>
        <v>1</v>
      </c>
      <c r="AF18"/>
      <c r="AG18" t="s">
        <v>1908</v>
      </c>
      <c r="AH18" t="s">
        <v>1909</v>
      </c>
      <c r="AI18" s="21">
        <v>44767.665972222225</v>
      </c>
      <c r="AJ18"/>
      <c r="AK18">
        <v>26</v>
      </c>
      <c r="AL18">
        <v>1</v>
      </c>
      <c r="AM18">
        <v>0</v>
      </c>
      <c r="AN18">
        <v>0</v>
      </c>
      <c r="AO18"/>
      <c r="AP18" s="5">
        <f t="shared" si="1"/>
        <v>0</v>
      </c>
    </row>
    <row r="19" spans="1:42" x14ac:dyDescent="0.3">
      <c r="A19" t="s">
        <v>1990</v>
      </c>
      <c r="B19">
        <v>186.55</v>
      </c>
      <c r="C19" s="21">
        <v>44775.136805555558</v>
      </c>
      <c r="D19" t="s">
        <v>1950</v>
      </c>
      <c r="E19" s="21">
        <v>44781</v>
      </c>
      <c r="F19" t="s">
        <v>1951</v>
      </c>
      <c r="G19" t="s">
        <v>1952</v>
      </c>
      <c r="H19" t="s">
        <v>1953</v>
      </c>
      <c r="I19" t="s">
        <v>1954</v>
      </c>
      <c r="J19" t="s">
        <v>1991</v>
      </c>
      <c r="K19" t="s">
        <v>1956</v>
      </c>
      <c r="L19" t="s">
        <v>1957</v>
      </c>
      <c r="M19">
        <v>6819</v>
      </c>
      <c r="P19" t="s">
        <v>2002</v>
      </c>
      <c r="Q19" s="21">
        <v>44774.041666666664</v>
      </c>
      <c r="R19" t="s">
        <v>2058</v>
      </c>
      <c r="S19" s="21">
        <v>44767.719629629632</v>
      </c>
      <c r="T19" s="21">
        <v>44774.041666666664</v>
      </c>
      <c r="U19" t="s">
        <v>1950</v>
      </c>
      <c r="V19">
        <v>22</v>
      </c>
      <c r="W19">
        <v>0.51</v>
      </c>
      <c r="X19">
        <v>21.49</v>
      </c>
      <c r="Y19" t="s">
        <v>2024</v>
      </c>
      <c r="Z19" t="s">
        <v>2059</v>
      </c>
      <c r="AA19"/>
      <c r="AB19"/>
      <c r="AC19"/>
      <c r="AE19">
        <f t="shared" si="2"/>
        <v>1</v>
      </c>
      <c r="AF19"/>
      <c r="AG19" t="s">
        <v>1907</v>
      </c>
      <c r="AH19" t="s">
        <v>1649</v>
      </c>
      <c r="AI19" s="21">
        <v>44767.677777777775</v>
      </c>
      <c r="AJ19"/>
      <c r="AK19">
        <v>22</v>
      </c>
      <c r="AL19">
        <v>1</v>
      </c>
      <c r="AM19">
        <v>0</v>
      </c>
      <c r="AN19">
        <v>0</v>
      </c>
      <c r="AO19"/>
      <c r="AP19" s="5">
        <f t="shared" si="1"/>
        <v>0</v>
      </c>
    </row>
    <row r="20" spans="1:42" x14ac:dyDescent="0.3">
      <c r="A20" t="s">
        <v>1992</v>
      </c>
      <c r="B20">
        <v>86.77</v>
      </c>
      <c r="C20" s="21">
        <v>44774.159722222219</v>
      </c>
      <c r="D20" t="s">
        <v>1950</v>
      </c>
      <c r="E20" s="21">
        <v>44781</v>
      </c>
      <c r="F20" t="s">
        <v>1951</v>
      </c>
      <c r="G20" t="s">
        <v>1952</v>
      </c>
      <c r="H20" t="s">
        <v>1953</v>
      </c>
      <c r="I20" t="s">
        <v>1954</v>
      </c>
      <c r="J20" t="s">
        <v>1993</v>
      </c>
      <c r="K20" t="s">
        <v>1956</v>
      </c>
      <c r="L20" t="s">
        <v>1957</v>
      </c>
      <c r="M20">
        <v>6819</v>
      </c>
      <c r="P20" t="s">
        <v>2002</v>
      </c>
      <c r="Q20" s="21">
        <v>44774.041666666664</v>
      </c>
      <c r="R20" t="s">
        <v>2060</v>
      </c>
      <c r="S20" s="21">
        <v>44767.734907407408</v>
      </c>
      <c r="T20" s="21">
        <v>44774.041666666664</v>
      </c>
      <c r="U20" t="s">
        <v>1950</v>
      </c>
      <c r="V20">
        <v>22</v>
      </c>
      <c r="W20">
        <v>0.51</v>
      </c>
      <c r="X20">
        <v>21.49</v>
      </c>
      <c r="Y20" t="s">
        <v>2024</v>
      </c>
      <c r="Z20" t="s">
        <v>2061</v>
      </c>
      <c r="AA20"/>
      <c r="AB20"/>
      <c r="AC20"/>
      <c r="AE20">
        <f t="shared" si="2"/>
        <v>1</v>
      </c>
      <c r="AF20"/>
      <c r="AG20" t="s">
        <v>1324</v>
      </c>
      <c r="AH20" t="s">
        <v>1906</v>
      </c>
      <c r="AI20" s="21">
        <v>44767.693055555559</v>
      </c>
      <c r="AJ20"/>
      <c r="AK20">
        <v>22</v>
      </c>
      <c r="AL20">
        <v>1</v>
      </c>
      <c r="AM20">
        <v>0</v>
      </c>
      <c r="AN20">
        <v>0</v>
      </c>
      <c r="AO20"/>
      <c r="AP20" s="5">
        <f t="shared" si="1"/>
        <v>0</v>
      </c>
    </row>
    <row r="21" spans="1:42" x14ac:dyDescent="0.3">
      <c r="A21" t="s">
        <v>1994</v>
      </c>
      <c r="B21">
        <v>50.88</v>
      </c>
      <c r="C21" s="21">
        <v>44773.179861111108</v>
      </c>
      <c r="D21" t="s">
        <v>1950</v>
      </c>
      <c r="E21" s="21">
        <v>44778</v>
      </c>
      <c r="F21" t="s">
        <v>1951</v>
      </c>
      <c r="G21" t="s">
        <v>1952</v>
      </c>
      <c r="H21" t="s">
        <v>1953</v>
      </c>
      <c r="I21" t="s">
        <v>1954</v>
      </c>
      <c r="J21" t="s">
        <v>1995</v>
      </c>
      <c r="K21" t="s">
        <v>1956</v>
      </c>
      <c r="L21" t="s">
        <v>1957</v>
      </c>
      <c r="M21">
        <v>6819</v>
      </c>
      <c r="P21" t="s">
        <v>2000</v>
      </c>
      <c r="Q21" s="21">
        <v>44775.041666666664</v>
      </c>
      <c r="R21" t="s">
        <v>2062</v>
      </c>
      <c r="S21" s="21">
        <v>44768.393900462965</v>
      </c>
      <c r="T21" s="21">
        <v>44775.041666666664</v>
      </c>
      <c r="U21" t="s">
        <v>1950</v>
      </c>
      <c r="V21">
        <v>11</v>
      </c>
      <c r="W21">
        <v>0.35</v>
      </c>
      <c r="X21">
        <v>10.65</v>
      </c>
      <c r="Y21" t="s">
        <v>2024</v>
      </c>
      <c r="Z21" t="s">
        <v>2063</v>
      </c>
      <c r="AA21"/>
      <c r="AB21"/>
      <c r="AC21"/>
      <c r="AE21">
        <f t="shared" si="2"/>
        <v>1</v>
      </c>
      <c r="AF21"/>
      <c r="AG21" t="s">
        <v>1232</v>
      </c>
      <c r="AH21" t="s">
        <v>1230</v>
      </c>
      <c r="AI21" s="21">
        <v>44768.352083333331</v>
      </c>
      <c r="AJ21"/>
      <c r="AK21">
        <v>11</v>
      </c>
      <c r="AL21">
        <v>1</v>
      </c>
      <c r="AM21">
        <v>0</v>
      </c>
      <c r="AN21">
        <v>0</v>
      </c>
      <c r="AO21"/>
      <c r="AP21" s="5">
        <f t="shared" si="1"/>
        <v>0</v>
      </c>
    </row>
    <row r="22" spans="1:42" x14ac:dyDescent="0.3">
      <c r="A22" t="s">
        <v>1996</v>
      </c>
      <c r="B22">
        <v>110.23</v>
      </c>
      <c r="C22" s="21">
        <v>44772.045138888891</v>
      </c>
      <c r="D22" t="s">
        <v>1950</v>
      </c>
      <c r="E22" s="21">
        <v>44777</v>
      </c>
      <c r="F22" t="s">
        <v>1951</v>
      </c>
      <c r="G22" t="s">
        <v>1952</v>
      </c>
      <c r="H22" t="s">
        <v>1953</v>
      </c>
      <c r="I22" t="s">
        <v>1954</v>
      </c>
      <c r="J22" t="s">
        <v>1997</v>
      </c>
      <c r="K22" t="s">
        <v>1956</v>
      </c>
      <c r="L22" t="s">
        <v>1957</v>
      </c>
      <c r="M22">
        <v>6819</v>
      </c>
      <c r="P22" t="s">
        <v>2000</v>
      </c>
      <c r="Q22" s="21">
        <v>44775.041666666664</v>
      </c>
      <c r="R22" t="s">
        <v>2064</v>
      </c>
      <c r="S22" s="21">
        <v>44768.463483796295</v>
      </c>
      <c r="T22" s="21">
        <v>44775.041666666664</v>
      </c>
      <c r="U22" t="s">
        <v>1950</v>
      </c>
      <c r="V22">
        <v>26</v>
      </c>
      <c r="W22">
        <v>0.56000000000000005</v>
      </c>
      <c r="X22">
        <v>25.44</v>
      </c>
      <c r="Y22" t="s">
        <v>2024</v>
      </c>
      <c r="Z22" t="s">
        <v>2065</v>
      </c>
      <c r="AA22"/>
      <c r="AB22"/>
      <c r="AC22"/>
      <c r="AE22">
        <f t="shared" si="2"/>
        <v>1</v>
      </c>
      <c r="AF22"/>
      <c r="AG22" t="s">
        <v>1904</v>
      </c>
      <c r="AH22" t="s">
        <v>1905</v>
      </c>
      <c r="AI22" s="21">
        <v>44768.421527777777</v>
      </c>
      <c r="AJ22"/>
      <c r="AK22">
        <v>26</v>
      </c>
      <c r="AL22">
        <v>1</v>
      </c>
      <c r="AM22">
        <v>0</v>
      </c>
      <c r="AN22">
        <v>0</v>
      </c>
      <c r="AO22"/>
      <c r="AP22" s="5">
        <f t="shared" si="1"/>
        <v>0</v>
      </c>
    </row>
    <row r="23" spans="1:42" x14ac:dyDescent="0.3">
      <c r="A23" t="s">
        <v>1998</v>
      </c>
      <c r="B23">
        <v>176.68</v>
      </c>
      <c r="C23" s="21">
        <v>44771.073611111111</v>
      </c>
      <c r="D23" t="s">
        <v>1950</v>
      </c>
      <c r="E23" s="21">
        <v>44776</v>
      </c>
      <c r="F23" t="s">
        <v>1951</v>
      </c>
      <c r="G23" t="s">
        <v>1952</v>
      </c>
      <c r="H23" t="s">
        <v>1953</v>
      </c>
      <c r="I23" t="s">
        <v>1954</v>
      </c>
      <c r="J23" t="s">
        <v>1999</v>
      </c>
      <c r="K23" t="s">
        <v>1956</v>
      </c>
      <c r="L23" t="s">
        <v>1957</v>
      </c>
      <c r="M23">
        <v>6819</v>
      </c>
      <c r="P23" t="s">
        <v>2000</v>
      </c>
      <c r="Q23" s="21">
        <v>44775.041666666664</v>
      </c>
      <c r="R23" t="s">
        <v>2066</v>
      </c>
      <c r="S23" s="21">
        <v>44768.632337962961</v>
      </c>
      <c r="T23" s="21">
        <v>44775.041666666664</v>
      </c>
      <c r="U23" t="s">
        <v>1950</v>
      </c>
      <c r="V23">
        <v>26</v>
      </c>
      <c r="W23">
        <v>0.56000000000000005</v>
      </c>
      <c r="X23">
        <v>25.44</v>
      </c>
      <c r="Y23" t="s">
        <v>2024</v>
      </c>
      <c r="Z23" t="s">
        <v>2067</v>
      </c>
      <c r="AA23"/>
      <c r="AB23"/>
      <c r="AC23"/>
      <c r="AE23">
        <f t="shared" si="2"/>
        <v>1</v>
      </c>
      <c r="AF23"/>
      <c r="AG23" t="s">
        <v>1902</v>
      </c>
      <c r="AH23" t="s">
        <v>1903</v>
      </c>
      <c r="AI23" s="21">
        <v>44768.590277777781</v>
      </c>
      <c r="AJ23"/>
      <c r="AK23">
        <v>26</v>
      </c>
      <c r="AL23">
        <v>1</v>
      </c>
      <c r="AM23">
        <v>0</v>
      </c>
      <c r="AN23">
        <v>0</v>
      </c>
      <c r="AO23"/>
      <c r="AP23" s="5">
        <f t="shared" si="1"/>
        <v>0</v>
      </c>
    </row>
    <row r="24" spans="1:42" x14ac:dyDescent="0.3">
      <c r="A24" t="s">
        <v>2000</v>
      </c>
      <c r="B24">
        <v>61.53</v>
      </c>
      <c r="C24" s="21">
        <v>44770.09652777778</v>
      </c>
      <c r="D24" t="s">
        <v>1950</v>
      </c>
      <c r="E24" s="21">
        <v>44775</v>
      </c>
      <c r="F24" t="s">
        <v>1951</v>
      </c>
      <c r="G24" t="s">
        <v>1952</v>
      </c>
      <c r="H24" t="s">
        <v>1953</v>
      </c>
      <c r="I24" t="s">
        <v>1954</v>
      </c>
      <c r="J24" t="s">
        <v>2001</v>
      </c>
      <c r="K24" t="s">
        <v>1956</v>
      </c>
      <c r="L24" t="s">
        <v>1957</v>
      </c>
      <c r="M24">
        <v>6819</v>
      </c>
      <c r="P24" t="s">
        <v>1998</v>
      </c>
      <c r="Q24" s="21">
        <v>44776.041666666664</v>
      </c>
      <c r="R24" t="s">
        <v>2068</v>
      </c>
      <c r="S24" s="21">
        <v>44769.416608796295</v>
      </c>
      <c r="T24" s="21">
        <v>44776.041666666664</v>
      </c>
      <c r="U24" t="s">
        <v>1950</v>
      </c>
      <c r="V24">
        <v>22</v>
      </c>
      <c r="W24">
        <v>0.51</v>
      </c>
      <c r="X24">
        <v>21.49</v>
      </c>
      <c r="Y24" t="s">
        <v>2024</v>
      </c>
      <c r="Z24" t="s">
        <v>2069</v>
      </c>
      <c r="AA24"/>
      <c r="AB24"/>
      <c r="AC24"/>
      <c r="AE24">
        <f t="shared" si="2"/>
        <v>1</v>
      </c>
      <c r="AF24"/>
      <c r="AG24" t="s">
        <v>1389</v>
      </c>
      <c r="AH24" t="s">
        <v>1901</v>
      </c>
      <c r="AI24" s="21">
        <v>44769.374305555553</v>
      </c>
      <c r="AJ24"/>
      <c r="AK24">
        <v>22</v>
      </c>
      <c r="AL24">
        <v>1</v>
      </c>
      <c r="AM24">
        <v>0</v>
      </c>
      <c r="AN24">
        <v>0</v>
      </c>
      <c r="AO24"/>
      <c r="AP24" s="5">
        <f t="shared" si="1"/>
        <v>0</v>
      </c>
    </row>
    <row r="25" spans="1:42" x14ac:dyDescent="0.3">
      <c r="A25" t="s">
        <v>2002</v>
      </c>
      <c r="B25">
        <v>185.55</v>
      </c>
      <c r="C25" s="21">
        <v>44769.094444444447</v>
      </c>
      <c r="D25" t="s">
        <v>1950</v>
      </c>
      <c r="E25" s="21">
        <v>44774</v>
      </c>
      <c r="F25" t="s">
        <v>1951</v>
      </c>
      <c r="G25" t="s">
        <v>1952</v>
      </c>
      <c r="H25" t="s">
        <v>1953</v>
      </c>
      <c r="I25" t="s">
        <v>1954</v>
      </c>
      <c r="J25" t="s">
        <v>2003</v>
      </c>
      <c r="K25" t="s">
        <v>1956</v>
      </c>
      <c r="L25" t="s">
        <v>1957</v>
      </c>
      <c r="M25">
        <v>6819</v>
      </c>
      <c r="P25" t="s">
        <v>1998</v>
      </c>
      <c r="Q25" s="21">
        <v>44776.041666666664</v>
      </c>
      <c r="R25" t="s">
        <v>2070</v>
      </c>
      <c r="S25" s="21">
        <v>44769.426041666666</v>
      </c>
      <c r="T25" s="21">
        <v>44776.041666666664</v>
      </c>
      <c r="U25" t="s">
        <v>1950</v>
      </c>
      <c r="V25">
        <v>13</v>
      </c>
      <c r="W25">
        <v>0.38</v>
      </c>
      <c r="X25">
        <v>12.62</v>
      </c>
      <c r="Y25" t="s">
        <v>2024</v>
      </c>
      <c r="Z25" t="s">
        <v>2071</v>
      </c>
      <c r="AA25"/>
      <c r="AB25"/>
      <c r="AC25"/>
      <c r="AE25">
        <f t="shared" si="2"/>
        <v>1</v>
      </c>
      <c r="AF25"/>
      <c r="AG25" t="s">
        <v>1899</v>
      </c>
      <c r="AH25" t="s">
        <v>1900</v>
      </c>
      <c r="AI25" s="21">
        <v>44769.384027777778</v>
      </c>
      <c r="AJ25"/>
      <c r="AK25">
        <v>13</v>
      </c>
      <c r="AL25">
        <v>1</v>
      </c>
      <c r="AM25">
        <v>0</v>
      </c>
      <c r="AN25">
        <v>0</v>
      </c>
      <c r="AO25"/>
      <c r="AP25" s="5">
        <f t="shared" si="1"/>
        <v>0</v>
      </c>
    </row>
    <row r="26" spans="1:42" x14ac:dyDescent="0.3">
      <c r="A26" t="s">
        <v>2004</v>
      </c>
      <c r="B26">
        <v>59.55</v>
      </c>
      <c r="C26" s="21">
        <v>44768.137499999997</v>
      </c>
      <c r="D26" t="s">
        <v>1950</v>
      </c>
      <c r="E26" s="21">
        <v>44774</v>
      </c>
      <c r="F26" t="s">
        <v>1951</v>
      </c>
      <c r="G26" t="s">
        <v>1952</v>
      </c>
      <c r="H26" t="s">
        <v>1953</v>
      </c>
      <c r="I26" t="s">
        <v>1954</v>
      </c>
      <c r="J26" t="s">
        <v>2005</v>
      </c>
      <c r="K26" t="s">
        <v>1956</v>
      </c>
      <c r="L26" t="s">
        <v>1957</v>
      </c>
      <c r="M26">
        <v>6819</v>
      </c>
      <c r="P26" t="s">
        <v>1998</v>
      </c>
      <c r="Q26" s="21">
        <v>44776.041666666664</v>
      </c>
      <c r="R26" t="s">
        <v>2072</v>
      </c>
      <c r="S26" s="21">
        <v>44769.442407407405</v>
      </c>
      <c r="T26" s="21">
        <v>44776.041666666664</v>
      </c>
      <c r="U26" t="s">
        <v>1950</v>
      </c>
      <c r="V26">
        <v>11</v>
      </c>
      <c r="W26">
        <v>0.35</v>
      </c>
      <c r="X26">
        <v>10.65</v>
      </c>
      <c r="Y26" t="s">
        <v>2024</v>
      </c>
      <c r="Z26" t="s">
        <v>2073</v>
      </c>
      <c r="AA26"/>
      <c r="AB26"/>
      <c r="AC26"/>
      <c r="AE26">
        <f t="shared" si="2"/>
        <v>1</v>
      </c>
      <c r="AF26"/>
      <c r="AG26" t="s">
        <v>1897</v>
      </c>
      <c r="AH26" t="s">
        <v>1898</v>
      </c>
      <c r="AI26" s="21">
        <v>44769.400694444441</v>
      </c>
      <c r="AJ26"/>
      <c r="AK26">
        <v>11</v>
      </c>
      <c r="AL26">
        <v>1</v>
      </c>
      <c r="AM26">
        <v>0</v>
      </c>
      <c r="AN26">
        <v>0</v>
      </c>
      <c r="AO26"/>
      <c r="AP26" s="5">
        <f t="shared" si="1"/>
        <v>0</v>
      </c>
    </row>
    <row r="27" spans="1:42" x14ac:dyDescent="0.3">
      <c r="A27" t="s">
        <v>2006</v>
      </c>
      <c r="B27">
        <v>72.37</v>
      </c>
      <c r="C27" s="21">
        <v>44767.15902777778</v>
      </c>
      <c r="D27" t="s">
        <v>1950</v>
      </c>
      <c r="E27" s="21">
        <v>44774</v>
      </c>
      <c r="F27" t="s">
        <v>1951</v>
      </c>
      <c r="G27" t="s">
        <v>1952</v>
      </c>
      <c r="H27" t="s">
        <v>1953</v>
      </c>
      <c r="I27" t="s">
        <v>1954</v>
      </c>
      <c r="J27" t="s">
        <v>2007</v>
      </c>
      <c r="K27" t="s">
        <v>1956</v>
      </c>
      <c r="L27" t="s">
        <v>1957</v>
      </c>
      <c r="M27">
        <v>6819</v>
      </c>
      <c r="P27" t="s">
        <v>1998</v>
      </c>
      <c r="Q27" s="21">
        <v>44776.041666666664</v>
      </c>
      <c r="R27" t="s">
        <v>2074</v>
      </c>
      <c r="S27" s="21">
        <v>44769.513935185183</v>
      </c>
      <c r="T27" s="21">
        <v>44776.041666666664</v>
      </c>
      <c r="U27" t="s">
        <v>1950</v>
      </c>
      <c r="V27">
        <v>22</v>
      </c>
      <c r="W27">
        <v>0.51</v>
      </c>
      <c r="X27">
        <v>21.49</v>
      </c>
      <c r="Y27" t="s">
        <v>2024</v>
      </c>
      <c r="Z27" t="s">
        <v>2075</v>
      </c>
      <c r="AA27"/>
      <c r="AB27"/>
      <c r="AC27"/>
      <c r="AE27">
        <f t="shared" si="2"/>
        <v>1</v>
      </c>
      <c r="AF27"/>
      <c r="AG27" t="s">
        <v>1895</v>
      </c>
      <c r="AH27" t="s">
        <v>1896</v>
      </c>
      <c r="AI27" s="21">
        <v>44769.472222222219</v>
      </c>
      <c r="AJ27"/>
      <c r="AK27">
        <v>22</v>
      </c>
      <c r="AL27">
        <v>1</v>
      </c>
      <c r="AM27">
        <v>0</v>
      </c>
      <c r="AN27">
        <v>0</v>
      </c>
      <c r="AO27"/>
      <c r="AP27" s="5">
        <f t="shared" si="1"/>
        <v>0</v>
      </c>
    </row>
    <row r="28" spans="1:42" x14ac:dyDescent="0.3">
      <c r="A28" t="s">
        <v>2008</v>
      </c>
      <c r="B28">
        <v>36.090000000000003</v>
      </c>
      <c r="C28" s="21">
        <v>44766.175694444442</v>
      </c>
      <c r="D28" t="s">
        <v>1950</v>
      </c>
      <c r="E28" s="21">
        <v>44771</v>
      </c>
      <c r="F28" t="s">
        <v>1951</v>
      </c>
      <c r="G28" t="s">
        <v>1952</v>
      </c>
      <c r="H28" t="s">
        <v>1953</v>
      </c>
      <c r="I28" t="s">
        <v>1954</v>
      </c>
      <c r="J28" t="s">
        <v>2009</v>
      </c>
      <c r="K28" t="s">
        <v>1956</v>
      </c>
      <c r="L28" t="s">
        <v>1957</v>
      </c>
      <c r="M28">
        <v>6819</v>
      </c>
      <c r="P28" t="s">
        <v>1998</v>
      </c>
      <c r="Q28" s="21">
        <v>44776.041666666664</v>
      </c>
      <c r="R28" t="s">
        <v>2076</v>
      </c>
      <c r="S28" s="21">
        <v>44769.627118055556</v>
      </c>
      <c r="T28" s="21">
        <v>44776.041666666664</v>
      </c>
      <c r="U28" t="s">
        <v>1950</v>
      </c>
      <c r="V28">
        <v>13</v>
      </c>
      <c r="W28">
        <v>0.38</v>
      </c>
      <c r="X28">
        <v>12.62</v>
      </c>
      <c r="Y28" t="s">
        <v>2024</v>
      </c>
      <c r="Z28" t="s">
        <v>2077</v>
      </c>
      <c r="AA28"/>
      <c r="AB28"/>
      <c r="AC28"/>
      <c r="AE28">
        <f t="shared" si="2"/>
        <v>1</v>
      </c>
      <c r="AF28"/>
      <c r="AG28" t="s">
        <v>1893</v>
      </c>
      <c r="AH28" t="s">
        <v>1894</v>
      </c>
      <c r="AI28" s="21">
        <v>44769.585416666669</v>
      </c>
      <c r="AJ28"/>
      <c r="AK28">
        <v>13</v>
      </c>
      <c r="AL28">
        <v>1</v>
      </c>
      <c r="AM28">
        <v>0</v>
      </c>
      <c r="AN28">
        <v>0</v>
      </c>
      <c r="AO28"/>
      <c r="AP28" s="5">
        <f t="shared" si="1"/>
        <v>0</v>
      </c>
    </row>
    <row r="29" spans="1:42" x14ac:dyDescent="0.3">
      <c r="A29" t="s">
        <v>2010</v>
      </c>
      <c r="B29">
        <v>1.76</v>
      </c>
      <c r="C29" s="21">
        <v>44765.043749999997</v>
      </c>
      <c r="D29" t="s">
        <v>1950</v>
      </c>
      <c r="E29" s="21">
        <v>44770</v>
      </c>
      <c r="F29" t="s">
        <v>1951</v>
      </c>
      <c r="G29" t="s">
        <v>1952</v>
      </c>
      <c r="H29" t="s">
        <v>1953</v>
      </c>
      <c r="I29" t="s">
        <v>1954</v>
      </c>
      <c r="J29" t="s">
        <v>2011</v>
      </c>
      <c r="K29" t="s">
        <v>1956</v>
      </c>
      <c r="L29" t="s">
        <v>1957</v>
      </c>
      <c r="M29">
        <v>6819</v>
      </c>
      <c r="P29" t="s">
        <v>1998</v>
      </c>
      <c r="Q29" s="21">
        <v>44776.041666666664</v>
      </c>
      <c r="R29" t="s">
        <v>2078</v>
      </c>
      <c r="S29" s="21">
        <v>44769.770578703705</v>
      </c>
      <c r="T29" s="21">
        <v>44776.041666666664</v>
      </c>
      <c r="U29" t="s">
        <v>1950</v>
      </c>
      <c r="V29">
        <v>22</v>
      </c>
      <c r="W29">
        <v>0.51</v>
      </c>
      <c r="X29">
        <v>21.49</v>
      </c>
      <c r="Y29" t="s">
        <v>2024</v>
      </c>
      <c r="Z29" t="s">
        <v>2079</v>
      </c>
      <c r="AA29"/>
      <c r="AB29"/>
      <c r="AC29"/>
      <c r="AE29">
        <f t="shared" si="2"/>
        <v>1</v>
      </c>
      <c r="AF29"/>
      <c r="AG29" t="s">
        <v>954</v>
      </c>
      <c r="AH29" t="s">
        <v>1892</v>
      </c>
      <c r="AI29" s="21">
        <v>44769.765972222223</v>
      </c>
      <c r="AJ29"/>
      <c r="AK29">
        <v>22</v>
      </c>
      <c r="AL29">
        <v>1</v>
      </c>
      <c r="AM29">
        <v>0</v>
      </c>
      <c r="AN29">
        <v>0</v>
      </c>
      <c r="AO29"/>
      <c r="AP29" s="5">
        <f t="shared" si="1"/>
        <v>0</v>
      </c>
    </row>
    <row r="30" spans="1:42" x14ac:dyDescent="0.3">
      <c r="P30" t="s">
        <v>1998</v>
      </c>
      <c r="Q30" s="21">
        <v>44776.041666666664</v>
      </c>
      <c r="R30" t="s">
        <v>2080</v>
      </c>
      <c r="S30" s="21">
        <v>44769.780115740738</v>
      </c>
      <c r="T30" s="21">
        <v>44776.041666666664</v>
      </c>
      <c r="U30" t="s">
        <v>1950</v>
      </c>
      <c r="V30">
        <v>26</v>
      </c>
      <c r="W30">
        <v>0.56000000000000005</v>
      </c>
      <c r="X30">
        <v>25.44</v>
      </c>
      <c r="Y30" t="s">
        <v>2024</v>
      </c>
      <c r="Z30" t="s">
        <v>2081</v>
      </c>
      <c r="AA30"/>
      <c r="AB30"/>
      <c r="AC30"/>
      <c r="AE30">
        <f t="shared" si="2"/>
        <v>1</v>
      </c>
      <c r="AF30"/>
      <c r="AG30" t="s">
        <v>1890</v>
      </c>
      <c r="AH30" t="s">
        <v>1891</v>
      </c>
      <c r="AI30" s="21">
        <v>44769.779166666667</v>
      </c>
      <c r="AJ30"/>
      <c r="AK30">
        <v>26</v>
      </c>
      <c r="AL30">
        <v>1</v>
      </c>
      <c r="AM30">
        <v>0</v>
      </c>
      <c r="AN30">
        <v>0</v>
      </c>
      <c r="AO30"/>
      <c r="AP30" s="5">
        <f t="shared" si="1"/>
        <v>0</v>
      </c>
    </row>
    <row r="31" spans="1:42" x14ac:dyDescent="0.3">
      <c r="P31" t="s">
        <v>1998</v>
      </c>
      <c r="Q31" s="21">
        <v>44776.041666666664</v>
      </c>
      <c r="R31" t="s">
        <v>2082</v>
      </c>
      <c r="S31" s="21">
        <v>44769.835451388892</v>
      </c>
      <c r="T31" s="21">
        <v>44776.041666666664</v>
      </c>
      <c r="U31" t="s">
        <v>1950</v>
      </c>
      <c r="V31">
        <v>26</v>
      </c>
      <c r="W31">
        <v>0.56000000000000005</v>
      </c>
      <c r="X31">
        <v>25.44</v>
      </c>
      <c r="Y31" t="s">
        <v>2024</v>
      </c>
      <c r="Z31" t="s">
        <v>2083</v>
      </c>
      <c r="AA31"/>
      <c r="AB31"/>
      <c r="AC31"/>
      <c r="AE31">
        <f t="shared" si="2"/>
        <v>1</v>
      </c>
      <c r="AF31"/>
      <c r="AG31" t="s">
        <v>1886</v>
      </c>
      <c r="AH31" t="s">
        <v>1887</v>
      </c>
      <c r="AI31" s="21">
        <v>44769.793749999997</v>
      </c>
      <c r="AJ31"/>
      <c r="AK31">
        <v>26</v>
      </c>
      <c r="AL31">
        <v>1</v>
      </c>
      <c r="AM31">
        <v>0</v>
      </c>
      <c r="AN31">
        <v>0</v>
      </c>
      <c r="AO31"/>
      <c r="AP31" s="5">
        <f t="shared" si="1"/>
        <v>0</v>
      </c>
    </row>
    <row r="32" spans="1:42" x14ac:dyDescent="0.3">
      <c r="P32" t="s">
        <v>1998</v>
      </c>
      <c r="Q32" s="21">
        <v>44776.041666666664</v>
      </c>
      <c r="R32" t="s">
        <v>2084</v>
      </c>
      <c r="S32" s="21">
        <v>44769.835868055554</v>
      </c>
      <c r="T32" s="21">
        <v>44776.041666666664</v>
      </c>
      <c r="U32" t="s">
        <v>1950</v>
      </c>
      <c r="V32">
        <v>26</v>
      </c>
      <c r="W32">
        <v>0.56000000000000005</v>
      </c>
      <c r="X32">
        <v>25.44</v>
      </c>
      <c r="Y32" t="s">
        <v>2024</v>
      </c>
      <c r="Z32" t="s">
        <v>2085</v>
      </c>
      <c r="AA32"/>
      <c r="AB32"/>
      <c r="AC32"/>
      <c r="AE32">
        <f t="shared" si="2"/>
        <v>1</v>
      </c>
      <c r="AF32"/>
      <c r="AG32" t="s">
        <v>1888</v>
      </c>
      <c r="AH32" t="s">
        <v>1889</v>
      </c>
      <c r="AI32" s="21">
        <v>44769.793749999997</v>
      </c>
      <c r="AJ32"/>
      <c r="AK32">
        <v>26</v>
      </c>
      <c r="AL32">
        <v>1</v>
      </c>
      <c r="AM32">
        <v>0</v>
      </c>
      <c r="AN32">
        <v>0</v>
      </c>
      <c r="AO32"/>
      <c r="AP32" s="5">
        <f t="shared" si="1"/>
        <v>0</v>
      </c>
    </row>
    <row r="33" spans="1:42" x14ac:dyDescent="0.3">
      <c r="P33" t="s">
        <v>1996</v>
      </c>
      <c r="Q33" s="21">
        <v>44777.041666666664</v>
      </c>
      <c r="R33" t="s">
        <v>2086</v>
      </c>
      <c r="S33" s="21">
        <v>44770.060601851852</v>
      </c>
      <c r="T33" s="21">
        <v>44777.041666666664</v>
      </c>
      <c r="U33" t="s">
        <v>1950</v>
      </c>
      <c r="V33">
        <v>26</v>
      </c>
      <c r="W33">
        <v>0.56000000000000005</v>
      </c>
      <c r="X33">
        <v>25.44</v>
      </c>
      <c r="Y33" t="s">
        <v>2024</v>
      </c>
      <c r="Z33" t="s">
        <v>2087</v>
      </c>
      <c r="AA33"/>
      <c r="AB33"/>
      <c r="AC33"/>
      <c r="AE33">
        <f t="shared" si="2"/>
        <v>1</v>
      </c>
      <c r="AF33"/>
      <c r="AG33" t="s">
        <v>1884</v>
      </c>
      <c r="AH33" t="s">
        <v>1885</v>
      </c>
      <c r="AI33" s="21">
        <v>44770.018750000003</v>
      </c>
      <c r="AJ33"/>
      <c r="AK33">
        <v>26</v>
      </c>
      <c r="AL33">
        <v>1</v>
      </c>
      <c r="AM33">
        <v>0</v>
      </c>
      <c r="AN33">
        <v>0</v>
      </c>
      <c r="AO33"/>
      <c r="AP33" s="5">
        <f t="shared" si="1"/>
        <v>0</v>
      </c>
    </row>
    <row r="34" spans="1:42" x14ac:dyDescent="0.3">
      <c r="A34" s="5" t="s">
        <v>2530</v>
      </c>
      <c r="B34" s="22">
        <f>V258</f>
        <v>6195.2</v>
      </c>
      <c r="C34" s="22"/>
      <c r="P34" t="s">
        <v>1996</v>
      </c>
      <c r="Q34" s="21">
        <v>44777.041666666664</v>
      </c>
      <c r="R34" t="s">
        <v>2088</v>
      </c>
      <c r="S34" s="21">
        <v>44770.383819444447</v>
      </c>
      <c r="T34" s="21">
        <v>44777.041666666664</v>
      </c>
      <c r="U34" t="s">
        <v>1950</v>
      </c>
      <c r="V34">
        <v>22</v>
      </c>
      <c r="W34">
        <v>0.51</v>
      </c>
      <c r="X34">
        <v>21.49</v>
      </c>
      <c r="Y34" t="s">
        <v>2024</v>
      </c>
      <c r="Z34" t="s">
        <v>2089</v>
      </c>
      <c r="AA34"/>
      <c r="AB34"/>
      <c r="AC34"/>
      <c r="AE34">
        <f t="shared" si="2"/>
        <v>1</v>
      </c>
      <c r="AF34"/>
      <c r="AG34" t="s">
        <v>1188</v>
      </c>
      <c r="AH34" t="s">
        <v>1883</v>
      </c>
      <c r="AI34" s="21">
        <v>44770.341666666667</v>
      </c>
      <c r="AJ34"/>
      <c r="AK34">
        <v>22</v>
      </c>
      <c r="AL34">
        <v>1</v>
      </c>
      <c r="AM34">
        <v>0</v>
      </c>
      <c r="AN34">
        <v>0</v>
      </c>
      <c r="AO34"/>
      <c r="AP34" s="5">
        <f t="shared" si="1"/>
        <v>0</v>
      </c>
    </row>
    <row r="35" spans="1:42" x14ac:dyDescent="0.3">
      <c r="A35" s="5" t="s">
        <v>2531</v>
      </c>
      <c r="B35" s="22">
        <f>W258</f>
        <v>138.22000000000008</v>
      </c>
      <c r="C35" s="22">
        <f>B34-B35</f>
        <v>6056.98</v>
      </c>
      <c r="P35" t="s">
        <v>1996</v>
      </c>
      <c r="Q35" s="21">
        <v>44777.041666666664</v>
      </c>
      <c r="R35" t="s">
        <v>2090</v>
      </c>
      <c r="S35" s="21">
        <v>44770.417685185188</v>
      </c>
      <c r="T35" s="21">
        <v>44777.041666666664</v>
      </c>
      <c r="U35" t="s">
        <v>1950</v>
      </c>
      <c r="V35">
        <v>13</v>
      </c>
      <c r="W35">
        <v>0.38</v>
      </c>
      <c r="X35">
        <v>12.62</v>
      </c>
      <c r="Y35" t="s">
        <v>2024</v>
      </c>
      <c r="Z35" t="s">
        <v>2091</v>
      </c>
      <c r="AA35"/>
      <c r="AB35"/>
      <c r="AC35"/>
      <c r="AE35">
        <f t="shared" si="2"/>
        <v>1</v>
      </c>
      <c r="AF35"/>
      <c r="AG35" t="s">
        <v>1881</v>
      </c>
      <c r="AH35" t="s">
        <v>1882</v>
      </c>
      <c r="AI35" s="21">
        <v>44770.375694444447</v>
      </c>
      <c r="AJ35"/>
      <c r="AK35">
        <v>13</v>
      </c>
      <c r="AL35">
        <v>1</v>
      </c>
      <c r="AM35">
        <v>0</v>
      </c>
      <c r="AN35">
        <v>0</v>
      </c>
      <c r="AO35"/>
      <c r="AP35" s="5">
        <f t="shared" si="1"/>
        <v>0</v>
      </c>
    </row>
    <row r="36" spans="1:42" x14ac:dyDescent="0.3">
      <c r="A36" s="5" t="s">
        <v>2529</v>
      </c>
      <c r="B36" s="22">
        <f>SUM(B2:B29)</f>
        <v>6056.9800000000005</v>
      </c>
      <c r="C36" s="22"/>
      <c r="P36" t="s">
        <v>1996</v>
      </c>
      <c r="Q36" s="21">
        <v>44777.041666666664</v>
      </c>
      <c r="R36" t="s">
        <v>2092</v>
      </c>
      <c r="S36" s="21">
        <v>44770.419421296298</v>
      </c>
      <c r="T36" s="21">
        <v>44777.041666666664</v>
      </c>
      <c r="U36" t="s">
        <v>1950</v>
      </c>
      <c r="V36">
        <v>13</v>
      </c>
      <c r="W36">
        <v>0.38</v>
      </c>
      <c r="X36">
        <v>12.62</v>
      </c>
      <c r="Y36" t="s">
        <v>2024</v>
      </c>
      <c r="Z36" t="s">
        <v>2093</v>
      </c>
      <c r="AA36"/>
      <c r="AB36"/>
      <c r="AC36"/>
      <c r="AE36">
        <f t="shared" si="2"/>
        <v>1</v>
      </c>
      <c r="AF36"/>
      <c r="AG36" t="s">
        <v>1879</v>
      </c>
      <c r="AH36" t="s">
        <v>1880</v>
      </c>
      <c r="AI36" s="21">
        <v>44770.377083333333</v>
      </c>
      <c r="AJ36"/>
      <c r="AK36">
        <v>13</v>
      </c>
      <c r="AL36">
        <v>1</v>
      </c>
      <c r="AM36">
        <v>0</v>
      </c>
      <c r="AN36">
        <v>0</v>
      </c>
      <c r="AO36"/>
      <c r="AP36" s="5">
        <f t="shared" si="1"/>
        <v>0</v>
      </c>
    </row>
    <row r="37" spans="1:42" x14ac:dyDescent="0.3">
      <c r="C37" s="3">
        <v>44770</v>
      </c>
      <c r="D37" t="s">
        <v>1493</v>
      </c>
      <c r="E37" s="2"/>
      <c r="F37" s="2">
        <v>1.76</v>
      </c>
      <c r="G37" s="5">
        <f>SUM(V2:V3)</f>
        <v>2.2000000000000002</v>
      </c>
      <c r="H37" s="5">
        <f>SUM(W2:W3)</f>
        <v>0.44</v>
      </c>
      <c r="I37" s="5">
        <f>G37-H37</f>
        <v>1.7600000000000002</v>
      </c>
      <c r="P37" t="s">
        <v>1996</v>
      </c>
      <c r="Q37" s="21">
        <v>44777.041666666664</v>
      </c>
      <c r="R37" t="s">
        <v>2094</v>
      </c>
      <c r="S37" s="21">
        <v>44770.454270833332</v>
      </c>
      <c r="T37" s="21">
        <v>44777.041666666664</v>
      </c>
      <c r="U37" t="s">
        <v>1950</v>
      </c>
      <c r="V37">
        <v>13</v>
      </c>
      <c r="W37">
        <v>0.38</v>
      </c>
      <c r="X37">
        <v>12.62</v>
      </c>
      <c r="Y37" t="s">
        <v>2024</v>
      </c>
      <c r="Z37" t="s">
        <v>2095</v>
      </c>
      <c r="AA37"/>
      <c r="AB37"/>
      <c r="AC37"/>
      <c r="AE37">
        <f t="shared" si="2"/>
        <v>1</v>
      </c>
      <c r="AF37"/>
      <c r="AG37" t="s">
        <v>1877</v>
      </c>
      <c r="AH37" t="s">
        <v>1878</v>
      </c>
      <c r="AI37" s="21">
        <v>44770.412499999999</v>
      </c>
      <c r="AJ37"/>
      <c r="AK37">
        <v>13</v>
      </c>
      <c r="AL37">
        <v>1</v>
      </c>
      <c r="AM37">
        <v>0</v>
      </c>
      <c r="AN37">
        <v>0</v>
      </c>
      <c r="AO37"/>
      <c r="AP37" s="5">
        <f t="shared" si="1"/>
        <v>0</v>
      </c>
    </row>
    <row r="38" spans="1:42" x14ac:dyDescent="0.3">
      <c r="C38" s="3">
        <v>44771</v>
      </c>
      <c r="D38" t="s">
        <v>1493</v>
      </c>
      <c r="E38" s="2"/>
      <c r="F38" s="2">
        <v>36.090000000000003</v>
      </c>
      <c r="G38" s="5">
        <f>SUM(V4:V5)</f>
        <v>37</v>
      </c>
      <c r="H38" s="5">
        <f>SUM(W4:W5)</f>
        <v>0.91</v>
      </c>
      <c r="I38" s="5">
        <f>G38-H38</f>
        <v>36.090000000000003</v>
      </c>
      <c r="P38" t="s">
        <v>1996</v>
      </c>
      <c r="Q38" s="21">
        <v>44777.041666666664</v>
      </c>
      <c r="R38" t="s">
        <v>2096</v>
      </c>
      <c r="S38" s="21">
        <v>44770.622303240743</v>
      </c>
      <c r="T38" s="21">
        <v>44777.041666666664</v>
      </c>
      <c r="U38" t="s">
        <v>1950</v>
      </c>
      <c r="V38">
        <v>26</v>
      </c>
      <c r="W38">
        <v>0.56000000000000005</v>
      </c>
      <c r="X38">
        <v>25.44</v>
      </c>
      <c r="Y38" t="s">
        <v>2024</v>
      </c>
      <c r="Z38" t="s">
        <v>2097</v>
      </c>
      <c r="AA38"/>
      <c r="AB38"/>
      <c r="AC38"/>
      <c r="AE38">
        <f t="shared" si="2"/>
        <v>1</v>
      </c>
      <c r="AF38"/>
      <c r="AG38" t="s">
        <v>1875</v>
      </c>
      <c r="AH38" t="s">
        <v>1876</v>
      </c>
      <c r="AI38" s="21">
        <v>44770.580555555556</v>
      </c>
      <c r="AJ38"/>
      <c r="AK38">
        <v>26</v>
      </c>
      <c r="AL38">
        <v>1</v>
      </c>
      <c r="AM38">
        <v>0</v>
      </c>
      <c r="AN38">
        <v>0</v>
      </c>
      <c r="AO38"/>
      <c r="AP38" s="5">
        <f t="shared" si="1"/>
        <v>0</v>
      </c>
    </row>
    <row r="39" spans="1:42" x14ac:dyDescent="0.3">
      <c r="C39" s="3">
        <v>44774</v>
      </c>
      <c r="D39" t="s">
        <v>1493</v>
      </c>
      <c r="E39" s="2"/>
      <c r="F39" s="2">
        <v>185.55</v>
      </c>
      <c r="G39" s="5">
        <v>190</v>
      </c>
      <c r="H39" s="5">
        <v>4.4499999999999886</v>
      </c>
      <c r="I39" s="5">
        <f>G39-H39</f>
        <v>185.55</v>
      </c>
      <c r="P39" t="s">
        <v>1994</v>
      </c>
      <c r="Q39" s="21">
        <v>44778.041666666664</v>
      </c>
      <c r="R39" t="s">
        <v>2098</v>
      </c>
      <c r="S39" s="21">
        <v>44771.570462962962</v>
      </c>
      <c r="T39" s="21">
        <v>44778.041666666664</v>
      </c>
      <c r="U39" t="s">
        <v>1950</v>
      </c>
      <c r="V39">
        <v>26</v>
      </c>
      <c r="W39">
        <v>0.56000000000000005</v>
      </c>
      <c r="X39">
        <v>25.44</v>
      </c>
      <c r="Y39" t="s">
        <v>2024</v>
      </c>
      <c r="Z39" t="s">
        <v>2099</v>
      </c>
      <c r="AA39"/>
      <c r="AB39"/>
      <c r="AC39"/>
      <c r="AE39">
        <f t="shared" si="2"/>
        <v>1</v>
      </c>
      <c r="AF39"/>
      <c r="AG39" t="s">
        <v>1873</v>
      </c>
      <c r="AH39" t="s">
        <v>1874</v>
      </c>
      <c r="AI39" s="21">
        <v>44771.52847222222</v>
      </c>
      <c r="AJ39"/>
      <c r="AK39">
        <v>26</v>
      </c>
      <c r="AL39">
        <v>1</v>
      </c>
      <c r="AM39">
        <v>0</v>
      </c>
      <c r="AN39">
        <v>0</v>
      </c>
      <c r="AO39"/>
      <c r="AP39" s="5">
        <f t="shared" si="1"/>
        <v>0</v>
      </c>
    </row>
    <row r="40" spans="1:42" x14ac:dyDescent="0.3">
      <c r="C40" s="3">
        <v>44774</v>
      </c>
      <c r="D40" t="s">
        <v>1493</v>
      </c>
      <c r="E40" s="2"/>
      <c r="F40" s="2">
        <v>72.37</v>
      </c>
      <c r="G40" s="5">
        <v>74</v>
      </c>
      <c r="H40" s="5">
        <v>1.6299999999999955</v>
      </c>
      <c r="I40" s="5">
        <f t="shared" ref="I40:I48" si="3">G40-H40</f>
        <v>72.37</v>
      </c>
      <c r="P40" t="s">
        <v>1994</v>
      </c>
      <c r="Q40" s="21">
        <v>44778.041666666664</v>
      </c>
      <c r="R40" t="s">
        <v>2100</v>
      </c>
      <c r="S40" s="21">
        <v>44771.594768518517</v>
      </c>
      <c r="T40" s="21">
        <v>44778.041666666664</v>
      </c>
      <c r="U40" t="s">
        <v>1950</v>
      </c>
      <c r="V40">
        <v>26</v>
      </c>
      <c r="W40">
        <v>0.56000000000000005</v>
      </c>
      <c r="X40">
        <v>25.44</v>
      </c>
      <c r="Y40" t="s">
        <v>2024</v>
      </c>
      <c r="Z40" t="s">
        <v>2101</v>
      </c>
      <c r="AA40"/>
      <c r="AB40"/>
      <c r="AC40"/>
      <c r="AE40">
        <f t="shared" si="2"/>
        <v>1</v>
      </c>
      <c r="AF40"/>
      <c r="AG40" t="s">
        <v>1871</v>
      </c>
      <c r="AH40" t="s">
        <v>1872</v>
      </c>
      <c r="AI40" s="21">
        <v>44771.552777777775</v>
      </c>
      <c r="AJ40"/>
      <c r="AK40">
        <v>26</v>
      </c>
      <c r="AL40">
        <v>1</v>
      </c>
      <c r="AM40">
        <v>0</v>
      </c>
      <c r="AN40">
        <v>0</v>
      </c>
      <c r="AO40"/>
      <c r="AP40" s="5">
        <f t="shared" si="1"/>
        <v>0</v>
      </c>
    </row>
    <row r="41" spans="1:42" x14ac:dyDescent="0.3">
      <c r="C41" s="3">
        <v>44774</v>
      </c>
      <c r="D41" t="s">
        <v>1493</v>
      </c>
      <c r="E41" s="2"/>
      <c r="F41" s="2">
        <v>59.55</v>
      </c>
      <c r="G41" s="5">
        <v>61</v>
      </c>
      <c r="H41" s="5">
        <v>1.4500000000000028</v>
      </c>
      <c r="I41" s="5">
        <f t="shared" si="3"/>
        <v>59.55</v>
      </c>
      <c r="P41" t="s">
        <v>1992</v>
      </c>
      <c r="Q41" s="21">
        <v>44779.041666666664</v>
      </c>
      <c r="R41" t="s">
        <v>2102</v>
      </c>
      <c r="S41" s="21">
        <v>44772.111516203702</v>
      </c>
      <c r="T41" s="21">
        <v>44779.041666666664</v>
      </c>
      <c r="U41" t="s">
        <v>1950</v>
      </c>
      <c r="V41">
        <v>13</v>
      </c>
      <c r="W41">
        <v>0.38</v>
      </c>
      <c r="X41">
        <v>12.62</v>
      </c>
      <c r="Y41" t="s">
        <v>2024</v>
      </c>
      <c r="Z41" t="s">
        <v>2103</v>
      </c>
      <c r="AA41"/>
      <c r="AB41"/>
      <c r="AC41"/>
      <c r="AE41">
        <f t="shared" si="2"/>
        <v>0</v>
      </c>
      <c r="AF41"/>
      <c r="AG41" t="s">
        <v>1869</v>
      </c>
      <c r="AH41" t="s">
        <v>1870</v>
      </c>
      <c r="AI41" s="21">
        <v>44772.069444444445</v>
      </c>
      <c r="AJ41"/>
      <c r="AK41">
        <v>26</v>
      </c>
      <c r="AL41">
        <v>2</v>
      </c>
      <c r="AM41">
        <v>0</v>
      </c>
      <c r="AN41">
        <v>0</v>
      </c>
      <c r="AO41"/>
      <c r="AP41" s="5">
        <f t="shared" si="1"/>
        <v>13</v>
      </c>
    </row>
    <row r="42" spans="1:42" x14ac:dyDescent="0.3">
      <c r="C42" s="3">
        <v>44775</v>
      </c>
      <c r="D42" t="s">
        <v>1493</v>
      </c>
      <c r="E42" s="2"/>
      <c r="F42" s="2">
        <v>61.53</v>
      </c>
      <c r="G42" s="5">
        <f>SUM(V21:V23)</f>
        <v>63</v>
      </c>
      <c r="H42" s="5">
        <f>SUM(W21:W23)</f>
        <v>1.4700000000000002</v>
      </c>
      <c r="I42" s="5">
        <f t="shared" si="3"/>
        <v>61.53</v>
      </c>
      <c r="P42" t="s">
        <v>1992</v>
      </c>
      <c r="Q42" s="21">
        <v>44779.041666666664</v>
      </c>
      <c r="R42" t="s">
        <v>2104</v>
      </c>
      <c r="S42" s="21">
        <v>44772.113703703704</v>
      </c>
      <c r="T42" s="21">
        <v>44779.041666666664</v>
      </c>
      <c r="U42" t="s">
        <v>1950</v>
      </c>
      <c r="V42">
        <v>13</v>
      </c>
      <c r="W42">
        <v>0.38</v>
      </c>
      <c r="X42">
        <v>12.62</v>
      </c>
      <c r="Y42" t="s">
        <v>2024</v>
      </c>
      <c r="Z42" t="s">
        <v>2105</v>
      </c>
      <c r="AA42"/>
      <c r="AB42"/>
      <c r="AC42"/>
      <c r="AE42"/>
      <c r="AF42"/>
      <c r="AG42"/>
      <c r="AH42"/>
      <c r="AI42" s="21"/>
      <c r="AJ42"/>
      <c r="AK42"/>
      <c r="AL42"/>
      <c r="AM42"/>
      <c r="AN42"/>
      <c r="AO42"/>
      <c r="AP42" s="5">
        <f t="shared" si="1"/>
        <v>-13</v>
      </c>
    </row>
    <row r="43" spans="1:42" x14ac:dyDescent="0.3">
      <c r="C43" s="3">
        <v>44776</v>
      </c>
      <c r="D43" t="s">
        <v>1493</v>
      </c>
      <c r="E43" s="2"/>
      <c r="F43" s="2">
        <v>176.68</v>
      </c>
      <c r="G43" s="5">
        <f>SUM(V24:V32)</f>
        <v>181</v>
      </c>
      <c r="H43" s="5">
        <f>SUM(W24:W32)</f>
        <v>4.32</v>
      </c>
      <c r="I43" s="5">
        <f t="shared" si="3"/>
        <v>176.68</v>
      </c>
      <c r="P43" t="s">
        <v>1992</v>
      </c>
      <c r="Q43" s="21">
        <v>44779.041666666664</v>
      </c>
      <c r="R43" t="s">
        <v>2106</v>
      </c>
      <c r="S43" s="21">
        <v>44772.394791666666</v>
      </c>
      <c r="T43" s="21">
        <v>44779.041666666664</v>
      </c>
      <c r="U43" t="s">
        <v>1950</v>
      </c>
      <c r="V43">
        <v>26</v>
      </c>
      <c r="W43">
        <v>0.56000000000000005</v>
      </c>
      <c r="X43">
        <v>25.44</v>
      </c>
      <c r="Y43" t="s">
        <v>2024</v>
      </c>
      <c r="Z43" t="s">
        <v>2107</v>
      </c>
      <c r="AA43"/>
      <c r="AB43"/>
      <c r="AC43"/>
      <c r="AE43">
        <f>IF(AK43=V43,1,0)</f>
        <v>1</v>
      </c>
      <c r="AF43"/>
      <c r="AG43" t="s">
        <v>1867</v>
      </c>
      <c r="AH43" t="s">
        <v>1868</v>
      </c>
      <c r="AI43" s="21">
        <v>44772.352777777778</v>
      </c>
      <c r="AJ43"/>
      <c r="AK43">
        <v>26</v>
      </c>
      <c r="AL43">
        <v>1</v>
      </c>
      <c r="AM43">
        <v>0</v>
      </c>
      <c r="AN43">
        <v>0</v>
      </c>
      <c r="AO43"/>
      <c r="AP43" s="5">
        <f t="shared" si="1"/>
        <v>0</v>
      </c>
    </row>
    <row r="44" spans="1:42" x14ac:dyDescent="0.3">
      <c r="C44" s="3">
        <v>44777</v>
      </c>
      <c r="D44" t="s">
        <v>1493</v>
      </c>
      <c r="E44" s="2"/>
      <c r="F44" s="2">
        <v>110.23</v>
      </c>
      <c r="G44" s="5">
        <f>SUM(V33:V38)</f>
        <v>113</v>
      </c>
      <c r="H44" s="5">
        <f>SUM(W33:W38)</f>
        <v>2.77</v>
      </c>
      <c r="I44" s="5">
        <f t="shared" si="3"/>
        <v>110.23</v>
      </c>
      <c r="P44" t="s">
        <v>1992</v>
      </c>
      <c r="Q44" s="21">
        <v>44779.041666666664</v>
      </c>
      <c r="R44" t="s">
        <v>2108</v>
      </c>
      <c r="S44" s="21">
        <v>44772.634085648147</v>
      </c>
      <c r="T44" s="21">
        <v>44779.041666666664</v>
      </c>
      <c r="U44" t="s">
        <v>1950</v>
      </c>
      <c r="V44">
        <v>26</v>
      </c>
      <c r="W44">
        <v>0.56000000000000005</v>
      </c>
      <c r="X44">
        <v>25.44</v>
      </c>
      <c r="Y44" t="s">
        <v>2024</v>
      </c>
      <c r="Z44" t="s">
        <v>2109</v>
      </c>
      <c r="AA44"/>
      <c r="AB44"/>
      <c r="AC44"/>
      <c r="AE44">
        <f t="shared" ref="AE44:AE61" si="4">IF(AK44=V44,1,0)</f>
        <v>1</v>
      </c>
      <c r="AF44"/>
      <c r="AG44" t="s">
        <v>1865</v>
      </c>
      <c r="AH44" t="s">
        <v>1866</v>
      </c>
      <c r="AI44" s="21">
        <v>44772.592361111114</v>
      </c>
      <c r="AJ44"/>
      <c r="AK44">
        <v>26</v>
      </c>
      <c r="AL44">
        <v>1</v>
      </c>
      <c r="AM44">
        <v>0</v>
      </c>
      <c r="AN44">
        <v>0</v>
      </c>
      <c r="AO44"/>
      <c r="AP44" s="5">
        <f t="shared" si="1"/>
        <v>0</v>
      </c>
    </row>
    <row r="45" spans="1:42" x14ac:dyDescent="0.3">
      <c r="C45" s="3">
        <v>44778</v>
      </c>
      <c r="D45" t="s">
        <v>1493</v>
      </c>
      <c r="E45" s="2"/>
      <c r="F45" s="2">
        <v>50.88</v>
      </c>
      <c r="G45" s="5">
        <f>SUM(V39:V40)</f>
        <v>52</v>
      </c>
      <c r="H45" s="5">
        <f>SUM(W39:W40)</f>
        <v>1.1200000000000001</v>
      </c>
      <c r="I45" s="5">
        <f t="shared" si="3"/>
        <v>50.88</v>
      </c>
      <c r="P45" t="s">
        <v>1992</v>
      </c>
      <c r="Q45" s="21">
        <v>44779.041666666664</v>
      </c>
      <c r="R45" t="s">
        <v>2110</v>
      </c>
      <c r="S45" s="21">
        <v>44772.789039351854</v>
      </c>
      <c r="T45" s="21">
        <v>44779.041666666664</v>
      </c>
      <c r="U45" t="s">
        <v>1950</v>
      </c>
      <c r="V45">
        <v>11</v>
      </c>
      <c r="W45">
        <v>0.35</v>
      </c>
      <c r="X45">
        <v>10.65</v>
      </c>
      <c r="Y45" t="s">
        <v>2024</v>
      </c>
      <c r="Z45" t="s">
        <v>2111</v>
      </c>
      <c r="AA45"/>
      <c r="AB45"/>
      <c r="AC45"/>
      <c r="AE45">
        <f t="shared" si="4"/>
        <v>1</v>
      </c>
      <c r="AF45"/>
      <c r="AG45" t="s">
        <v>1863</v>
      </c>
      <c r="AH45" t="s">
        <v>1864</v>
      </c>
      <c r="AI45" s="21">
        <v>44772.74722222222</v>
      </c>
      <c r="AJ45"/>
      <c r="AK45">
        <v>11</v>
      </c>
      <c r="AL45">
        <v>1</v>
      </c>
      <c r="AM45">
        <v>0</v>
      </c>
      <c r="AN45">
        <v>0</v>
      </c>
      <c r="AO45"/>
      <c r="AP45" s="5">
        <f t="shared" si="1"/>
        <v>0</v>
      </c>
    </row>
    <row r="46" spans="1:42" x14ac:dyDescent="0.3">
      <c r="C46" s="3">
        <v>44781</v>
      </c>
      <c r="D46" t="s">
        <v>1493</v>
      </c>
      <c r="E46" s="2"/>
      <c r="F46" s="2">
        <v>86.77</v>
      </c>
      <c r="G46" s="5">
        <v>89</v>
      </c>
      <c r="H46" s="5">
        <v>2.230000000000004</v>
      </c>
      <c r="I46" s="5">
        <f t="shared" si="3"/>
        <v>86.77</v>
      </c>
      <c r="P46" t="s">
        <v>1990</v>
      </c>
      <c r="Q46" s="21">
        <v>44780.041666666664</v>
      </c>
      <c r="R46" t="s">
        <v>2112</v>
      </c>
      <c r="S46" s="21">
        <v>44773.404467592591</v>
      </c>
      <c r="T46" s="21">
        <v>44780.041666666664</v>
      </c>
      <c r="U46" t="s">
        <v>1950</v>
      </c>
      <c r="V46">
        <v>26</v>
      </c>
      <c r="W46">
        <v>0.56000000000000005</v>
      </c>
      <c r="X46">
        <v>25.44</v>
      </c>
      <c r="Y46" t="s">
        <v>2024</v>
      </c>
      <c r="Z46" t="s">
        <v>2113</v>
      </c>
      <c r="AA46"/>
      <c r="AB46"/>
      <c r="AC46"/>
      <c r="AE46">
        <f t="shared" si="4"/>
        <v>1</v>
      </c>
      <c r="AF46"/>
      <c r="AG46" t="s">
        <v>1861</v>
      </c>
      <c r="AH46" t="s">
        <v>1862</v>
      </c>
      <c r="AI46" s="21">
        <v>44773.362500000003</v>
      </c>
      <c r="AJ46"/>
      <c r="AK46">
        <v>26</v>
      </c>
      <c r="AL46">
        <v>1</v>
      </c>
      <c r="AM46">
        <v>0</v>
      </c>
      <c r="AN46">
        <v>0</v>
      </c>
      <c r="AO46"/>
      <c r="AP46" s="5">
        <f t="shared" si="1"/>
        <v>0</v>
      </c>
    </row>
    <row r="47" spans="1:42" x14ac:dyDescent="0.3">
      <c r="C47" s="3">
        <v>44781</v>
      </c>
      <c r="D47" t="s">
        <v>1493</v>
      </c>
      <c r="E47" s="2"/>
      <c r="F47" s="2">
        <v>221.83</v>
      </c>
      <c r="G47" s="5">
        <v>227</v>
      </c>
      <c r="H47" s="5">
        <v>5.1699999999999875</v>
      </c>
      <c r="I47" s="5">
        <f t="shared" si="3"/>
        <v>221.83</v>
      </c>
      <c r="P47" t="s">
        <v>1990</v>
      </c>
      <c r="Q47" s="21">
        <v>44780.041666666664</v>
      </c>
      <c r="R47" t="s">
        <v>2114</v>
      </c>
      <c r="S47" s="21">
        <v>44773.415972222225</v>
      </c>
      <c r="T47" s="21">
        <v>44780.041666666664</v>
      </c>
      <c r="U47" t="s">
        <v>1950</v>
      </c>
      <c r="V47">
        <v>26</v>
      </c>
      <c r="W47">
        <v>0.56000000000000005</v>
      </c>
      <c r="X47">
        <v>25.44</v>
      </c>
      <c r="Y47" t="s">
        <v>2024</v>
      </c>
      <c r="Z47" t="s">
        <v>2115</v>
      </c>
      <c r="AA47"/>
      <c r="AB47"/>
      <c r="AC47"/>
      <c r="AE47">
        <f t="shared" si="4"/>
        <v>1</v>
      </c>
      <c r="AF47"/>
      <c r="AG47" t="s">
        <v>1859</v>
      </c>
      <c r="AH47" t="s">
        <v>1860</v>
      </c>
      <c r="AI47" s="21">
        <v>44773.373611111114</v>
      </c>
      <c r="AJ47"/>
      <c r="AK47">
        <v>26</v>
      </c>
      <c r="AL47">
        <v>1</v>
      </c>
      <c r="AM47">
        <v>0</v>
      </c>
      <c r="AN47">
        <v>0</v>
      </c>
      <c r="AO47"/>
      <c r="AP47" s="5">
        <f t="shared" si="1"/>
        <v>0</v>
      </c>
    </row>
    <row r="48" spans="1:42" x14ac:dyDescent="0.3">
      <c r="C48" s="3">
        <v>44781</v>
      </c>
      <c r="D48" t="s">
        <v>1493</v>
      </c>
      <c r="E48" s="2"/>
      <c r="F48" s="2">
        <v>186.55</v>
      </c>
      <c r="G48" s="5">
        <v>191</v>
      </c>
      <c r="H48" s="5">
        <v>4.4499999999999886</v>
      </c>
      <c r="I48" s="5">
        <f t="shared" si="3"/>
        <v>186.55</v>
      </c>
      <c r="P48" t="s">
        <v>1990</v>
      </c>
      <c r="Q48" s="21">
        <v>44780.041666666664</v>
      </c>
      <c r="R48" t="s">
        <v>2116</v>
      </c>
      <c r="S48" s="21">
        <v>44773.518865740742</v>
      </c>
      <c r="T48" s="21">
        <v>44780.041666666664</v>
      </c>
      <c r="U48" t="s">
        <v>1950</v>
      </c>
      <c r="V48">
        <v>26</v>
      </c>
      <c r="W48">
        <v>0.56000000000000005</v>
      </c>
      <c r="X48">
        <v>25.44</v>
      </c>
      <c r="Y48" t="s">
        <v>2024</v>
      </c>
      <c r="Z48" t="s">
        <v>2117</v>
      </c>
      <c r="AA48"/>
      <c r="AB48"/>
      <c r="AC48"/>
      <c r="AE48">
        <f t="shared" si="4"/>
        <v>1</v>
      </c>
      <c r="AF48"/>
      <c r="AG48" t="s">
        <v>1857</v>
      </c>
      <c r="AH48" t="s">
        <v>1858</v>
      </c>
      <c r="AI48" s="21">
        <v>44773.477083333331</v>
      </c>
      <c r="AJ48"/>
      <c r="AK48">
        <v>26</v>
      </c>
      <c r="AL48">
        <v>1</v>
      </c>
      <c r="AM48">
        <v>0</v>
      </c>
      <c r="AN48">
        <v>0</v>
      </c>
      <c r="AO48"/>
      <c r="AP48" s="5">
        <f t="shared" si="1"/>
        <v>0</v>
      </c>
    </row>
    <row r="49" spans="3:42" x14ac:dyDescent="0.3">
      <c r="C49" s="3">
        <v>44782</v>
      </c>
      <c r="D49" t="s">
        <v>1493</v>
      </c>
      <c r="E49" s="2"/>
      <c r="F49" s="2">
        <v>221.06</v>
      </c>
      <c r="G49" s="5">
        <f>SUM(V65:V73)</f>
        <v>226</v>
      </c>
      <c r="H49" s="5">
        <f>SUM(W65:W73)</f>
        <v>4.9400000000000004</v>
      </c>
      <c r="I49" s="5">
        <f>G49-H49</f>
        <v>221.06</v>
      </c>
      <c r="P49" t="s">
        <v>1990</v>
      </c>
      <c r="Q49" s="21">
        <v>44780.041666666664</v>
      </c>
      <c r="R49" t="s">
        <v>2118</v>
      </c>
      <c r="S49" s="21">
        <v>44773.529178240744</v>
      </c>
      <c r="T49" s="21">
        <v>44780.041666666664</v>
      </c>
      <c r="U49" t="s">
        <v>1950</v>
      </c>
      <c r="V49">
        <v>13</v>
      </c>
      <c r="W49">
        <v>0.38</v>
      </c>
      <c r="X49">
        <v>12.62</v>
      </c>
      <c r="Y49" t="s">
        <v>2024</v>
      </c>
      <c r="Z49" t="s">
        <v>2119</v>
      </c>
      <c r="AA49"/>
      <c r="AB49"/>
      <c r="AC49"/>
      <c r="AE49">
        <f t="shared" si="4"/>
        <v>1</v>
      </c>
      <c r="AF49"/>
      <c r="AG49" t="s">
        <v>1855</v>
      </c>
      <c r="AH49" t="s">
        <v>1856</v>
      </c>
      <c r="AI49" s="21">
        <v>44773.487500000003</v>
      </c>
      <c r="AJ49"/>
      <c r="AK49">
        <v>13</v>
      </c>
      <c r="AL49">
        <v>1</v>
      </c>
      <c r="AM49">
        <v>0</v>
      </c>
      <c r="AN49">
        <v>0</v>
      </c>
      <c r="AO49"/>
      <c r="AP49" s="5">
        <f t="shared" si="1"/>
        <v>0</v>
      </c>
    </row>
    <row r="50" spans="3:42" x14ac:dyDescent="0.3">
      <c r="C50" s="3">
        <v>44783</v>
      </c>
      <c r="D50" t="s">
        <v>1493</v>
      </c>
      <c r="E50" s="2"/>
      <c r="F50" s="2">
        <v>157.36000000000001</v>
      </c>
      <c r="G50" s="5">
        <f>SUM(V74:V80)</f>
        <v>161</v>
      </c>
      <c r="H50" s="5">
        <f>SUM(W74:W80)</f>
        <v>3.6400000000000006</v>
      </c>
      <c r="I50" s="5">
        <f t="shared" ref="I50:I55" si="5">G50-H50</f>
        <v>157.36000000000001</v>
      </c>
      <c r="P50" t="s">
        <v>1990</v>
      </c>
      <c r="Q50" s="21">
        <v>44780.041666666664</v>
      </c>
      <c r="R50" t="s">
        <v>2120</v>
      </c>
      <c r="S50" s="21">
        <v>44773.632581018515</v>
      </c>
      <c r="T50" s="21">
        <v>44780.041666666664</v>
      </c>
      <c r="U50" t="s">
        <v>1950</v>
      </c>
      <c r="V50">
        <v>13</v>
      </c>
      <c r="W50">
        <v>0.38</v>
      </c>
      <c r="X50">
        <v>12.62</v>
      </c>
      <c r="Y50" t="s">
        <v>2024</v>
      </c>
      <c r="Z50" t="s">
        <v>2121</v>
      </c>
      <c r="AA50"/>
      <c r="AB50"/>
      <c r="AC50"/>
      <c r="AE50">
        <f t="shared" si="4"/>
        <v>1</v>
      </c>
      <c r="AF50"/>
      <c r="AG50" t="s">
        <v>1853</v>
      </c>
      <c r="AH50" t="s">
        <v>1854</v>
      </c>
      <c r="AI50" s="21">
        <v>44773.590277777781</v>
      </c>
      <c r="AJ50"/>
      <c r="AK50">
        <v>13</v>
      </c>
      <c r="AL50">
        <v>1</v>
      </c>
      <c r="AM50">
        <v>0</v>
      </c>
      <c r="AN50">
        <v>0</v>
      </c>
      <c r="AO50"/>
      <c r="AP50" s="5">
        <f t="shared" si="1"/>
        <v>0</v>
      </c>
    </row>
    <row r="51" spans="3:42" x14ac:dyDescent="0.3">
      <c r="C51" s="3">
        <v>44784</v>
      </c>
      <c r="D51" t="s">
        <v>1493</v>
      </c>
      <c r="E51" s="2"/>
      <c r="F51" s="2">
        <v>168.98</v>
      </c>
      <c r="G51" s="5">
        <f>SUM(V81:V88)</f>
        <v>173</v>
      </c>
      <c r="H51" s="5">
        <f>SUM(W81:W88)</f>
        <v>4.0199999999999996</v>
      </c>
      <c r="I51" s="5">
        <f t="shared" si="5"/>
        <v>168.98</v>
      </c>
      <c r="P51" t="s">
        <v>1990</v>
      </c>
      <c r="Q51" s="21">
        <v>44780.041666666664</v>
      </c>
      <c r="R51" t="s">
        <v>2122</v>
      </c>
      <c r="S51" s="21">
        <v>44773.635057870371</v>
      </c>
      <c r="T51" s="21">
        <v>44780.041666666664</v>
      </c>
      <c r="U51" t="s">
        <v>1950</v>
      </c>
      <c r="V51">
        <v>26</v>
      </c>
      <c r="W51">
        <v>0.56000000000000005</v>
      </c>
      <c r="X51">
        <v>25.44</v>
      </c>
      <c r="Y51" t="s">
        <v>2024</v>
      </c>
      <c r="Z51" t="s">
        <v>2123</v>
      </c>
      <c r="AA51"/>
      <c r="AB51"/>
      <c r="AC51"/>
      <c r="AE51">
        <f t="shared" si="4"/>
        <v>1</v>
      </c>
      <c r="AF51"/>
      <c r="AG51" t="s">
        <v>1851</v>
      </c>
      <c r="AH51" t="s">
        <v>1852</v>
      </c>
      <c r="AI51" s="21">
        <v>44773.593055555553</v>
      </c>
      <c r="AJ51"/>
      <c r="AK51">
        <v>26</v>
      </c>
      <c r="AL51">
        <v>1</v>
      </c>
      <c r="AM51">
        <v>0</v>
      </c>
      <c r="AN51">
        <v>0</v>
      </c>
      <c r="AO51"/>
      <c r="AP51" s="5">
        <f t="shared" si="1"/>
        <v>0</v>
      </c>
    </row>
    <row r="52" spans="3:42" x14ac:dyDescent="0.3">
      <c r="C52" s="3">
        <v>44785</v>
      </c>
      <c r="D52" t="s">
        <v>1493</v>
      </c>
      <c r="E52" s="2"/>
      <c r="F52" s="2">
        <v>245.3</v>
      </c>
      <c r="G52" s="5">
        <f>SUM(V89:V99)</f>
        <v>251</v>
      </c>
      <c r="H52" s="5">
        <f>SUM(W89:W99)</f>
        <v>5.6999999999999993</v>
      </c>
      <c r="I52" s="5">
        <f t="shared" si="5"/>
        <v>245.3</v>
      </c>
      <c r="P52" t="s">
        <v>1990</v>
      </c>
      <c r="Q52" s="21">
        <v>44780.041666666664</v>
      </c>
      <c r="R52" t="s">
        <v>2124</v>
      </c>
      <c r="S52" s="21">
        <v>44773.666226851848</v>
      </c>
      <c r="T52" s="21">
        <v>44780.041666666664</v>
      </c>
      <c r="U52" t="s">
        <v>1950</v>
      </c>
      <c r="V52">
        <v>26</v>
      </c>
      <c r="W52">
        <v>0.56000000000000005</v>
      </c>
      <c r="X52">
        <v>25.44</v>
      </c>
      <c r="Y52" t="s">
        <v>2024</v>
      </c>
      <c r="Z52" t="s">
        <v>2125</v>
      </c>
      <c r="AA52"/>
      <c r="AB52"/>
      <c r="AC52"/>
      <c r="AE52">
        <f t="shared" si="4"/>
        <v>1</v>
      </c>
      <c r="AF52"/>
      <c r="AG52" t="s">
        <v>1849</v>
      </c>
      <c r="AH52" t="s">
        <v>1850</v>
      </c>
      <c r="AI52" s="21">
        <v>44773.624305555553</v>
      </c>
      <c r="AJ52"/>
      <c r="AK52">
        <v>26</v>
      </c>
      <c r="AL52">
        <v>1</v>
      </c>
      <c r="AM52">
        <v>0</v>
      </c>
      <c r="AN52">
        <v>0</v>
      </c>
      <c r="AO52"/>
      <c r="AP52" s="5">
        <f t="shared" si="1"/>
        <v>0</v>
      </c>
    </row>
    <row r="53" spans="3:42" x14ac:dyDescent="0.3">
      <c r="C53" s="3">
        <v>44788</v>
      </c>
      <c r="D53" t="s">
        <v>1493</v>
      </c>
      <c r="E53" s="2"/>
      <c r="F53" s="2">
        <v>148.49</v>
      </c>
      <c r="G53" s="5">
        <v>152</v>
      </c>
      <c r="H53" s="5">
        <v>3.5099999999999909</v>
      </c>
      <c r="I53" s="5">
        <f t="shared" si="5"/>
        <v>148.49</v>
      </c>
      <c r="P53" t="s">
        <v>1990</v>
      </c>
      <c r="Q53" s="21">
        <v>44780.041666666664</v>
      </c>
      <c r="R53" t="s">
        <v>2126</v>
      </c>
      <c r="S53" s="21">
        <v>44773.679722222223</v>
      </c>
      <c r="T53" s="21">
        <v>44780.041666666664</v>
      </c>
      <c r="U53" t="s">
        <v>1950</v>
      </c>
      <c r="V53">
        <v>13</v>
      </c>
      <c r="W53">
        <v>0.38</v>
      </c>
      <c r="X53">
        <v>12.62</v>
      </c>
      <c r="Y53" t="s">
        <v>2024</v>
      </c>
      <c r="Z53" t="s">
        <v>2127</v>
      </c>
      <c r="AA53"/>
      <c r="AB53"/>
      <c r="AC53"/>
      <c r="AE53">
        <f t="shared" si="4"/>
        <v>1</v>
      </c>
      <c r="AF53"/>
      <c r="AG53" t="s">
        <v>1847</v>
      </c>
      <c r="AH53" t="s">
        <v>1848</v>
      </c>
      <c r="AI53" s="21">
        <v>44773.637499999997</v>
      </c>
      <c r="AJ53"/>
      <c r="AK53">
        <v>13</v>
      </c>
      <c r="AL53">
        <v>1</v>
      </c>
      <c r="AM53">
        <v>0</v>
      </c>
      <c r="AN53">
        <v>0</v>
      </c>
      <c r="AO53"/>
      <c r="AP53" s="5">
        <f t="shared" si="1"/>
        <v>0</v>
      </c>
    </row>
    <row r="54" spans="3:42" x14ac:dyDescent="0.3">
      <c r="C54" s="3">
        <v>44788</v>
      </c>
      <c r="D54" t="s">
        <v>1493</v>
      </c>
      <c r="E54" s="2"/>
      <c r="F54" s="2">
        <v>97.61</v>
      </c>
      <c r="G54" s="5">
        <v>100</v>
      </c>
      <c r="H54" s="5">
        <v>2.3900000000000006</v>
      </c>
      <c r="I54" s="5">
        <f t="shared" si="5"/>
        <v>97.61</v>
      </c>
      <c r="P54" t="s">
        <v>1990</v>
      </c>
      <c r="Q54" s="21">
        <v>44780.041666666664</v>
      </c>
      <c r="R54" t="s">
        <v>2128</v>
      </c>
      <c r="S54" s="21">
        <v>44773.725312499999</v>
      </c>
      <c r="T54" s="21">
        <v>44780.041666666664</v>
      </c>
      <c r="U54" t="s">
        <v>1950</v>
      </c>
      <c r="V54">
        <v>22</v>
      </c>
      <c r="W54">
        <v>0.51</v>
      </c>
      <c r="X54">
        <v>21.49</v>
      </c>
      <c r="Y54" t="s">
        <v>2024</v>
      </c>
      <c r="Z54" t="s">
        <v>2129</v>
      </c>
      <c r="AA54"/>
      <c r="AB54"/>
      <c r="AC54"/>
      <c r="AE54">
        <f t="shared" si="4"/>
        <v>1</v>
      </c>
      <c r="AF54"/>
      <c r="AG54" t="s">
        <v>1339</v>
      </c>
      <c r="AH54" t="s">
        <v>726</v>
      </c>
      <c r="AI54" s="21">
        <v>44773.683333333334</v>
      </c>
      <c r="AJ54"/>
      <c r="AK54">
        <v>22</v>
      </c>
      <c r="AL54">
        <v>1</v>
      </c>
      <c r="AM54">
        <v>0</v>
      </c>
      <c r="AN54">
        <v>0</v>
      </c>
      <c r="AO54"/>
      <c r="AP54" s="5">
        <f t="shared" si="1"/>
        <v>0</v>
      </c>
    </row>
    <row r="55" spans="3:42" x14ac:dyDescent="0.3">
      <c r="C55" s="3">
        <v>44788</v>
      </c>
      <c r="D55" t="s">
        <v>1493</v>
      </c>
      <c r="E55" s="2"/>
      <c r="F55" s="2">
        <v>417.06</v>
      </c>
      <c r="G55" s="5">
        <v>427</v>
      </c>
      <c r="H55" s="5">
        <v>9.9399999999999977</v>
      </c>
      <c r="I55" s="5">
        <f t="shared" si="5"/>
        <v>417.06</v>
      </c>
      <c r="P55" t="s">
        <v>1988</v>
      </c>
      <c r="Q55" s="21">
        <v>44781.041666666664</v>
      </c>
      <c r="R55" t="s">
        <v>2130</v>
      </c>
      <c r="S55" s="21">
        <v>44774.414571759262</v>
      </c>
      <c r="T55" s="21">
        <v>44781.041666666664</v>
      </c>
      <c r="U55" t="s">
        <v>1950</v>
      </c>
      <c r="V55">
        <v>13</v>
      </c>
      <c r="W55">
        <v>0.38</v>
      </c>
      <c r="X55">
        <v>12.62</v>
      </c>
      <c r="Y55" t="s">
        <v>2024</v>
      </c>
      <c r="Z55" t="s">
        <v>2131</v>
      </c>
      <c r="AA55"/>
      <c r="AB55"/>
      <c r="AC55"/>
      <c r="AE55">
        <f t="shared" si="4"/>
        <v>1</v>
      </c>
      <c r="AF55"/>
      <c r="AG55" t="s">
        <v>1845</v>
      </c>
      <c r="AH55" t="s">
        <v>1846</v>
      </c>
      <c r="AI55" s="21">
        <v>44774.37222222222</v>
      </c>
      <c r="AJ55"/>
      <c r="AK55">
        <v>13</v>
      </c>
      <c r="AL55">
        <v>1</v>
      </c>
      <c r="AM55">
        <v>0</v>
      </c>
      <c r="AN55">
        <v>0</v>
      </c>
      <c r="AO55"/>
      <c r="AP55" s="5">
        <f t="shared" si="1"/>
        <v>0</v>
      </c>
    </row>
    <row r="56" spans="3:42" x14ac:dyDescent="0.3">
      <c r="C56" s="3">
        <v>44789</v>
      </c>
      <c r="D56" t="s">
        <v>1493</v>
      </c>
      <c r="E56" s="2"/>
      <c r="F56" s="2">
        <v>451.37</v>
      </c>
      <c r="G56" s="5">
        <f>SUM(V132:V152)</f>
        <v>462</v>
      </c>
      <c r="H56" s="5">
        <f>SUM(W132:W152)</f>
        <v>10.63</v>
      </c>
      <c r="I56" s="5">
        <f t="shared" ref="I56:I59" si="6">G56-H56</f>
        <v>451.37</v>
      </c>
      <c r="P56" t="s">
        <v>1988</v>
      </c>
      <c r="Q56" s="21">
        <v>44781.041666666664</v>
      </c>
      <c r="R56" t="s">
        <v>2132</v>
      </c>
      <c r="S56" s="21">
        <v>44774.425787037035</v>
      </c>
      <c r="T56" s="21">
        <v>44781.041666666664</v>
      </c>
      <c r="U56" t="s">
        <v>1950</v>
      </c>
      <c r="V56">
        <v>22</v>
      </c>
      <c r="W56">
        <v>0.51</v>
      </c>
      <c r="X56">
        <v>21.49</v>
      </c>
      <c r="Y56" t="s">
        <v>2024</v>
      </c>
      <c r="Z56" t="s">
        <v>2133</v>
      </c>
      <c r="AA56"/>
      <c r="AB56"/>
      <c r="AC56"/>
      <c r="AE56">
        <f t="shared" si="4"/>
        <v>1</v>
      </c>
      <c r="AF56"/>
      <c r="AG56" t="s">
        <v>1843</v>
      </c>
      <c r="AH56" t="s">
        <v>1844</v>
      </c>
      <c r="AI56" s="21">
        <v>44774.384027777778</v>
      </c>
      <c r="AJ56"/>
      <c r="AK56">
        <v>22</v>
      </c>
      <c r="AL56">
        <v>1</v>
      </c>
      <c r="AM56">
        <v>0</v>
      </c>
      <c r="AN56">
        <v>0</v>
      </c>
      <c r="AO56"/>
      <c r="AP56" s="5">
        <f t="shared" si="1"/>
        <v>0</v>
      </c>
    </row>
    <row r="57" spans="3:42" x14ac:dyDescent="0.3">
      <c r="C57" s="3">
        <v>44790</v>
      </c>
      <c r="D57" t="s">
        <v>1493</v>
      </c>
      <c r="E57" s="2"/>
      <c r="F57" s="2">
        <v>968.22</v>
      </c>
      <c r="G57" s="5">
        <f>SUM(V153:V202)</f>
        <v>992</v>
      </c>
      <c r="H57" s="5">
        <f>SUM(W153:W202)</f>
        <v>23.779999999999998</v>
      </c>
      <c r="I57" s="5">
        <f t="shared" si="6"/>
        <v>968.22</v>
      </c>
      <c r="P57" t="s">
        <v>1988</v>
      </c>
      <c r="Q57" s="21">
        <v>44781.041666666664</v>
      </c>
      <c r="R57" t="s">
        <v>2134</v>
      </c>
      <c r="S57" s="21">
        <v>44774.664143518516</v>
      </c>
      <c r="T57" s="21">
        <v>44781.041666666664</v>
      </c>
      <c r="U57" t="s">
        <v>1950</v>
      </c>
      <c r="V57">
        <v>22</v>
      </c>
      <c r="W57">
        <v>0.51</v>
      </c>
      <c r="X57">
        <v>21.49</v>
      </c>
      <c r="Y57" t="s">
        <v>2024</v>
      </c>
      <c r="Z57" t="s">
        <v>2135</v>
      </c>
      <c r="AA57"/>
      <c r="AB57"/>
      <c r="AC57"/>
      <c r="AE57">
        <f t="shared" si="4"/>
        <v>1</v>
      </c>
      <c r="AF57"/>
      <c r="AG57" t="s">
        <v>1841</v>
      </c>
      <c r="AH57" t="s">
        <v>1842</v>
      </c>
      <c r="AI57" s="21">
        <v>44774.62222222222</v>
      </c>
      <c r="AJ57"/>
      <c r="AK57">
        <v>22</v>
      </c>
      <c r="AL57">
        <v>1</v>
      </c>
      <c r="AM57">
        <v>0</v>
      </c>
      <c r="AN57">
        <v>0</v>
      </c>
      <c r="AO57"/>
      <c r="AP57" s="5">
        <f t="shared" si="1"/>
        <v>0</v>
      </c>
    </row>
    <row r="58" spans="3:42" x14ac:dyDescent="0.3">
      <c r="C58" s="3">
        <v>44791</v>
      </c>
      <c r="D58" t="s">
        <v>1493</v>
      </c>
      <c r="E58" s="2"/>
      <c r="F58" s="2">
        <v>829.61</v>
      </c>
      <c r="G58" s="5">
        <f>SUM(V203:V245)</f>
        <v>850</v>
      </c>
      <c r="H58" s="5">
        <f>SUM(W203:W245)</f>
        <v>20.39</v>
      </c>
      <c r="I58" s="5">
        <f t="shared" si="6"/>
        <v>829.61</v>
      </c>
      <c r="P58" t="s">
        <v>1988</v>
      </c>
      <c r="Q58" s="21">
        <v>44781.041666666664</v>
      </c>
      <c r="R58" t="s">
        <v>2136</v>
      </c>
      <c r="S58" s="21">
        <v>44774.679814814815</v>
      </c>
      <c r="T58" s="21">
        <v>44781.041666666664</v>
      </c>
      <c r="U58" t="s">
        <v>1950</v>
      </c>
      <c r="V58">
        <v>26</v>
      </c>
      <c r="W58">
        <v>0.56000000000000005</v>
      </c>
      <c r="X58">
        <v>25.44</v>
      </c>
      <c r="Y58" t="s">
        <v>2024</v>
      </c>
      <c r="Z58" t="s">
        <v>2137</v>
      </c>
      <c r="AA58"/>
      <c r="AB58"/>
      <c r="AC58"/>
      <c r="AE58">
        <f t="shared" si="4"/>
        <v>1</v>
      </c>
      <c r="AF58"/>
      <c r="AG58" t="s">
        <v>1839</v>
      </c>
      <c r="AH58" t="s">
        <v>1840</v>
      </c>
      <c r="AI58" s="21">
        <v>44774.637499999997</v>
      </c>
      <c r="AJ58"/>
      <c r="AK58">
        <v>26</v>
      </c>
      <c r="AL58">
        <v>1</v>
      </c>
      <c r="AM58">
        <v>0</v>
      </c>
      <c r="AN58">
        <v>0</v>
      </c>
      <c r="AO58"/>
      <c r="AP58" s="5">
        <f t="shared" si="1"/>
        <v>0</v>
      </c>
    </row>
    <row r="59" spans="3:42" x14ac:dyDescent="0.3">
      <c r="C59" s="3">
        <v>44803</v>
      </c>
      <c r="D59" t="s">
        <v>1493</v>
      </c>
      <c r="E59" s="2"/>
      <c r="F59" s="2">
        <v>29.87</v>
      </c>
      <c r="G59" s="5">
        <f>V246</f>
        <v>1</v>
      </c>
      <c r="H59" s="5">
        <f>W246</f>
        <v>0.21</v>
      </c>
      <c r="I59" s="5">
        <f t="shared" si="6"/>
        <v>0.79</v>
      </c>
      <c r="J59" s="5">
        <f>V247</f>
        <v>30</v>
      </c>
      <c r="K59" s="5">
        <f>W247</f>
        <v>0.92</v>
      </c>
      <c r="L59" s="5">
        <f t="shared" ref="L59:L60" si="7">J59-K59</f>
        <v>29.08</v>
      </c>
      <c r="P59" t="s">
        <v>1988</v>
      </c>
      <c r="Q59" s="21">
        <v>44781.041666666664</v>
      </c>
      <c r="R59" t="s">
        <v>2138</v>
      </c>
      <c r="S59" s="21">
        <v>44774.705347222225</v>
      </c>
      <c r="T59" s="21">
        <v>44781.041666666664</v>
      </c>
      <c r="U59" t="s">
        <v>1950</v>
      </c>
      <c r="V59">
        <v>26</v>
      </c>
      <c r="W59">
        <v>0.56000000000000005</v>
      </c>
      <c r="X59">
        <v>25.44</v>
      </c>
      <c r="Y59" t="s">
        <v>2024</v>
      </c>
      <c r="Z59" t="s">
        <v>2139</v>
      </c>
      <c r="AA59"/>
      <c r="AB59"/>
      <c r="AC59"/>
      <c r="AE59">
        <f t="shared" si="4"/>
        <v>1</v>
      </c>
      <c r="AF59"/>
      <c r="AG59" t="s">
        <v>1837</v>
      </c>
      <c r="AH59" t="s">
        <v>1838</v>
      </c>
      <c r="AI59" s="21">
        <v>44774.663194444445</v>
      </c>
      <c r="AJ59"/>
      <c r="AK59">
        <v>26</v>
      </c>
      <c r="AL59">
        <v>1</v>
      </c>
      <c r="AM59">
        <v>0</v>
      </c>
      <c r="AN59">
        <v>0</v>
      </c>
      <c r="AO59"/>
      <c r="AP59" s="5">
        <f t="shared" si="1"/>
        <v>0</v>
      </c>
    </row>
    <row r="60" spans="3:42" x14ac:dyDescent="0.3">
      <c r="C60" s="3">
        <v>44804</v>
      </c>
      <c r="D60" t="s">
        <v>1493</v>
      </c>
      <c r="E60" s="2"/>
      <c r="F60" s="2">
        <v>118.12</v>
      </c>
      <c r="J60" s="5">
        <f>V248</f>
        <v>120</v>
      </c>
      <c r="K60" s="5">
        <f>W248</f>
        <v>1.88</v>
      </c>
      <c r="L60" s="5">
        <f t="shared" si="7"/>
        <v>118.12</v>
      </c>
      <c r="P60" t="s">
        <v>1988</v>
      </c>
      <c r="Q60" s="21">
        <v>44781.041666666664</v>
      </c>
      <c r="R60" t="s">
        <v>2140</v>
      </c>
      <c r="S60" s="21">
        <v>44774.706458333334</v>
      </c>
      <c r="T60" s="21">
        <v>44781.041666666664</v>
      </c>
      <c r="U60" t="s">
        <v>1950</v>
      </c>
      <c r="V60">
        <v>22</v>
      </c>
      <c r="W60">
        <v>0.51</v>
      </c>
      <c r="X60">
        <v>21.49</v>
      </c>
      <c r="Y60" t="s">
        <v>2024</v>
      </c>
      <c r="Z60" t="s">
        <v>2141</v>
      </c>
      <c r="AA60"/>
      <c r="AB60"/>
      <c r="AC60"/>
      <c r="AE60">
        <f t="shared" si="4"/>
        <v>1</v>
      </c>
      <c r="AF60"/>
      <c r="AG60" t="s">
        <v>1202</v>
      </c>
      <c r="AH60" t="s">
        <v>1836</v>
      </c>
      <c r="AI60" s="21">
        <v>44774.664583333331</v>
      </c>
      <c r="AJ60"/>
      <c r="AK60">
        <v>22</v>
      </c>
      <c r="AL60">
        <v>1</v>
      </c>
      <c r="AM60">
        <v>0</v>
      </c>
      <c r="AN60">
        <v>0</v>
      </c>
      <c r="AO60"/>
      <c r="AP60" s="5">
        <f t="shared" si="1"/>
        <v>0</v>
      </c>
    </row>
    <row r="61" spans="3:42" x14ac:dyDescent="0.3">
      <c r="C61" s="3">
        <v>44809</v>
      </c>
      <c r="D61" t="s">
        <v>1493</v>
      </c>
      <c r="E61" s="2"/>
      <c r="F61" s="2">
        <v>216.72</v>
      </c>
      <c r="J61" s="5">
        <f t="shared" ref="J61:K61" si="8">V249</f>
        <v>220</v>
      </c>
      <c r="K61" s="5">
        <f t="shared" si="8"/>
        <v>3.28</v>
      </c>
      <c r="L61" s="5">
        <f t="shared" ref="L61:L64" si="9">J61-K61</f>
        <v>216.72</v>
      </c>
      <c r="P61" t="s">
        <v>1988</v>
      </c>
      <c r="Q61" s="21">
        <v>44781.041666666664</v>
      </c>
      <c r="R61" t="s">
        <v>2142</v>
      </c>
      <c r="S61" s="21">
        <v>44774.763101851851</v>
      </c>
      <c r="T61" s="21">
        <v>44781.041666666664</v>
      </c>
      <c r="U61" t="s">
        <v>1950</v>
      </c>
      <c r="V61">
        <v>26</v>
      </c>
      <c r="W61">
        <v>0.56000000000000005</v>
      </c>
      <c r="X61">
        <v>25.44</v>
      </c>
      <c r="Y61" t="s">
        <v>2024</v>
      </c>
      <c r="Z61" t="s">
        <v>2143</v>
      </c>
      <c r="AA61"/>
      <c r="AB61"/>
      <c r="AC61"/>
      <c r="AE61">
        <f t="shared" si="4"/>
        <v>1</v>
      </c>
      <c r="AF61"/>
      <c r="AG61" t="s">
        <v>1834</v>
      </c>
      <c r="AH61" t="s">
        <v>1835</v>
      </c>
      <c r="AI61" s="21">
        <v>44774.720833333333</v>
      </c>
      <c r="AJ61"/>
      <c r="AK61">
        <v>26</v>
      </c>
      <c r="AL61">
        <v>1</v>
      </c>
      <c r="AM61">
        <v>0</v>
      </c>
      <c r="AN61">
        <v>0</v>
      </c>
      <c r="AO61"/>
      <c r="AP61" s="5">
        <f t="shared" si="1"/>
        <v>0</v>
      </c>
    </row>
    <row r="62" spans="3:42" x14ac:dyDescent="0.3">
      <c r="C62" s="3">
        <v>44812</v>
      </c>
      <c r="D62" t="s">
        <v>1493</v>
      </c>
      <c r="E62" s="2"/>
      <c r="F62" s="2">
        <v>82.33</v>
      </c>
      <c r="J62" s="5">
        <f t="shared" ref="J62:K62" si="10">V250</f>
        <v>85</v>
      </c>
      <c r="K62" s="5">
        <f t="shared" si="10"/>
        <v>2.67</v>
      </c>
      <c r="L62" s="5">
        <f t="shared" si="9"/>
        <v>82.33</v>
      </c>
      <c r="P62" t="s">
        <v>1988</v>
      </c>
      <c r="Q62" s="21">
        <v>44781.041666666664</v>
      </c>
      <c r="R62" t="s">
        <v>2144</v>
      </c>
      <c r="S62" s="21">
        <v>44774.908576388887</v>
      </c>
      <c r="T62" s="21">
        <v>44781.041666666664</v>
      </c>
      <c r="U62" t="s">
        <v>1950</v>
      </c>
      <c r="V62">
        <v>26</v>
      </c>
      <c r="W62">
        <v>0.56000000000000005</v>
      </c>
      <c r="X62">
        <v>25.44</v>
      </c>
      <c r="Y62" t="s">
        <v>2024</v>
      </c>
      <c r="Z62" t="s">
        <v>2145</v>
      </c>
      <c r="AA62"/>
      <c r="AB62"/>
      <c r="AC62"/>
      <c r="AE62">
        <f t="shared" ref="AE62:AE83" si="11">IF(AK62=V62,1,0)</f>
        <v>1</v>
      </c>
      <c r="AF62"/>
      <c r="AG62" t="s">
        <v>1830</v>
      </c>
      <c r="AH62" t="s">
        <v>1831</v>
      </c>
      <c r="AI62" s="21">
        <v>44775.056944444441</v>
      </c>
      <c r="AJ62"/>
      <c r="AK62">
        <v>26</v>
      </c>
      <c r="AL62">
        <v>1</v>
      </c>
      <c r="AM62">
        <v>0</v>
      </c>
      <c r="AN62">
        <v>0</v>
      </c>
      <c r="AO62"/>
      <c r="AP62" s="5">
        <f t="shared" si="1"/>
        <v>0</v>
      </c>
    </row>
    <row r="63" spans="3:42" x14ac:dyDescent="0.3">
      <c r="C63" s="3">
        <v>44813</v>
      </c>
      <c r="D63" t="s">
        <v>1493</v>
      </c>
      <c r="E63" s="2"/>
      <c r="F63" s="2">
        <v>285.74</v>
      </c>
      <c r="J63" s="5">
        <f t="shared" ref="J63:K63" si="12">V251</f>
        <v>290</v>
      </c>
      <c r="K63" s="5">
        <f t="shared" si="12"/>
        <v>4.26</v>
      </c>
      <c r="L63" s="5">
        <f t="shared" si="9"/>
        <v>285.74</v>
      </c>
      <c r="P63" t="s">
        <v>1988</v>
      </c>
      <c r="Q63" s="21">
        <v>44781.041666666664</v>
      </c>
      <c r="R63" t="s">
        <v>2146</v>
      </c>
      <c r="S63" s="21">
        <v>44774.914618055554</v>
      </c>
      <c r="T63" s="21">
        <v>44781.041666666664</v>
      </c>
      <c r="U63" t="s">
        <v>1950</v>
      </c>
      <c r="V63">
        <v>22</v>
      </c>
      <c r="W63">
        <v>0.51</v>
      </c>
      <c r="X63">
        <v>21.49</v>
      </c>
      <c r="Y63" t="s">
        <v>2024</v>
      </c>
      <c r="Z63" t="s">
        <v>2147</v>
      </c>
      <c r="AA63"/>
      <c r="AB63"/>
      <c r="AC63"/>
      <c r="AE63">
        <f t="shared" si="11"/>
        <v>1</v>
      </c>
      <c r="AF63"/>
      <c r="AG63" t="s">
        <v>1832</v>
      </c>
      <c r="AH63" t="s">
        <v>1833</v>
      </c>
      <c r="AI63" s="21">
        <v>44775.036805555559</v>
      </c>
      <c r="AJ63"/>
      <c r="AK63">
        <v>22</v>
      </c>
      <c r="AL63">
        <v>1</v>
      </c>
      <c r="AM63">
        <v>0</v>
      </c>
      <c r="AN63">
        <v>0</v>
      </c>
      <c r="AO63"/>
      <c r="AP63" s="5">
        <f t="shared" si="1"/>
        <v>0</v>
      </c>
    </row>
    <row r="64" spans="3:42" x14ac:dyDescent="0.3">
      <c r="C64" s="3">
        <v>44816</v>
      </c>
      <c r="D64" t="s">
        <v>1493</v>
      </c>
      <c r="E64" s="2"/>
      <c r="F64" s="2">
        <v>369.35</v>
      </c>
      <c r="J64" s="5">
        <f>SUM(V252:V253)</f>
        <v>375</v>
      </c>
      <c r="K64" s="5">
        <f>SUM(W252:W253)</f>
        <v>5.65</v>
      </c>
      <c r="L64" s="5">
        <f t="shared" si="9"/>
        <v>369.35</v>
      </c>
      <c r="P64" t="s">
        <v>1988</v>
      </c>
      <c r="Q64" s="21">
        <v>44781.041666666664</v>
      </c>
      <c r="R64" t="s">
        <v>2148</v>
      </c>
      <c r="S64" s="21">
        <v>44774.919699074075</v>
      </c>
      <c r="T64" s="21">
        <v>44781.041666666664</v>
      </c>
      <c r="U64" t="s">
        <v>1950</v>
      </c>
      <c r="V64">
        <v>22</v>
      </c>
      <c r="W64">
        <v>0.51</v>
      </c>
      <c r="X64">
        <v>21.49</v>
      </c>
      <c r="Y64" t="s">
        <v>2024</v>
      </c>
      <c r="Z64" t="s">
        <v>2149</v>
      </c>
      <c r="AA64"/>
      <c r="AB64"/>
      <c r="AC64"/>
      <c r="AE64">
        <f t="shared" si="11"/>
        <v>1</v>
      </c>
      <c r="AF64"/>
      <c r="AG64" t="s">
        <v>1828</v>
      </c>
      <c r="AH64" t="s">
        <v>1829</v>
      </c>
      <c r="AI64" s="21">
        <v>44775.082638888889</v>
      </c>
      <c r="AJ64"/>
      <c r="AK64">
        <v>22</v>
      </c>
      <c r="AL64">
        <v>1</v>
      </c>
      <c r="AM64">
        <v>0</v>
      </c>
      <c r="AN64">
        <v>0</v>
      </c>
      <c r="AO64"/>
      <c r="AP64" s="5">
        <f t="shared" si="1"/>
        <v>0</v>
      </c>
    </row>
    <row r="65" spans="3:42" x14ac:dyDescent="0.3">
      <c r="P65" t="s">
        <v>1986</v>
      </c>
      <c r="Q65" s="21">
        <v>44782.041666666664</v>
      </c>
      <c r="R65" t="s">
        <v>2150</v>
      </c>
      <c r="S65" s="21">
        <v>44775.379293981481</v>
      </c>
      <c r="T65" s="21">
        <v>44782.041666666664</v>
      </c>
      <c r="U65" t="s">
        <v>1950</v>
      </c>
      <c r="V65">
        <v>26</v>
      </c>
      <c r="W65">
        <v>0.56000000000000005</v>
      </c>
      <c r="X65">
        <v>25.44</v>
      </c>
      <c r="Y65" t="s">
        <v>2024</v>
      </c>
      <c r="Z65" t="s">
        <v>2151</v>
      </c>
      <c r="AA65"/>
      <c r="AB65"/>
      <c r="AC65"/>
      <c r="AE65">
        <f t="shared" si="11"/>
        <v>0</v>
      </c>
      <c r="AF65"/>
      <c r="AG65" t="s">
        <v>1826</v>
      </c>
      <c r="AH65" t="s">
        <v>1827</v>
      </c>
      <c r="AI65" s="21">
        <v>44775.337500000001</v>
      </c>
      <c r="AJ65"/>
      <c r="AK65">
        <v>211</v>
      </c>
      <c r="AL65">
        <v>2</v>
      </c>
      <c r="AM65">
        <v>0</v>
      </c>
      <c r="AN65">
        <v>0</v>
      </c>
      <c r="AO65"/>
      <c r="AP65" s="5">
        <f t="shared" si="1"/>
        <v>185</v>
      </c>
    </row>
    <row r="66" spans="3:42" x14ac:dyDescent="0.3">
      <c r="P66" t="s">
        <v>1986</v>
      </c>
      <c r="Q66" s="21">
        <v>44782.041666666664</v>
      </c>
      <c r="R66" t="s">
        <v>2152</v>
      </c>
      <c r="S66" s="21">
        <v>44775.537615740737</v>
      </c>
      <c r="T66" s="21">
        <v>44782.041666666664</v>
      </c>
      <c r="U66" t="s">
        <v>1950</v>
      </c>
      <c r="V66">
        <v>26</v>
      </c>
      <c r="W66">
        <v>0.56000000000000005</v>
      </c>
      <c r="X66">
        <v>25.44</v>
      </c>
      <c r="Y66" t="s">
        <v>2024</v>
      </c>
      <c r="Z66" t="s">
        <v>2153</v>
      </c>
      <c r="AA66"/>
      <c r="AB66"/>
      <c r="AC66"/>
      <c r="AE66">
        <f t="shared" si="11"/>
        <v>1</v>
      </c>
      <c r="AF66"/>
      <c r="AG66" t="s">
        <v>1824</v>
      </c>
      <c r="AH66" t="s">
        <v>1825</v>
      </c>
      <c r="AI66" s="21">
        <v>44775.495833333334</v>
      </c>
      <c r="AJ66"/>
      <c r="AK66">
        <v>26</v>
      </c>
      <c r="AL66">
        <v>1</v>
      </c>
      <c r="AM66">
        <v>0</v>
      </c>
      <c r="AN66">
        <v>0</v>
      </c>
      <c r="AO66"/>
      <c r="AP66" s="5">
        <f t="shared" si="1"/>
        <v>0</v>
      </c>
    </row>
    <row r="67" spans="3:42" x14ac:dyDescent="0.3">
      <c r="P67" t="s">
        <v>1986</v>
      </c>
      <c r="Q67" s="21">
        <v>44782.041666666664</v>
      </c>
      <c r="R67" t="s">
        <v>2154</v>
      </c>
      <c r="S67" s="21">
        <v>44775.548773148148</v>
      </c>
      <c r="T67" s="21">
        <v>44782.041666666664</v>
      </c>
      <c r="U67" t="s">
        <v>1950</v>
      </c>
      <c r="V67">
        <v>26</v>
      </c>
      <c r="W67">
        <v>0.56000000000000005</v>
      </c>
      <c r="X67">
        <v>25.44</v>
      </c>
      <c r="Y67" t="s">
        <v>2024</v>
      </c>
      <c r="Z67" t="s">
        <v>2155</v>
      </c>
      <c r="AA67"/>
      <c r="AB67"/>
      <c r="AC67"/>
      <c r="AE67">
        <f t="shared" si="11"/>
        <v>1</v>
      </c>
      <c r="AF67"/>
      <c r="AG67" t="s">
        <v>1822</v>
      </c>
      <c r="AH67" t="s">
        <v>1823</v>
      </c>
      <c r="AI67" s="21">
        <v>44775.506944444445</v>
      </c>
      <c r="AJ67"/>
      <c r="AK67">
        <v>26</v>
      </c>
      <c r="AL67">
        <v>1</v>
      </c>
      <c r="AM67">
        <v>0</v>
      </c>
      <c r="AN67">
        <v>0</v>
      </c>
      <c r="AO67"/>
      <c r="AP67" s="5">
        <f t="shared" ref="AP67:AP130" si="13">AK67-V67</f>
        <v>0</v>
      </c>
    </row>
    <row r="68" spans="3:42" x14ac:dyDescent="0.3">
      <c r="P68" t="s">
        <v>1986</v>
      </c>
      <c r="Q68" s="21">
        <v>44782.041666666664</v>
      </c>
      <c r="R68" t="s">
        <v>2156</v>
      </c>
      <c r="S68" s="21">
        <v>44775.618506944447</v>
      </c>
      <c r="T68" s="21">
        <v>44782.041666666664</v>
      </c>
      <c r="U68" t="s">
        <v>1950</v>
      </c>
      <c r="V68">
        <v>26</v>
      </c>
      <c r="W68">
        <v>0.56000000000000005</v>
      </c>
      <c r="X68">
        <v>25.44</v>
      </c>
      <c r="Y68" t="s">
        <v>2024</v>
      </c>
      <c r="Z68" t="s">
        <v>2157</v>
      </c>
      <c r="AA68"/>
      <c r="AB68"/>
      <c r="AC68"/>
      <c r="AE68">
        <f t="shared" si="11"/>
        <v>1</v>
      </c>
      <c r="AF68"/>
      <c r="AG68" t="s">
        <v>1820</v>
      </c>
      <c r="AH68" t="s">
        <v>1821</v>
      </c>
      <c r="AI68" s="21">
        <v>44775.576388888891</v>
      </c>
      <c r="AJ68"/>
      <c r="AK68">
        <v>26</v>
      </c>
      <c r="AL68">
        <v>1</v>
      </c>
      <c r="AM68">
        <v>0</v>
      </c>
      <c r="AN68">
        <v>0</v>
      </c>
      <c r="AO68"/>
      <c r="AP68" s="5">
        <f t="shared" si="13"/>
        <v>0</v>
      </c>
    </row>
    <row r="69" spans="3:42" x14ac:dyDescent="0.3">
      <c r="P69" t="s">
        <v>1986</v>
      </c>
      <c r="Q69" s="21">
        <v>44782.041666666664</v>
      </c>
      <c r="R69" t="s">
        <v>2158</v>
      </c>
      <c r="S69" s="21">
        <v>44775.638958333337</v>
      </c>
      <c r="T69" s="21">
        <v>44782.041666666664</v>
      </c>
      <c r="U69" t="s">
        <v>1950</v>
      </c>
      <c r="V69">
        <v>26</v>
      </c>
      <c r="W69">
        <v>0.56000000000000005</v>
      </c>
      <c r="X69">
        <v>25.44</v>
      </c>
      <c r="Y69" t="s">
        <v>2024</v>
      </c>
      <c r="Z69" t="s">
        <v>2159</v>
      </c>
      <c r="AA69"/>
      <c r="AB69"/>
      <c r="AC69"/>
      <c r="AE69">
        <f t="shared" si="11"/>
        <v>1</v>
      </c>
      <c r="AF69"/>
      <c r="AG69" t="s">
        <v>1818</v>
      </c>
      <c r="AH69" t="s">
        <v>1819</v>
      </c>
      <c r="AI69" s="21">
        <v>44775.597222222219</v>
      </c>
      <c r="AJ69"/>
      <c r="AK69">
        <v>26</v>
      </c>
      <c r="AL69">
        <v>1</v>
      </c>
      <c r="AM69">
        <v>0</v>
      </c>
      <c r="AN69">
        <v>0</v>
      </c>
      <c r="AO69"/>
      <c r="AP69" s="5">
        <f t="shared" si="13"/>
        <v>0</v>
      </c>
    </row>
    <row r="70" spans="3:42" x14ac:dyDescent="0.3">
      <c r="P70" t="s">
        <v>1986</v>
      </c>
      <c r="Q70" s="21">
        <v>44782.041666666664</v>
      </c>
      <c r="R70" t="s">
        <v>2160</v>
      </c>
      <c r="S70" s="21">
        <v>44775.695196759261</v>
      </c>
      <c r="T70" s="21">
        <v>44782.041666666664</v>
      </c>
      <c r="U70" t="s">
        <v>1950</v>
      </c>
      <c r="V70">
        <v>26</v>
      </c>
      <c r="W70">
        <v>0.56000000000000005</v>
      </c>
      <c r="X70">
        <v>25.44</v>
      </c>
      <c r="Y70" t="s">
        <v>2024</v>
      </c>
      <c r="Z70" t="s">
        <v>2161</v>
      </c>
      <c r="AA70"/>
      <c r="AB70"/>
      <c r="AC70"/>
      <c r="AE70">
        <f t="shared" si="11"/>
        <v>1</v>
      </c>
      <c r="AF70"/>
      <c r="AG70" t="s">
        <v>1816</v>
      </c>
      <c r="AH70" t="s">
        <v>1817</v>
      </c>
      <c r="AI70" s="21">
        <v>44775.819444444445</v>
      </c>
      <c r="AJ70"/>
      <c r="AK70">
        <v>26</v>
      </c>
      <c r="AL70">
        <v>1</v>
      </c>
      <c r="AM70">
        <v>0</v>
      </c>
      <c r="AN70">
        <v>0</v>
      </c>
      <c r="AO70"/>
      <c r="AP70" s="5">
        <f t="shared" si="13"/>
        <v>0</v>
      </c>
    </row>
    <row r="71" spans="3:42" x14ac:dyDescent="0.3">
      <c r="P71" t="s">
        <v>1986</v>
      </c>
      <c r="Q71" s="21">
        <v>44782.041666666664</v>
      </c>
      <c r="R71" t="s">
        <v>2162</v>
      </c>
      <c r="S71" s="21">
        <v>44775.695902777778</v>
      </c>
      <c r="T71" s="21">
        <v>44782.041666666664</v>
      </c>
      <c r="U71" t="s">
        <v>1950</v>
      </c>
      <c r="V71">
        <v>26</v>
      </c>
      <c r="W71">
        <v>0.56000000000000005</v>
      </c>
      <c r="X71">
        <v>25.44</v>
      </c>
      <c r="Y71" t="s">
        <v>2024</v>
      </c>
      <c r="Z71" t="s">
        <v>2163</v>
      </c>
      <c r="AA71"/>
      <c r="AB71"/>
      <c r="AC71"/>
      <c r="AE71">
        <f t="shared" si="11"/>
        <v>1</v>
      </c>
      <c r="AF71"/>
      <c r="AG71" t="s">
        <v>1814</v>
      </c>
      <c r="AH71" t="s">
        <v>1815</v>
      </c>
      <c r="AI71" s="21">
        <v>44775.843055555553</v>
      </c>
      <c r="AJ71"/>
      <c r="AK71">
        <v>26</v>
      </c>
      <c r="AL71">
        <v>1</v>
      </c>
      <c r="AM71">
        <v>0</v>
      </c>
      <c r="AN71">
        <v>0</v>
      </c>
      <c r="AO71"/>
      <c r="AP71" s="5">
        <f t="shared" si="13"/>
        <v>0</v>
      </c>
    </row>
    <row r="72" spans="3:42" x14ac:dyDescent="0.3">
      <c r="P72" t="s">
        <v>1986</v>
      </c>
      <c r="Q72" s="21">
        <v>44782.041666666664</v>
      </c>
      <c r="R72" t="s">
        <v>2164</v>
      </c>
      <c r="S72" s="21">
        <v>44775.708124999997</v>
      </c>
      <c r="T72" s="21">
        <v>44782.041666666664</v>
      </c>
      <c r="U72" t="s">
        <v>1950</v>
      </c>
      <c r="V72">
        <v>22</v>
      </c>
      <c r="W72">
        <v>0.51</v>
      </c>
      <c r="X72">
        <v>21.49</v>
      </c>
      <c r="Y72" t="s">
        <v>2024</v>
      </c>
      <c r="Z72" t="s">
        <v>2165</v>
      </c>
      <c r="AA72"/>
      <c r="AB72"/>
      <c r="AC72"/>
      <c r="AE72">
        <f t="shared" si="11"/>
        <v>1</v>
      </c>
      <c r="AF72"/>
      <c r="AG72" t="s">
        <v>966</v>
      </c>
      <c r="AH72" t="s">
        <v>1813</v>
      </c>
      <c r="AI72" s="21">
        <v>44775.85</v>
      </c>
      <c r="AJ72"/>
      <c r="AK72">
        <v>22</v>
      </c>
      <c r="AL72">
        <v>1</v>
      </c>
      <c r="AM72">
        <v>0</v>
      </c>
      <c r="AN72">
        <v>0</v>
      </c>
      <c r="AO72"/>
      <c r="AP72" s="5">
        <f t="shared" si="13"/>
        <v>0</v>
      </c>
    </row>
    <row r="73" spans="3:42" x14ac:dyDescent="0.3">
      <c r="P73" t="s">
        <v>1986</v>
      </c>
      <c r="Q73" s="21">
        <v>44782.041666666664</v>
      </c>
      <c r="R73" t="s">
        <v>2166</v>
      </c>
      <c r="S73" s="21">
        <v>44775.826481481483</v>
      </c>
      <c r="T73" s="21">
        <v>44782.041666666664</v>
      </c>
      <c r="U73" t="s">
        <v>1950</v>
      </c>
      <c r="V73">
        <v>22</v>
      </c>
      <c r="W73">
        <v>0.51</v>
      </c>
      <c r="X73">
        <v>21.49</v>
      </c>
      <c r="Y73" t="s">
        <v>2024</v>
      </c>
      <c r="Z73" t="s">
        <v>2167</v>
      </c>
      <c r="AA73"/>
      <c r="AB73"/>
      <c r="AC73"/>
      <c r="AE73">
        <f t="shared" si="11"/>
        <v>1</v>
      </c>
      <c r="AF73"/>
      <c r="AG73" t="s">
        <v>1088</v>
      </c>
      <c r="AH73" t="s">
        <v>1812</v>
      </c>
      <c r="AI73" s="21">
        <v>44775.930555555555</v>
      </c>
      <c r="AJ73"/>
      <c r="AK73">
        <v>22</v>
      </c>
      <c r="AL73">
        <v>1</v>
      </c>
      <c r="AM73">
        <v>0</v>
      </c>
      <c r="AN73">
        <v>0</v>
      </c>
      <c r="AO73"/>
      <c r="AP73" s="5">
        <f t="shared" si="13"/>
        <v>0</v>
      </c>
    </row>
    <row r="74" spans="3:42" x14ac:dyDescent="0.3">
      <c r="P74" t="s">
        <v>1984</v>
      </c>
      <c r="Q74" s="21">
        <v>44783.041666666664</v>
      </c>
      <c r="R74" t="s">
        <v>2168</v>
      </c>
      <c r="S74" s="21">
        <v>44776.395891203705</v>
      </c>
      <c r="T74" s="21">
        <v>44783.041666666664</v>
      </c>
      <c r="U74" t="s">
        <v>1950</v>
      </c>
      <c r="V74">
        <v>26</v>
      </c>
      <c r="W74">
        <v>0.56000000000000005</v>
      </c>
      <c r="X74">
        <v>25.44</v>
      </c>
      <c r="Y74" t="s">
        <v>2024</v>
      </c>
      <c r="Z74" t="s">
        <v>2169</v>
      </c>
      <c r="AA74"/>
      <c r="AB74"/>
      <c r="AC74"/>
      <c r="AE74">
        <f t="shared" si="11"/>
        <v>1</v>
      </c>
      <c r="AF74"/>
      <c r="AG74" t="s">
        <v>1810</v>
      </c>
      <c r="AH74" t="s">
        <v>1811</v>
      </c>
      <c r="AI74" s="21">
        <v>44776.354166666664</v>
      </c>
      <c r="AJ74"/>
      <c r="AK74">
        <v>26</v>
      </c>
      <c r="AL74">
        <v>1</v>
      </c>
      <c r="AM74">
        <v>0</v>
      </c>
      <c r="AN74">
        <v>0</v>
      </c>
      <c r="AO74"/>
      <c r="AP74" s="5">
        <f t="shared" si="13"/>
        <v>0</v>
      </c>
    </row>
    <row r="75" spans="3:42" x14ac:dyDescent="0.3">
      <c r="P75" t="s">
        <v>1984</v>
      </c>
      <c r="Q75" s="21">
        <v>44783.041666666664</v>
      </c>
      <c r="R75" t="s">
        <v>2170</v>
      </c>
      <c r="S75" s="21">
        <v>44776.437847222223</v>
      </c>
      <c r="T75" s="21">
        <v>44783.041666666664</v>
      </c>
      <c r="U75" t="s">
        <v>1950</v>
      </c>
      <c r="V75">
        <v>22</v>
      </c>
      <c r="W75">
        <v>0.51</v>
      </c>
      <c r="X75">
        <v>21.49</v>
      </c>
      <c r="Y75" t="s">
        <v>2024</v>
      </c>
      <c r="Z75" t="s">
        <v>2171</v>
      </c>
      <c r="AA75"/>
      <c r="AB75"/>
      <c r="AC75"/>
      <c r="AE75">
        <f t="shared" si="11"/>
        <v>1</v>
      </c>
      <c r="AF75"/>
      <c r="AG75" t="s">
        <v>1122</v>
      </c>
      <c r="AH75" t="s">
        <v>1809</v>
      </c>
      <c r="AI75" s="21">
        <v>44776.395833333336</v>
      </c>
      <c r="AJ75"/>
      <c r="AK75">
        <v>22</v>
      </c>
      <c r="AL75">
        <v>1</v>
      </c>
      <c r="AM75">
        <v>0</v>
      </c>
      <c r="AN75">
        <v>0</v>
      </c>
      <c r="AO75"/>
      <c r="AP75" s="5">
        <f t="shared" si="13"/>
        <v>0</v>
      </c>
    </row>
    <row r="76" spans="3:42" x14ac:dyDescent="0.3">
      <c r="P76" t="s">
        <v>1984</v>
      </c>
      <c r="Q76" s="21">
        <v>44783.041666666664</v>
      </c>
      <c r="R76" t="s">
        <v>2172</v>
      </c>
      <c r="S76" s="21">
        <v>44776.479837962965</v>
      </c>
      <c r="T76" s="21">
        <v>44783.041666666664</v>
      </c>
      <c r="U76" t="s">
        <v>1950</v>
      </c>
      <c r="V76">
        <v>13</v>
      </c>
      <c r="W76">
        <v>0.38</v>
      </c>
      <c r="X76">
        <v>12.62</v>
      </c>
      <c r="Y76" t="s">
        <v>2024</v>
      </c>
      <c r="Z76" t="s">
        <v>2173</v>
      </c>
      <c r="AA76"/>
      <c r="AB76"/>
      <c r="AC76"/>
      <c r="AE76">
        <f t="shared" si="11"/>
        <v>0</v>
      </c>
      <c r="AF76"/>
      <c r="AG76" t="s">
        <v>1807</v>
      </c>
      <c r="AH76" t="s">
        <v>1808</v>
      </c>
      <c r="AI76" s="21">
        <v>44776.4375</v>
      </c>
      <c r="AJ76"/>
      <c r="AK76">
        <v>26</v>
      </c>
      <c r="AL76">
        <v>2</v>
      </c>
      <c r="AM76">
        <v>0</v>
      </c>
      <c r="AN76">
        <v>0</v>
      </c>
      <c r="AO76"/>
      <c r="AP76" s="5">
        <f t="shared" si="13"/>
        <v>13</v>
      </c>
    </row>
    <row r="77" spans="3:42" x14ac:dyDescent="0.3">
      <c r="C77" s="3"/>
      <c r="D77"/>
      <c r="E77" s="2"/>
      <c r="F77" s="2"/>
      <c r="P77" t="s">
        <v>1984</v>
      </c>
      <c r="Q77" s="21">
        <v>44783.041666666664</v>
      </c>
      <c r="R77" t="s">
        <v>2174</v>
      </c>
      <c r="S77" s="21">
        <v>44776.485312500001</v>
      </c>
      <c r="T77" s="21">
        <v>44783.041666666664</v>
      </c>
      <c r="U77" t="s">
        <v>1950</v>
      </c>
      <c r="V77">
        <v>22</v>
      </c>
      <c r="W77">
        <v>0.51</v>
      </c>
      <c r="X77">
        <v>21.49</v>
      </c>
      <c r="Y77" t="s">
        <v>2024</v>
      </c>
      <c r="Z77" t="s">
        <v>2175</v>
      </c>
      <c r="AA77"/>
      <c r="AB77"/>
      <c r="AC77"/>
      <c r="AE77">
        <f t="shared" si="11"/>
        <v>1</v>
      </c>
      <c r="AF77"/>
      <c r="AG77" t="s">
        <v>1806</v>
      </c>
      <c r="AH77" t="s">
        <v>612</v>
      </c>
      <c r="AI77" s="21">
        <v>44776.443055555559</v>
      </c>
      <c r="AJ77"/>
      <c r="AK77">
        <v>22</v>
      </c>
      <c r="AL77">
        <v>1</v>
      </c>
      <c r="AM77">
        <v>0</v>
      </c>
      <c r="AN77">
        <v>0</v>
      </c>
      <c r="AO77"/>
      <c r="AP77" s="5">
        <f t="shared" si="13"/>
        <v>0</v>
      </c>
    </row>
    <row r="78" spans="3:42" x14ac:dyDescent="0.3">
      <c r="P78" t="s">
        <v>1984</v>
      </c>
      <c r="Q78" s="21">
        <v>44783.041666666664</v>
      </c>
      <c r="R78" t="s">
        <v>2176</v>
      </c>
      <c r="S78" s="21">
        <v>44776.538715277777</v>
      </c>
      <c r="T78" s="21">
        <v>44783.041666666664</v>
      </c>
      <c r="U78" t="s">
        <v>1950</v>
      </c>
      <c r="V78">
        <v>26</v>
      </c>
      <c r="W78">
        <v>0.56000000000000005</v>
      </c>
      <c r="X78">
        <v>25.44</v>
      </c>
      <c r="Y78" t="s">
        <v>2024</v>
      </c>
      <c r="Z78" t="s">
        <v>2177</v>
      </c>
      <c r="AA78"/>
      <c r="AB78"/>
      <c r="AC78"/>
      <c r="AE78">
        <f t="shared" si="11"/>
        <v>1</v>
      </c>
      <c r="AF78"/>
      <c r="AG78" t="s">
        <v>1804</v>
      </c>
      <c r="AH78" t="s">
        <v>1805</v>
      </c>
      <c r="AI78" s="21">
        <v>44776.496527777781</v>
      </c>
      <c r="AJ78"/>
      <c r="AK78">
        <v>26</v>
      </c>
      <c r="AL78">
        <v>1</v>
      </c>
      <c r="AM78">
        <v>0</v>
      </c>
      <c r="AN78">
        <v>0</v>
      </c>
      <c r="AO78"/>
      <c r="AP78" s="5">
        <f t="shared" si="13"/>
        <v>0</v>
      </c>
    </row>
    <row r="79" spans="3:42" x14ac:dyDescent="0.3">
      <c r="P79" t="s">
        <v>1984</v>
      </c>
      <c r="Q79" s="21">
        <v>44783.041666666664</v>
      </c>
      <c r="R79" t="s">
        <v>2178</v>
      </c>
      <c r="S79" s="21">
        <v>44776.717685185184</v>
      </c>
      <c r="T79" s="21">
        <v>44783.041666666664</v>
      </c>
      <c r="U79" t="s">
        <v>1950</v>
      </c>
      <c r="V79">
        <v>26</v>
      </c>
      <c r="W79">
        <v>0.56000000000000005</v>
      </c>
      <c r="X79">
        <v>25.44</v>
      </c>
      <c r="Y79" t="s">
        <v>2024</v>
      </c>
      <c r="Z79" t="s">
        <v>2179</v>
      </c>
      <c r="AA79"/>
      <c r="AB79"/>
      <c r="AC79"/>
      <c r="AE79">
        <f t="shared" si="11"/>
        <v>1</v>
      </c>
      <c r="AF79"/>
      <c r="AG79" t="s">
        <v>1802</v>
      </c>
      <c r="AH79" t="s">
        <v>1803</v>
      </c>
      <c r="AI79" s="21">
        <v>44776.740972222222</v>
      </c>
      <c r="AJ79"/>
      <c r="AK79">
        <v>26</v>
      </c>
      <c r="AL79">
        <v>1</v>
      </c>
      <c r="AM79">
        <v>0</v>
      </c>
      <c r="AN79">
        <v>0</v>
      </c>
      <c r="AO79"/>
      <c r="AP79" s="5">
        <f t="shared" si="13"/>
        <v>0</v>
      </c>
    </row>
    <row r="80" spans="3:42" x14ac:dyDescent="0.3">
      <c r="P80" t="s">
        <v>1984</v>
      </c>
      <c r="Q80" s="21">
        <v>44783.041666666664</v>
      </c>
      <c r="R80" t="s">
        <v>2180</v>
      </c>
      <c r="S80" s="21">
        <v>44776.971990740742</v>
      </c>
      <c r="T80" s="21">
        <v>44783.041666666664</v>
      </c>
      <c r="U80" t="s">
        <v>1950</v>
      </c>
      <c r="V80">
        <v>26</v>
      </c>
      <c r="W80">
        <v>0.56000000000000005</v>
      </c>
      <c r="X80">
        <v>25.44</v>
      </c>
      <c r="Y80" t="s">
        <v>2024</v>
      </c>
      <c r="Z80" t="s">
        <v>2181</v>
      </c>
      <c r="AA80"/>
      <c r="AB80"/>
      <c r="AC80"/>
      <c r="AE80">
        <f t="shared" si="11"/>
        <v>1</v>
      </c>
      <c r="AF80"/>
      <c r="AG80" t="s">
        <v>1800</v>
      </c>
      <c r="AH80" t="s">
        <v>1801</v>
      </c>
      <c r="AI80" s="21">
        <v>44776.929861111108</v>
      </c>
      <c r="AJ80"/>
      <c r="AK80">
        <v>26</v>
      </c>
      <c r="AL80">
        <v>1</v>
      </c>
      <c r="AM80">
        <v>0</v>
      </c>
      <c r="AN80">
        <v>0</v>
      </c>
      <c r="AO80"/>
      <c r="AP80" s="5">
        <f t="shared" si="13"/>
        <v>0</v>
      </c>
    </row>
    <row r="81" spans="16:42" x14ac:dyDescent="0.3">
      <c r="P81" t="s">
        <v>1982</v>
      </c>
      <c r="Q81" s="21">
        <v>44784.041666666664</v>
      </c>
      <c r="R81" t="s">
        <v>2182</v>
      </c>
      <c r="S81" s="21">
        <v>44777.398020833331</v>
      </c>
      <c r="T81" s="21">
        <v>44784.041666666664</v>
      </c>
      <c r="U81" t="s">
        <v>1950</v>
      </c>
      <c r="V81">
        <v>26</v>
      </c>
      <c r="W81">
        <v>0.56000000000000005</v>
      </c>
      <c r="X81">
        <v>25.44</v>
      </c>
      <c r="Y81" t="s">
        <v>2024</v>
      </c>
      <c r="Z81" t="s">
        <v>2183</v>
      </c>
      <c r="AA81"/>
      <c r="AB81"/>
      <c r="AC81"/>
      <c r="AE81">
        <f t="shared" si="11"/>
        <v>1</v>
      </c>
      <c r="AF81"/>
      <c r="AG81" t="s">
        <v>1798</v>
      </c>
      <c r="AH81" t="s">
        <v>1799</v>
      </c>
      <c r="AI81" s="21">
        <v>44777.356249999997</v>
      </c>
      <c r="AJ81"/>
      <c r="AK81">
        <v>26</v>
      </c>
      <c r="AL81">
        <v>1</v>
      </c>
      <c r="AM81">
        <v>0</v>
      </c>
      <c r="AN81">
        <v>0</v>
      </c>
      <c r="AO81"/>
      <c r="AP81" s="5">
        <f t="shared" si="13"/>
        <v>0</v>
      </c>
    </row>
    <row r="82" spans="16:42" x14ac:dyDescent="0.3">
      <c r="P82" t="s">
        <v>1982</v>
      </c>
      <c r="Q82" s="21">
        <v>44784.041666666664</v>
      </c>
      <c r="R82" t="s">
        <v>2184</v>
      </c>
      <c r="S82" s="21">
        <v>44777.48982638889</v>
      </c>
      <c r="T82" s="21">
        <v>44784.041666666664</v>
      </c>
      <c r="U82" t="s">
        <v>1950</v>
      </c>
      <c r="V82">
        <v>22</v>
      </c>
      <c r="W82">
        <v>0.51</v>
      </c>
      <c r="X82">
        <v>21.49</v>
      </c>
      <c r="Y82" t="s">
        <v>2024</v>
      </c>
      <c r="Z82" t="s">
        <v>2185</v>
      </c>
      <c r="AA82"/>
      <c r="AB82"/>
      <c r="AC82"/>
      <c r="AE82">
        <f t="shared" si="11"/>
        <v>1</v>
      </c>
      <c r="AF82"/>
      <c r="AG82" t="s">
        <v>1796</v>
      </c>
      <c r="AH82" t="s">
        <v>1797</v>
      </c>
      <c r="AI82" s="21">
        <v>44777.447916666664</v>
      </c>
      <c r="AJ82"/>
      <c r="AK82">
        <v>22</v>
      </c>
      <c r="AL82">
        <v>1</v>
      </c>
      <c r="AM82">
        <v>0</v>
      </c>
      <c r="AN82">
        <v>0</v>
      </c>
      <c r="AO82"/>
      <c r="AP82" s="5">
        <f t="shared" si="13"/>
        <v>0</v>
      </c>
    </row>
    <row r="83" spans="16:42" x14ac:dyDescent="0.3">
      <c r="P83" t="s">
        <v>1982</v>
      </c>
      <c r="Q83" s="21">
        <v>44784.041666666664</v>
      </c>
      <c r="R83" t="s">
        <v>2186</v>
      </c>
      <c r="S83" s="21">
        <v>44777.726597222223</v>
      </c>
      <c r="T83" s="21">
        <v>44784.041666666664</v>
      </c>
      <c r="U83" t="s">
        <v>1950</v>
      </c>
      <c r="V83">
        <v>22</v>
      </c>
      <c r="W83">
        <v>0.51</v>
      </c>
      <c r="X83">
        <v>21.49</v>
      </c>
      <c r="Y83" t="s">
        <v>2024</v>
      </c>
      <c r="Z83" t="s">
        <v>2187</v>
      </c>
      <c r="AA83"/>
      <c r="AB83"/>
      <c r="AC83"/>
      <c r="AE83">
        <f t="shared" si="11"/>
        <v>0</v>
      </c>
      <c r="AF83"/>
      <c r="AG83" t="s">
        <v>1794</v>
      </c>
      <c r="AH83" t="s">
        <v>1795</v>
      </c>
      <c r="AI83" s="21">
        <v>44777.753472222219</v>
      </c>
      <c r="AJ83"/>
      <c r="AK83">
        <v>33</v>
      </c>
      <c r="AL83">
        <v>2</v>
      </c>
      <c r="AM83">
        <v>0</v>
      </c>
      <c r="AN83">
        <v>0</v>
      </c>
      <c r="AO83"/>
      <c r="AP83" s="5">
        <f t="shared" si="13"/>
        <v>11</v>
      </c>
    </row>
    <row r="84" spans="16:42" x14ac:dyDescent="0.3">
      <c r="P84" t="s">
        <v>1982</v>
      </c>
      <c r="Q84" s="21">
        <v>44784.041666666664</v>
      </c>
      <c r="R84" t="s">
        <v>2188</v>
      </c>
      <c r="S84" s="21">
        <v>44777.728784722225</v>
      </c>
      <c r="T84" s="21">
        <v>44784.041666666664</v>
      </c>
      <c r="U84" t="s">
        <v>1950</v>
      </c>
      <c r="V84">
        <v>11</v>
      </c>
      <c r="W84">
        <v>0.35</v>
      </c>
      <c r="X84">
        <v>10.65</v>
      </c>
      <c r="Y84" t="s">
        <v>2024</v>
      </c>
      <c r="Z84" t="s">
        <v>2189</v>
      </c>
      <c r="AA84"/>
      <c r="AB84"/>
      <c r="AC84"/>
      <c r="AO84"/>
      <c r="AP84" s="5">
        <f t="shared" si="13"/>
        <v>-11</v>
      </c>
    </row>
    <row r="85" spans="16:42" x14ac:dyDescent="0.3">
      <c r="P85" t="s">
        <v>1982</v>
      </c>
      <c r="Q85" s="21">
        <v>44784.041666666664</v>
      </c>
      <c r="R85" t="s">
        <v>2190</v>
      </c>
      <c r="S85" s="21">
        <v>44777.767071759263</v>
      </c>
      <c r="T85" s="21">
        <v>44784.041666666664</v>
      </c>
      <c r="U85" t="s">
        <v>1950</v>
      </c>
      <c r="V85">
        <v>22</v>
      </c>
      <c r="W85">
        <v>0.51</v>
      </c>
      <c r="X85">
        <v>21.49</v>
      </c>
      <c r="Y85" t="s">
        <v>2024</v>
      </c>
      <c r="Z85" t="s">
        <v>2191</v>
      </c>
      <c r="AA85"/>
      <c r="AB85"/>
      <c r="AC85"/>
      <c r="AE85">
        <f>IF(AK85=V85,1,0)</f>
        <v>1</v>
      </c>
      <c r="AF85"/>
      <c r="AG85" t="s">
        <v>1792</v>
      </c>
      <c r="AH85" t="s">
        <v>1793</v>
      </c>
      <c r="AI85" s="21">
        <v>44777.804861111108</v>
      </c>
      <c r="AJ85"/>
      <c r="AK85">
        <v>22</v>
      </c>
      <c r="AL85">
        <v>1</v>
      </c>
      <c r="AM85">
        <v>0</v>
      </c>
      <c r="AN85">
        <v>0</v>
      </c>
      <c r="AO85"/>
      <c r="AP85" s="5">
        <f t="shared" si="13"/>
        <v>0</v>
      </c>
    </row>
    <row r="86" spans="16:42" x14ac:dyDescent="0.3">
      <c r="P86" t="s">
        <v>1982</v>
      </c>
      <c r="Q86" s="21">
        <v>44784.041666666664</v>
      </c>
      <c r="R86" t="s">
        <v>2192</v>
      </c>
      <c r="S86" s="21">
        <v>44777.771944444445</v>
      </c>
      <c r="T86" s="21">
        <v>44784.041666666664</v>
      </c>
      <c r="U86" t="s">
        <v>1950</v>
      </c>
      <c r="V86">
        <v>22</v>
      </c>
      <c r="W86">
        <v>0.51</v>
      </c>
      <c r="X86">
        <v>21.49</v>
      </c>
      <c r="Y86" t="s">
        <v>2024</v>
      </c>
      <c r="Z86" t="s">
        <v>2193</v>
      </c>
      <c r="AA86"/>
      <c r="AB86"/>
      <c r="AC86"/>
      <c r="AE86">
        <f t="shared" ref="AE86:AE149" si="14">IF(AK86=V86,1,0)</f>
        <v>1</v>
      </c>
      <c r="AF86"/>
      <c r="AG86" t="s">
        <v>1790</v>
      </c>
      <c r="AH86" t="s">
        <v>1791</v>
      </c>
      <c r="AI86" s="21">
        <v>44777.809027777781</v>
      </c>
      <c r="AJ86"/>
      <c r="AK86">
        <v>22</v>
      </c>
      <c r="AL86">
        <v>1</v>
      </c>
      <c r="AM86">
        <v>0</v>
      </c>
      <c r="AN86">
        <v>0</v>
      </c>
      <c r="AO86"/>
      <c r="AP86" s="5">
        <f t="shared" si="13"/>
        <v>0</v>
      </c>
    </row>
    <row r="87" spans="16:42" x14ac:dyDescent="0.3">
      <c r="P87" t="s">
        <v>1982</v>
      </c>
      <c r="Q87" s="21">
        <v>44784.041666666664</v>
      </c>
      <c r="R87" t="s">
        <v>2194</v>
      </c>
      <c r="S87" s="21">
        <v>44777.780266203707</v>
      </c>
      <c r="T87" s="21">
        <v>44784.041666666664</v>
      </c>
      <c r="U87" t="s">
        <v>1950</v>
      </c>
      <c r="V87">
        <v>22</v>
      </c>
      <c r="W87">
        <v>0.51</v>
      </c>
      <c r="X87">
        <v>21.49</v>
      </c>
      <c r="Y87" t="s">
        <v>2024</v>
      </c>
      <c r="Z87" t="s">
        <v>2195</v>
      </c>
      <c r="AA87"/>
      <c r="AB87"/>
      <c r="AC87"/>
      <c r="AE87">
        <f t="shared" si="14"/>
        <v>1</v>
      </c>
      <c r="AF87"/>
      <c r="AG87" t="s">
        <v>1139</v>
      </c>
      <c r="AH87" t="s">
        <v>1789</v>
      </c>
      <c r="AI87" s="21">
        <v>44777.816666666666</v>
      </c>
      <c r="AJ87"/>
      <c r="AK87">
        <v>22</v>
      </c>
      <c r="AL87">
        <v>1</v>
      </c>
      <c r="AM87">
        <v>0</v>
      </c>
      <c r="AN87">
        <v>0</v>
      </c>
      <c r="AO87"/>
      <c r="AP87" s="5">
        <f t="shared" si="13"/>
        <v>0</v>
      </c>
    </row>
    <row r="88" spans="16:42" x14ac:dyDescent="0.3">
      <c r="P88" t="s">
        <v>1982</v>
      </c>
      <c r="Q88" s="21">
        <v>44784.041666666664</v>
      </c>
      <c r="R88" t="s">
        <v>2196</v>
      </c>
      <c r="S88" s="21">
        <v>44777.920624999999</v>
      </c>
      <c r="T88" s="21">
        <v>44784.041666666664</v>
      </c>
      <c r="U88" t="s">
        <v>1950</v>
      </c>
      <c r="V88">
        <v>26</v>
      </c>
      <c r="W88">
        <v>0.56000000000000005</v>
      </c>
      <c r="X88">
        <v>25.44</v>
      </c>
      <c r="Y88" t="s">
        <v>2024</v>
      </c>
      <c r="Z88" t="s">
        <v>2197</v>
      </c>
      <c r="AA88"/>
      <c r="AB88"/>
      <c r="AC88"/>
      <c r="AE88">
        <f t="shared" si="14"/>
        <v>1</v>
      </c>
      <c r="AF88"/>
      <c r="AG88" t="s">
        <v>1511</v>
      </c>
      <c r="AH88" t="s">
        <v>1788</v>
      </c>
      <c r="AI88" s="21">
        <v>44777.878472222219</v>
      </c>
      <c r="AJ88"/>
      <c r="AK88">
        <v>26</v>
      </c>
      <c r="AL88">
        <v>1</v>
      </c>
      <c r="AM88">
        <v>0</v>
      </c>
      <c r="AN88">
        <v>0</v>
      </c>
      <c r="AO88"/>
      <c r="AP88" s="5">
        <f t="shared" si="13"/>
        <v>0</v>
      </c>
    </row>
    <row r="89" spans="16:42" x14ac:dyDescent="0.3">
      <c r="P89" t="s">
        <v>1980</v>
      </c>
      <c r="Q89" s="21">
        <v>44785.041666666664</v>
      </c>
      <c r="R89" t="s">
        <v>2198</v>
      </c>
      <c r="S89" s="21">
        <v>44778.283009259256</v>
      </c>
      <c r="T89" s="21">
        <v>44785.041666666664</v>
      </c>
      <c r="U89" t="s">
        <v>1950</v>
      </c>
      <c r="V89">
        <v>26</v>
      </c>
      <c r="W89">
        <v>0.56000000000000005</v>
      </c>
      <c r="X89">
        <v>25.44</v>
      </c>
      <c r="Y89" t="s">
        <v>2024</v>
      </c>
      <c r="Z89" t="s">
        <v>2199</v>
      </c>
      <c r="AA89"/>
      <c r="AB89"/>
      <c r="AC89"/>
      <c r="AE89">
        <f t="shared" si="14"/>
        <v>1</v>
      </c>
      <c r="AF89"/>
      <c r="AG89" t="s">
        <v>1786</v>
      </c>
      <c r="AH89" t="s">
        <v>1787</v>
      </c>
      <c r="AI89" s="21">
        <v>44778.240972222222</v>
      </c>
      <c r="AJ89"/>
      <c r="AK89">
        <v>26</v>
      </c>
      <c r="AL89">
        <v>1</v>
      </c>
      <c r="AM89">
        <v>0</v>
      </c>
      <c r="AN89">
        <v>0</v>
      </c>
      <c r="AO89"/>
      <c r="AP89" s="5">
        <f t="shared" si="13"/>
        <v>0</v>
      </c>
    </row>
    <row r="90" spans="16:42" x14ac:dyDescent="0.3">
      <c r="P90" t="s">
        <v>1980</v>
      </c>
      <c r="Q90" s="21">
        <v>44785.041666666664</v>
      </c>
      <c r="R90" t="s">
        <v>2200</v>
      </c>
      <c r="S90" s="21">
        <v>44778.437314814815</v>
      </c>
      <c r="T90" s="21">
        <v>44785.041666666664</v>
      </c>
      <c r="U90" t="s">
        <v>1950</v>
      </c>
      <c r="V90">
        <v>11</v>
      </c>
      <c r="W90">
        <v>0.35</v>
      </c>
      <c r="X90">
        <v>10.65</v>
      </c>
      <c r="Y90" t="s">
        <v>2024</v>
      </c>
      <c r="Z90" t="s">
        <v>2201</v>
      </c>
      <c r="AA90"/>
      <c r="AB90"/>
      <c r="AC90"/>
      <c r="AE90">
        <f t="shared" si="14"/>
        <v>0</v>
      </c>
      <c r="AF90"/>
      <c r="AG90" t="s">
        <v>1784</v>
      </c>
      <c r="AH90" t="s">
        <v>1785</v>
      </c>
      <c r="AI90" s="21">
        <v>44778.395138888889</v>
      </c>
      <c r="AJ90"/>
      <c r="AK90">
        <v>22</v>
      </c>
      <c r="AL90">
        <v>2</v>
      </c>
      <c r="AM90">
        <v>0</v>
      </c>
      <c r="AN90">
        <v>0</v>
      </c>
      <c r="AO90"/>
      <c r="AP90" s="5">
        <f t="shared" si="13"/>
        <v>11</v>
      </c>
    </row>
    <row r="91" spans="16:42" x14ac:dyDescent="0.3">
      <c r="P91" t="s">
        <v>1980</v>
      </c>
      <c r="Q91" s="21">
        <v>44785.041666666664</v>
      </c>
      <c r="R91" t="s">
        <v>2202</v>
      </c>
      <c r="S91" s="21">
        <v>44778.46292824074</v>
      </c>
      <c r="T91" s="21">
        <v>44785.041666666664</v>
      </c>
      <c r="U91" t="s">
        <v>1950</v>
      </c>
      <c r="V91">
        <v>26</v>
      </c>
      <c r="W91">
        <v>0.56000000000000005</v>
      </c>
      <c r="X91">
        <v>25.44</v>
      </c>
      <c r="Y91" t="s">
        <v>2024</v>
      </c>
      <c r="Z91" t="s">
        <v>2203</v>
      </c>
      <c r="AA91"/>
      <c r="AB91"/>
      <c r="AC91"/>
      <c r="AE91">
        <f t="shared" si="14"/>
        <v>1</v>
      </c>
      <c r="AF91"/>
      <c r="AG91" t="s">
        <v>1782</v>
      </c>
      <c r="AH91" t="s">
        <v>1783</v>
      </c>
      <c r="AI91" s="21">
        <v>44778.42083333333</v>
      </c>
      <c r="AJ91"/>
      <c r="AK91">
        <v>26</v>
      </c>
      <c r="AL91">
        <v>1</v>
      </c>
      <c r="AM91">
        <v>0</v>
      </c>
      <c r="AN91">
        <v>0</v>
      </c>
      <c r="AO91"/>
      <c r="AP91" s="5">
        <f t="shared" si="13"/>
        <v>0</v>
      </c>
    </row>
    <row r="92" spans="16:42" x14ac:dyDescent="0.3">
      <c r="P92" t="s">
        <v>1980</v>
      </c>
      <c r="Q92" s="21">
        <v>44785.041666666664</v>
      </c>
      <c r="R92" t="s">
        <v>2204</v>
      </c>
      <c r="S92" s="21">
        <v>44778.482743055552</v>
      </c>
      <c r="T92" s="21">
        <v>44785.041666666664</v>
      </c>
      <c r="U92" t="s">
        <v>1950</v>
      </c>
      <c r="V92">
        <v>22</v>
      </c>
      <c r="W92">
        <v>0.51</v>
      </c>
      <c r="X92">
        <v>21.49</v>
      </c>
      <c r="Y92" t="s">
        <v>2024</v>
      </c>
      <c r="Z92" t="s">
        <v>2205</v>
      </c>
      <c r="AA92"/>
      <c r="AB92"/>
      <c r="AC92"/>
      <c r="AE92">
        <f t="shared" si="14"/>
        <v>1</v>
      </c>
      <c r="AF92"/>
      <c r="AG92" t="s">
        <v>1093</v>
      </c>
      <c r="AH92" t="s">
        <v>1781</v>
      </c>
      <c r="AI92" s="21">
        <v>44778.440972222219</v>
      </c>
      <c r="AJ92"/>
      <c r="AK92">
        <v>22</v>
      </c>
      <c r="AL92">
        <v>1</v>
      </c>
      <c r="AM92">
        <v>0</v>
      </c>
      <c r="AN92">
        <v>0</v>
      </c>
      <c r="AO92"/>
      <c r="AP92" s="5">
        <f t="shared" si="13"/>
        <v>0</v>
      </c>
    </row>
    <row r="93" spans="16:42" x14ac:dyDescent="0.3">
      <c r="P93" t="s">
        <v>1980</v>
      </c>
      <c r="Q93" s="21">
        <v>44785.041666666664</v>
      </c>
      <c r="R93" t="s">
        <v>2206</v>
      </c>
      <c r="S93" s="21">
        <v>44778.484618055554</v>
      </c>
      <c r="T93" s="21">
        <v>44785.041666666664</v>
      </c>
      <c r="U93" t="s">
        <v>1950</v>
      </c>
      <c r="V93">
        <v>26</v>
      </c>
      <c r="W93">
        <v>0.56000000000000005</v>
      </c>
      <c r="X93">
        <v>25.44</v>
      </c>
      <c r="Y93" t="s">
        <v>2024</v>
      </c>
      <c r="Z93" t="s">
        <v>2207</v>
      </c>
      <c r="AA93"/>
      <c r="AB93"/>
      <c r="AC93"/>
      <c r="AE93">
        <f t="shared" si="14"/>
        <v>1</v>
      </c>
      <c r="AF93"/>
      <c r="AG93" t="s">
        <v>1779</v>
      </c>
      <c r="AH93" t="s">
        <v>1780</v>
      </c>
      <c r="AI93" s="21">
        <v>44778.442361111112</v>
      </c>
      <c r="AJ93"/>
      <c r="AK93">
        <v>26</v>
      </c>
      <c r="AL93">
        <v>1</v>
      </c>
      <c r="AM93">
        <v>0</v>
      </c>
      <c r="AN93">
        <v>0</v>
      </c>
      <c r="AO93"/>
      <c r="AP93" s="5">
        <f t="shared" si="13"/>
        <v>0</v>
      </c>
    </row>
    <row r="94" spans="16:42" x14ac:dyDescent="0.3">
      <c r="P94" t="s">
        <v>1980</v>
      </c>
      <c r="Q94" s="21">
        <v>44785.041666666664</v>
      </c>
      <c r="R94" t="s">
        <v>2208</v>
      </c>
      <c r="S94" s="21">
        <v>44778.50712962963</v>
      </c>
      <c r="T94" s="21">
        <v>44785.041666666664</v>
      </c>
      <c r="U94" t="s">
        <v>1950</v>
      </c>
      <c r="V94">
        <v>26</v>
      </c>
      <c r="W94">
        <v>0.56000000000000005</v>
      </c>
      <c r="X94">
        <v>25.44</v>
      </c>
      <c r="Y94" t="s">
        <v>2024</v>
      </c>
      <c r="Z94" t="s">
        <v>2209</v>
      </c>
      <c r="AA94"/>
      <c r="AB94"/>
      <c r="AC94"/>
      <c r="AE94">
        <f t="shared" si="14"/>
        <v>1</v>
      </c>
      <c r="AF94"/>
      <c r="AG94" t="s">
        <v>1777</v>
      </c>
      <c r="AH94" t="s">
        <v>1778</v>
      </c>
      <c r="AI94" s="21">
        <v>44778.465277777781</v>
      </c>
      <c r="AJ94"/>
      <c r="AK94">
        <v>26</v>
      </c>
      <c r="AL94">
        <v>1</v>
      </c>
      <c r="AM94">
        <v>0</v>
      </c>
      <c r="AN94">
        <v>0</v>
      </c>
      <c r="AO94"/>
      <c r="AP94" s="5">
        <f t="shared" si="13"/>
        <v>0</v>
      </c>
    </row>
    <row r="95" spans="16:42" x14ac:dyDescent="0.3">
      <c r="P95" t="s">
        <v>1980</v>
      </c>
      <c r="Q95" s="21">
        <v>44785.041666666664</v>
      </c>
      <c r="R95" t="s">
        <v>2210</v>
      </c>
      <c r="S95" s="21">
        <v>44778.517766203702</v>
      </c>
      <c r="T95" s="21">
        <v>44785.041666666664</v>
      </c>
      <c r="U95" t="s">
        <v>1950</v>
      </c>
      <c r="V95">
        <v>22</v>
      </c>
      <c r="W95">
        <v>0.51</v>
      </c>
      <c r="X95">
        <v>21.49</v>
      </c>
      <c r="Y95" t="s">
        <v>2024</v>
      </c>
      <c r="Z95" t="s">
        <v>2211</v>
      </c>
      <c r="AA95"/>
      <c r="AB95"/>
      <c r="AC95"/>
      <c r="AE95">
        <f t="shared" si="14"/>
        <v>1</v>
      </c>
      <c r="AF95"/>
      <c r="AG95" t="s">
        <v>1775</v>
      </c>
      <c r="AH95" t="s">
        <v>1776</v>
      </c>
      <c r="AI95" s="21">
        <v>44778.475694444445</v>
      </c>
      <c r="AJ95"/>
      <c r="AK95">
        <v>22</v>
      </c>
      <c r="AL95">
        <v>1</v>
      </c>
      <c r="AM95">
        <v>0</v>
      </c>
      <c r="AN95">
        <v>0</v>
      </c>
      <c r="AO95"/>
      <c r="AP95" s="5">
        <f t="shared" si="13"/>
        <v>0</v>
      </c>
    </row>
    <row r="96" spans="16:42" x14ac:dyDescent="0.3">
      <c r="P96" t="s">
        <v>1980</v>
      </c>
      <c r="Q96" s="21">
        <v>44785.041666666664</v>
      </c>
      <c r="R96" t="s">
        <v>2212</v>
      </c>
      <c r="S96" s="21">
        <v>44778.677557870367</v>
      </c>
      <c r="T96" s="21">
        <v>44785.041666666664</v>
      </c>
      <c r="U96" t="s">
        <v>1950</v>
      </c>
      <c r="V96">
        <v>22</v>
      </c>
      <c r="W96">
        <v>0.51</v>
      </c>
      <c r="X96">
        <v>21.49</v>
      </c>
      <c r="Y96" t="s">
        <v>2024</v>
      </c>
      <c r="Z96" t="s">
        <v>2213</v>
      </c>
      <c r="AA96"/>
      <c r="AB96"/>
      <c r="AC96"/>
      <c r="AE96">
        <f t="shared" si="14"/>
        <v>1</v>
      </c>
      <c r="AF96"/>
      <c r="AG96" t="s">
        <v>1226</v>
      </c>
      <c r="AH96" t="s">
        <v>1774</v>
      </c>
      <c r="AI96" s="21">
        <v>44778.635416666664</v>
      </c>
      <c r="AJ96"/>
      <c r="AK96">
        <v>22</v>
      </c>
      <c r="AL96">
        <v>1</v>
      </c>
      <c r="AM96">
        <v>0</v>
      </c>
      <c r="AN96">
        <v>0</v>
      </c>
      <c r="AO96"/>
      <c r="AP96" s="5">
        <f t="shared" si="13"/>
        <v>0</v>
      </c>
    </row>
    <row r="97" spans="16:42" x14ac:dyDescent="0.3">
      <c r="P97" t="s">
        <v>1980</v>
      </c>
      <c r="Q97" s="21">
        <v>44785.041666666664</v>
      </c>
      <c r="R97" t="s">
        <v>2214</v>
      </c>
      <c r="S97" s="21">
        <v>44778.711967592593</v>
      </c>
      <c r="T97" s="21">
        <v>44785.041666666664</v>
      </c>
      <c r="U97" t="s">
        <v>1950</v>
      </c>
      <c r="V97">
        <v>26</v>
      </c>
      <c r="W97">
        <v>0.56000000000000005</v>
      </c>
      <c r="X97">
        <v>25.44</v>
      </c>
      <c r="Y97" t="s">
        <v>2024</v>
      </c>
      <c r="Z97" t="s">
        <v>2215</v>
      </c>
      <c r="AA97"/>
      <c r="AB97"/>
      <c r="AC97"/>
      <c r="AE97">
        <f t="shared" si="14"/>
        <v>1</v>
      </c>
      <c r="AF97"/>
      <c r="AG97" t="s">
        <v>1772</v>
      </c>
      <c r="AH97" t="s">
        <v>1773</v>
      </c>
      <c r="AI97" s="21">
        <v>44778.670138888891</v>
      </c>
      <c r="AJ97"/>
      <c r="AK97">
        <v>26</v>
      </c>
      <c r="AL97">
        <v>1</v>
      </c>
      <c r="AM97">
        <v>0</v>
      </c>
      <c r="AN97">
        <v>0</v>
      </c>
      <c r="AO97"/>
      <c r="AP97" s="5">
        <f t="shared" si="13"/>
        <v>0</v>
      </c>
    </row>
    <row r="98" spans="16:42" x14ac:dyDescent="0.3">
      <c r="P98" t="s">
        <v>1980</v>
      </c>
      <c r="Q98" s="21">
        <v>44785.041666666664</v>
      </c>
      <c r="R98" t="s">
        <v>2216</v>
      </c>
      <c r="S98" s="21">
        <v>44778.737939814811</v>
      </c>
      <c r="T98" s="21">
        <v>44785.041666666664</v>
      </c>
      <c r="U98" t="s">
        <v>1950</v>
      </c>
      <c r="V98">
        <v>22</v>
      </c>
      <c r="W98">
        <v>0.51</v>
      </c>
      <c r="X98">
        <v>21.49</v>
      </c>
      <c r="Y98" t="s">
        <v>2024</v>
      </c>
      <c r="Z98" t="s">
        <v>2217</v>
      </c>
      <c r="AA98"/>
      <c r="AB98"/>
      <c r="AC98"/>
      <c r="AE98">
        <f t="shared" si="14"/>
        <v>1</v>
      </c>
      <c r="AF98"/>
      <c r="AG98" t="s">
        <v>986</v>
      </c>
      <c r="AH98" t="s">
        <v>1771</v>
      </c>
      <c r="AI98" s="21">
        <v>44778.695833333331</v>
      </c>
      <c r="AJ98"/>
      <c r="AK98">
        <v>22</v>
      </c>
      <c r="AL98">
        <v>1</v>
      </c>
      <c r="AM98">
        <v>0</v>
      </c>
      <c r="AN98">
        <v>0</v>
      </c>
      <c r="AO98"/>
      <c r="AP98" s="5">
        <f t="shared" si="13"/>
        <v>0</v>
      </c>
    </row>
    <row r="99" spans="16:42" x14ac:dyDescent="0.3">
      <c r="P99" t="s">
        <v>1980</v>
      </c>
      <c r="Q99" s="21">
        <v>44785.041666666664</v>
      </c>
      <c r="R99" t="s">
        <v>2218</v>
      </c>
      <c r="S99" s="21">
        <v>44778.901446759257</v>
      </c>
      <c r="T99" s="21">
        <v>44785.041666666664</v>
      </c>
      <c r="U99" t="s">
        <v>1950</v>
      </c>
      <c r="V99">
        <v>22</v>
      </c>
      <c r="W99">
        <v>0.51</v>
      </c>
      <c r="X99">
        <v>21.49</v>
      </c>
      <c r="Y99" t="s">
        <v>2024</v>
      </c>
      <c r="Z99" t="s">
        <v>2219</v>
      </c>
      <c r="AA99"/>
      <c r="AB99"/>
      <c r="AC99"/>
      <c r="AE99">
        <f t="shared" si="14"/>
        <v>1</v>
      </c>
      <c r="AF99"/>
      <c r="AG99" t="s">
        <v>1175</v>
      </c>
      <c r="AH99" t="s">
        <v>760</v>
      </c>
      <c r="AI99" s="21">
        <v>44778.859722222223</v>
      </c>
      <c r="AJ99"/>
      <c r="AK99">
        <v>22</v>
      </c>
      <c r="AL99">
        <v>1</v>
      </c>
      <c r="AM99">
        <v>0</v>
      </c>
      <c r="AN99">
        <v>0</v>
      </c>
      <c r="AO99"/>
      <c r="AP99" s="5">
        <f t="shared" si="13"/>
        <v>0</v>
      </c>
    </row>
    <row r="100" spans="16:42" x14ac:dyDescent="0.3">
      <c r="P100" t="s">
        <v>1978</v>
      </c>
      <c r="Q100" s="21">
        <v>44786.041666666664</v>
      </c>
      <c r="R100" t="s">
        <v>2220</v>
      </c>
      <c r="S100" s="21">
        <v>44779.37604166667</v>
      </c>
      <c r="T100" s="21">
        <v>44786.041666666664</v>
      </c>
      <c r="U100" t="s">
        <v>1950</v>
      </c>
      <c r="V100">
        <v>13</v>
      </c>
      <c r="W100">
        <v>0.38</v>
      </c>
      <c r="X100">
        <v>12.62</v>
      </c>
      <c r="Y100" t="s">
        <v>2024</v>
      </c>
      <c r="Z100" t="s">
        <v>2221</v>
      </c>
      <c r="AA100"/>
      <c r="AB100"/>
      <c r="AC100"/>
      <c r="AE100">
        <f t="shared" si="14"/>
        <v>1</v>
      </c>
      <c r="AF100"/>
      <c r="AG100" t="s">
        <v>1769</v>
      </c>
      <c r="AH100" t="s">
        <v>1770</v>
      </c>
      <c r="AI100" s="21">
        <v>44779.334027777775</v>
      </c>
      <c r="AJ100"/>
      <c r="AK100">
        <v>13</v>
      </c>
      <c r="AL100">
        <v>1</v>
      </c>
      <c r="AM100">
        <v>0</v>
      </c>
      <c r="AN100">
        <v>0</v>
      </c>
      <c r="AO100"/>
      <c r="AP100" s="5">
        <f t="shared" si="13"/>
        <v>0</v>
      </c>
    </row>
    <row r="101" spans="16:42" x14ac:dyDescent="0.3">
      <c r="P101" t="s">
        <v>1978</v>
      </c>
      <c r="Q101" s="21">
        <v>44786.041666666664</v>
      </c>
      <c r="R101" t="s">
        <v>2222</v>
      </c>
      <c r="S101" s="21">
        <v>44779.462280092594</v>
      </c>
      <c r="T101" s="21">
        <v>44786.041666666664</v>
      </c>
      <c r="U101" t="s">
        <v>1950</v>
      </c>
      <c r="V101">
        <v>26</v>
      </c>
      <c r="W101">
        <v>0.56000000000000005</v>
      </c>
      <c r="X101">
        <v>25.44</v>
      </c>
      <c r="Y101" t="s">
        <v>2024</v>
      </c>
      <c r="Z101" t="s">
        <v>2223</v>
      </c>
      <c r="AA101"/>
      <c r="AB101"/>
      <c r="AC101"/>
      <c r="AE101">
        <f t="shared" si="14"/>
        <v>1</v>
      </c>
      <c r="AF101"/>
      <c r="AG101" t="s">
        <v>1767</v>
      </c>
      <c r="AH101" t="s">
        <v>1768</v>
      </c>
      <c r="AI101" s="21">
        <v>44779.420138888891</v>
      </c>
      <c r="AJ101"/>
      <c r="AK101">
        <v>26</v>
      </c>
      <c r="AL101">
        <v>1</v>
      </c>
      <c r="AM101">
        <v>0</v>
      </c>
      <c r="AN101">
        <v>0</v>
      </c>
      <c r="AO101"/>
      <c r="AP101" s="5">
        <f t="shared" si="13"/>
        <v>0</v>
      </c>
    </row>
    <row r="102" spans="16:42" x14ac:dyDescent="0.3">
      <c r="P102" t="s">
        <v>1978</v>
      </c>
      <c r="Q102" s="21">
        <v>44786.041666666664</v>
      </c>
      <c r="R102" t="s">
        <v>2224</v>
      </c>
      <c r="S102" s="21">
        <v>44779.625925925924</v>
      </c>
      <c r="T102" s="21">
        <v>44786.041666666664</v>
      </c>
      <c r="U102" t="s">
        <v>1950</v>
      </c>
      <c r="V102">
        <v>13</v>
      </c>
      <c r="W102">
        <v>0.38</v>
      </c>
      <c r="X102">
        <v>12.62</v>
      </c>
      <c r="Y102" t="s">
        <v>2024</v>
      </c>
      <c r="Z102" t="s">
        <v>2225</v>
      </c>
      <c r="AA102"/>
      <c r="AB102"/>
      <c r="AC102"/>
      <c r="AE102">
        <f t="shared" si="14"/>
        <v>1</v>
      </c>
      <c r="AF102"/>
      <c r="AG102" t="s">
        <v>1765</v>
      </c>
      <c r="AH102" t="s">
        <v>1766</v>
      </c>
      <c r="AI102" s="21">
        <v>44779.584027777775</v>
      </c>
      <c r="AJ102"/>
      <c r="AK102">
        <v>13</v>
      </c>
      <c r="AL102">
        <v>1</v>
      </c>
      <c r="AM102">
        <v>0</v>
      </c>
      <c r="AN102">
        <v>0</v>
      </c>
      <c r="AO102"/>
      <c r="AP102" s="5">
        <f t="shared" si="13"/>
        <v>0</v>
      </c>
    </row>
    <row r="103" spans="16:42" x14ac:dyDescent="0.3">
      <c r="P103" t="s">
        <v>1978</v>
      </c>
      <c r="Q103" s="21">
        <v>44786.041666666664</v>
      </c>
      <c r="R103" t="s">
        <v>2226</v>
      </c>
      <c r="S103" s="21">
        <v>44779.759525462963</v>
      </c>
      <c r="T103" s="21">
        <v>44786.041666666664</v>
      </c>
      <c r="U103" t="s">
        <v>1950</v>
      </c>
      <c r="V103">
        <v>26</v>
      </c>
      <c r="W103">
        <v>0.56000000000000005</v>
      </c>
      <c r="X103">
        <v>25.44</v>
      </c>
      <c r="Y103" t="s">
        <v>2024</v>
      </c>
      <c r="Z103" t="s">
        <v>2227</v>
      </c>
      <c r="AA103"/>
      <c r="AB103"/>
      <c r="AC103"/>
      <c r="AE103">
        <f t="shared" si="14"/>
        <v>1</v>
      </c>
      <c r="AF103"/>
      <c r="AG103" t="s">
        <v>1763</v>
      </c>
      <c r="AH103" t="s">
        <v>1764</v>
      </c>
      <c r="AI103" s="21">
        <v>44779.717361111114</v>
      </c>
      <c r="AJ103"/>
      <c r="AK103">
        <v>26</v>
      </c>
      <c r="AL103">
        <v>1</v>
      </c>
      <c r="AM103">
        <v>0</v>
      </c>
      <c r="AN103">
        <v>0</v>
      </c>
      <c r="AO103"/>
      <c r="AP103" s="5">
        <f t="shared" si="13"/>
        <v>0</v>
      </c>
    </row>
    <row r="104" spans="16:42" x14ac:dyDescent="0.3">
      <c r="P104" t="s">
        <v>1978</v>
      </c>
      <c r="Q104" s="21">
        <v>44786.041666666664</v>
      </c>
      <c r="R104" t="s">
        <v>2228</v>
      </c>
      <c r="S104" s="21">
        <v>44779.806979166664</v>
      </c>
      <c r="T104" s="21">
        <v>44786.041666666664</v>
      </c>
      <c r="U104" t="s">
        <v>1950</v>
      </c>
      <c r="V104">
        <v>22</v>
      </c>
      <c r="W104">
        <v>0.51</v>
      </c>
      <c r="X104">
        <v>21.49</v>
      </c>
      <c r="Y104" t="s">
        <v>2024</v>
      </c>
      <c r="Z104" t="s">
        <v>2229</v>
      </c>
      <c r="AA104"/>
      <c r="AB104"/>
      <c r="AC104"/>
      <c r="AE104">
        <f t="shared" si="14"/>
        <v>1</v>
      </c>
      <c r="AF104"/>
      <c r="AG104" t="s">
        <v>1762</v>
      </c>
      <c r="AH104" t="s">
        <v>285</v>
      </c>
      <c r="AI104" s="21">
        <v>44779.765277777777</v>
      </c>
      <c r="AJ104"/>
      <c r="AK104">
        <v>22</v>
      </c>
      <c r="AL104">
        <v>1</v>
      </c>
      <c r="AM104">
        <v>0</v>
      </c>
      <c r="AN104">
        <v>0</v>
      </c>
      <c r="AO104"/>
      <c r="AP104" s="5">
        <f t="shared" si="13"/>
        <v>0</v>
      </c>
    </row>
    <row r="105" spans="16:42" x14ac:dyDescent="0.3">
      <c r="P105" t="s">
        <v>1976</v>
      </c>
      <c r="Q105" s="21">
        <v>44787.041666666664</v>
      </c>
      <c r="R105" t="s">
        <v>2230</v>
      </c>
      <c r="S105" s="21">
        <v>44780.277997685182</v>
      </c>
      <c r="T105" s="21">
        <v>44787.041666666664</v>
      </c>
      <c r="U105" t="s">
        <v>1950</v>
      </c>
      <c r="V105">
        <v>26</v>
      </c>
      <c r="W105">
        <v>0.56000000000000005</v>
      </c>
      <c r="X105">
        <v>25.44</v>
      </c>
      <c r="Y105" t="s">
        <v>2024</v>
      </c>
      <c r="Z105" t="s">
        <v>2231</v>
      </c>
      <c r="AA105"/>
      <c r="AB105"/>
      <c r="AC105"/>
      <c r="AE105">
        <f t="shared" si="14"/>
        <v>1</v>
      </c>
      <c r="AF105"/>
      <c r="AG105" t="s">
        <v>1760</v>
      </c>
      <c r="AH105" t="s">
        <v>1761</v>
      </c>
      <c r="AI105" s="21">
        <v>44780.236111111109</v>
      </c>
      <c r="AJ105"/>
      <c r="AK105">
        <v>26</v>
      </c>
      <c r="AL105">
        <v>1</v>
      </c>
      <c r="AM105">
        <v>0</v>
      </c>
      <c r="AN105">
        <v>0</v>
      </c>
      <c r="AO105"/>
      <c r="AP105" s="5">
        <f t="shared" si="13"/>
        <v>0</v>
      </c>
    </row>
    <row r="106" spans="16:42" x14ac:dyDescent="0.3">
      <c r="P106" t="s">
        <v>1976</v>
      </c>
      <c r="Q106" s="21">
        <v>44787.041666666664</v>
      </c>
      <c r="R106" t="s">
        <v>2232</v>
      </c>
      <c r="S106" s="21">
        <v>44780.454641203702</v>
      </c>
      <c r="T106" s="21">
        <v>44787.041666666664</v>
      </c>
      <c r="U106" t="s">
        <v>1950</v>
      </c>
      <c r="V106">
        <v>13</v>
      </c>
      <c r="W106">
        <v>0.38</v>
      </c>
      <c r="X106">
        <v>12.62</v>
      </c>
      <c r="Y106" t="s">
        <v>2024</v>
      </c>
      <c r="Z106" t="s">
        <v>2233</v>
      </c>
      <c r="AA106"/>
      <c r="AB106"/>
      <c r="AC106"/>
      <c r="AE106">
        <f t="shared" si="14"/>
        <v>1</v>
      </c>
      <c r="AF106"/>
      <c r="AG106" t="s">
        <v>1758</v>
      </c>
      <c r="AH106" t="s">
        <v>1759</v>
      </c>
      <c r="AI106" s="21">
        <v>44780.412499999999</v>
      </c>
      <c r="AJ106"/>
      <c r="AK106">
        <v>13</v>
      </c>
      <c r="AL106">
        <v>1</v>
      </c>
      <c r="AM106">
        <v>0</v>
      </c>
      <c r="AN106">
        <v>0</v>
      </c>
      <c r="AO106"/>
      <c r="AP106" s="5">
        <f t="shared" si="13"/>
        <v>0</v>
      </c>
    </row>
    <row r="107" spans="16:42" x14ac:dyDescent="0.3">
      <c r="P107" t="s">
        <v>1976</v>
      </c>
      <c r="Q107" s="21">
        <v>44787.041666666664</v>
      </c>
      <c r="R107" t="s">
        <v>2234</v>
      </c>
      <c r="S107" s="21">
        <v>44780.488761574074</v>
      </c>
      <c r="T107" s="21">
        <v>44787.041666666664</v>
      </c>
      <c r="U107" t="s">
        <v>1950</v>
      </c>
      <c r="V107">
        <v>26</v>
      </c>
      <c r="W107">
        <v>0.56000000000000005</v>
      </c>
      <c r="X107">
        <v>25.44</v>
      </c>
      <c r="Y107" t="s">
        <v>2024</v>
      </c>
      <c r="Z107" t="s">
        <v>2235</v>
      </c>
      <c r="AA107"/>
      <c r="AB107"/>
      <c r="AC107"/>
      <c r="AE107">
        <f t="shared" si="14"/>
        <v>1</v>
      </c>
      <c r="AF107"/>
      <c r="AG107" t="s">
        <v>1756</v>
      </c>
      <c r="AH107" t="s">
        <v>1757</v>
      </c>
      <c r="AI107" s="21">
        <v>44780.446527777778</v>
      </c>
      <c r="AJ107"/>
      <c r="AK107">
        <v>26</v>
      </c>
      <c r="AL107">
        <v>1</v>
      </c>
      <c r="AM107">
        <v>0</v>
      </c>
      <c r="AN107">
        <v>0</v>
      </c>
      <c r="AO107"/>
      <c r="AP107" s="5">
        <f t="shared" si="13"/>
        <v>0</v>
      </c>
    </row>
    <row r="108" spans="16:42" x14ac:dyDescent="0.3">
      <c r="P108" t="s">
        <v>1976</v>
      </c>
      <c r="Q108" s="21">
        <v>44787.041666666664</v>
      </c>
      <c r="R108" t="s">
        <v>2236</v>
      </c>
      <c r="S108" s="21">
        <v>44780.609270833331</v>
      </c>
      <c r="T108" s="21">
        <v>44787.041666666664</v>
      </c>
      <c r="U108" t="s">
        <v>1950</v>
      </c>
      <c r="V108">
        <v>26</v>
      </c>
      <c r="W108">
        <v>0.56000000000000005</v>
      </c>
      <c r="X108">
        <v>25.44</v>
      </c>
      <c r="Y108" t="s">
        <v>2024</v>
      </c>
      <c r="Z108" t="s">
        <v>2237</v>
      </c>
      <c r="AA108"/>
      <c r="AB108"/>
      <c r="AC108"/>
      <c r="AE108">
        <f t="shared" si="14"/>
        <v>1</v>
      </c>
      <c r="AF108"/>
      <c r="AG108" t="s">
        <v>1754</v>
      </c>
      <c r="AH108" t="s">
        <v>1755</v>
      </c>
      <c r="AI108" s="21">
        <v>44780.567361111112</v>
      </c>
      <c r="AJ108"/>
      <c r="AK108">
        <v>26</v>
      </c>
      <c r="AL108">
        <v>1</v>
      </c>
      <c r="AM108">
        <v>0</v>
      </c>
      <c r="AN108">
        <v>0</v>
      </c>
      <c r="AO108"/>
      <c r="AP108" s="5">
        <f t="shared" si="13"/>
        <v>0</v>
      </c>
    </row>
    <row r="109" spans="16:42" x14ac:dyDescent="0.3">
      <c r="P109" t="s">
        <v>1976</v>
      </c>
      <c r="Q109" s="21">
        <v>44787.041666666664</v>
      </c>
      <c r="R109" t="s">
        <v>2238</v>
      </c>
      <c r="S109" s="21">
        <v>44780.625648148147</v>
      </c>
      <c r="T109" s="21">
        <v>44787.041666666664</v>
      </c>
      <c r="U109" t="s">
        <v>1950</v>
      </c>
      <c r="V109">
        <v>22</v>
      </c>
      <c r="W109">
        <v>0.51</v>
      </c>
      <c r="X109">
        <v>21.49</v>
      </c>
      <c r="Y109" t="s">
        <v>2024</v>
      </c>
      <c r="Z109" t="s">
        <v>2239</v>
      </c>
      <c r="AA109"/>
      <c r="AB109"/>
      <c r="AC109"/>
      <c r="AE109">
        <f t="shared" si="14"/>
        <v>1</v>
      </c>
      <c r="AF109"/>
      <c r="AG109" t="s">
        <v>1752</v>
      </c>
      <c r="AH109" t="s">
        <v>1753</v>
      </c>
      <c r="AI109" s="21">
        <v>44780.583333333336</v>
      </c>
      <c r="AJ109"/>
      <c r="AK109">
        <v>22</v>
      </c>
      <c r="AL109">
        <v>1</v>
      </c>
      <c r="AM109">
        <v>0</v>
      </c>
      <c r="AN109">
        <v>0</v>
      </c>
      <c r="AO109"/>
      <c r="AP109" s="5">
        <f t="shared" si="13"/>
        <v>0</v>
      </c>
    </row>
    <row r="110" spans="16:42" x14ac:dyDescent="0.3">
      <c r="P110" t="s">
        <v>1976</v>
      </c>
      <c r="Q110" s="21">
        <v>44787.041666666664</v>
      </c>
      <c r="R110" t="s">
        <v>2240</v>
      </c>
      <c r="S110" s="21">
        <v>44780.738368055558</v>
      </c>
      <c r="T110" s="21">
        <v>44787.041666666664</v>
      </c>
      <c r="U110" t="s">
        <v>1950</v>
      </c>
      <c r="V110">
        <v>26</v>
      </c>
      <c r="W110">
        <v>0.56000000000000005</v>
      </c>
      <c r="X110">
        <v>25.44</v>
      </c>
      <c r="Y110" t="s">
        <v>2024</v>
      </c>
      <c r="Z110" t="s">
        <v>2241</v>
      </c>
      <c r="AA110"/>
      <c r="AB110"/>
      <c r="AC110"/>
      <c r="AE110">
        <f t="shared" si="14"/>
        <v>1</v>
      </c>
      <c r="AF110"/>
      <c r="AG110" t="s">
        <v>1750</v>
      </c>
      <c r="AH110" t="s">
        <v>1751</v>
      </c>
      <c r="AI110" s="21">
        <v>44780.696527777778</v>
      </c>
      <c r="AJ110"/>
      <c r="AK110">
        <v>26</v>
      </c>
      <c r="AL110">
        <v>1</v>
      </c>
      <c r="AM110">
        <v>0</v>
      </c>
      <c r="AN110">
        <v>0</v>
      </c>
      <c r="AO110"/>
      <c r="AP110" s="5">
        <f t="shared" si="13"/>
        <v>0</v>
      </c>
    </row>
    <row r="111" spans="16:42" x14ac:dyDescent="0.3">
      <c r="P111" t="s">
        <v>1976</v>
      </c>
      <c r="Q111" s="21">
        <v>44787.041666666664</v>
      </c>
      <c r="R111" t="s">
        <v>2242</v>
      </c>
      <c r="S111" s="21">
        <v>44780.842777777776</v>
      </c>
      <c r="T111" s="21">
        <v>44787.041666666664</v>
      </c>
      <c r="U111" t="s">
        <v>1950</v>
      </c>
      <c r="V111">
        <v>13</v>
      </c>
      <c r="W111">
        <v>0.38</v>
      </c>
      <c r="X111">
        <v>12.62</v>
      </c>
      <c r="Y111" t="s">
        <v>2024</v>
      </c>
      <c r="Z111" t="s">
        <v>2243</v>
      </c>
      <c r="AA111"/>
      <c r="AB111"/>
      <c r="AC111"/>
      <c r="AE111">
        <f t="shared" si="14"/>
        <v>1</v>
      </c>
      <c r="AF111"/>
      <c r="AG111" t="s">
        <v>1748</v>
      </c>
      <c r="AH111" t="s">
        <v>1749</v>
      </c>
      <c r="AI111" s="21">
        <v>44780.800694444442</v>
      </c>
      <c r="AJ111"/>
      <c r="AK111">
        <v>13</v>
      </c>
      <c r="AL111">
        <v>1</v>
      </c>
      <c r="AM111">
        <v>0</v>
      </c>
      <c r="AN111">
        <v>0</v>
      </c>
      <c r="AO111"/>
      <c r="AP111" s="5">
        <f t="shared" si="13"/>
        <v>0</v>
      </c>
    </row>
    <row r="112" spans="16:42" x14ac:dyDescent="0.3">
      <c r="P112" t="s">
        <v>1974</v>
      </c>
      <c r="Q112" s="21">
        <v>44788.041666666664</v>
      </c>
      <c r="R112" t="s">
        <v>2244</v>
      </c>
      <c r="S112" s="21">
        <v>44781.440509259257</v>
      </c>
      <c r="T112" s="21">
        <v>44788.041666666664</v>
      </c>
      <c r="U112" t="s">
        <v>1950</v>
      </c>
      <c r="V112">
        <v>22</v>
      </c>
      <c r="W112">
        <v>0.51</v>
      </c>
      <c r="X112">
        <v>21.49</v>
      </c>
      <c r="Y112" t="s">
        <v>2024</v>
      </c>
      <c r="Z112" t="s">
        <v>2245</v>
      </c>
      <c r="AA112"/>
      <c r="AB112"/>
      <c r="AC112"/>
      <c r="AE112">
        <f t="shared" si="14"/>
        <v>1</v>
      </c>
      <c r="AF112"/>
      <c r="AG112" t="s">
        <v>1746</v>
      </c>
      <c r="AH112" t="s">
        <v>1747</v>
      </c>
      <c r="AI112" s="21">
        <v>44781.398611111108</v>
      </c>
      <c r="AJ112"/>
      <c r="AK112">
        <v>22</v>
      </c>
      <c r="AL112">
        <v>1</v>
      </c>
      <c r="AM112">
        <v>0</v>
      </c>
      <c r="AN112">
        <v>0</v>
      </c>
      <c r="AO112"/>
      <c r="AP112" s="5">
        <f t="shared" si="13"/>
        <v>0</v>
      </c>
    </row>
    <row r="113" spans="16:42" x14ac:dyDescent="0.3">
      <c r="P113" t="s">
        <v>1974</v>
      </c>
      <c r="Q113" s="21">
        <v>44788.041666666664</v>
      </c>
      <c r="R113" t="s">
        <v>2246</v>
      </c>
      <c r="S113" s="21">
        <v>44781.495000000003</v>
      </c>
      <c r="T113" s="21">
        <v>44788.041666666664</v>
      </c>
      <c r="U113" t="s">
        <v>1950</v>
      </c>
      <c r="V113">
        <v>22</v>
      </c>
      <c r="W113">
        <v>0.51</v>
      </c>
      <c r="X113">
        <v>21.49</v>
      </c>
      <c r="Y113" t="s">
        <v>2024</v>
      </c>
      <c r="Z113" t="s">
        <v>2247</v>
      </c>
      <c r="AA113"/>
      <c r="AB113"/>
      <c r="AC113"/>
      <c r="AE113">
        <f t="shared" si="14"/>
        <v>1</v>
      </c>
      <c r="AF113"/>
      <c r="AG113" t="s">
        <v>1744</v>
      </c>
      <c r="AH113" t="s">
        <v>1745</v>
      </c>
      <c r="AI113" s="21">
        <v>44781.452777777777</v>
      </c>
      <c r="AJ113"/>
      <c r="AK113">
        <v>22</v>
      </c>
      <c r="AL113">
        <v>1</v>
      </c>
      <c r="AM113">
        <v>0</v>
      </c>
      <c r="AN113">
        <v>0</v>
      </c>
      <c r="AO113"/>
      <c r="AP113" s="5">
        <f t="shared" si="13"/>
        <v>0</v>
      </c>
    </row>
    <row r="114" spans="16:42" x14ac:dyDescent="0.3">
      <c r="P114" t="s">
        <v>1974</v>
      </c>
      <c r="Q114" s="21">
        <v>44788.041666666664</v>
      </c>
      <c r="R114" t="s">
        <v>2248</v>
      </c>
      <c r="S114" s="21">
        <v>44781.512418981481</v>
      </c>
      <c r="T114" s="21">
        <v>44788.041666666664</v>
      </c>
      <c r="U114" t="s">
        <v>1950</v>
      </c>
      <c r="V114">
        <v>26</v>
      </c>
      <c r="W114">
        <v>0.56000000000000005</v>
      </c>
      <c r="X114">
        <v>25.44</v>
      </c>
      <c r="Y114" t="s">
        <v>2024</v>
      </c>
      <c r="Z114" t="s">
        <v>2249</v>
      </c>
      <c r="AA114"/>
      <c r="AB114"/>
      <c r="AC114"/>
      <c r="AE114">
        <f t="shared" si="14"/>
        <v>1</v>
      </c>
      <c r="AF114"/>
      <c r="AG114" t="s">
        <v>1742</v>
      </c>
      <c r="AH114" t="s">
        <v>1743</v>
      </c>
      <c r="AI114" s="21">
        <v>44781.470138888886</v>
      </c>
      <c r="AJ114"/>
      <c r="AK114">
        <v>26</v>
      </c>
      <c r="AL114">
        <v>1</v>
      </c>
      <c r="AM114">
        <v>0</v>
      </c>
      <c r="AN114">
        <v>0</v>
      </c>
      <c r="AO114"/>
      <c r="AP114" s="5">
        <f t="shared" si="13"/>
        <v>0</v>
      </c>
    </row>
    <row r="115" spans="16:42" x14ac:dyDescent="0.3">
      <c r="P115" t="s">
        <v>1974</v>
      </c>
      <c r="Q115" s="21">
        <v>44788.041666666664</v>
      </c>
      <c r="R115" t="s">
        <v>2250</v>
      </c>
      <c r="S115" s="21">
        <v>44781.621469907404</v>
      </c>
      <c r="T115" s="21">
        <v>44788.041666666664</v>
      </c>
      <c r="U115" t="s">
        <v>1950</v>
      </c>
      <c r="V115">
        <v>26</v>
      </c>
      <c r="W115">
        <v>0.56000000000000005</v>
      </c>
      <c r="X115">
        <v>25.44</v>
      </c>
      <c r="Y115" t="s">
        <v>2024</v>
      </c>
      <c r="Z115" t="s">
        <v>2251</v>
      </c>
      <c r="AA115"/>
      <c r="AB115"/>
      <c r="AC115"/>
      <c r="AE115">
        <f t="shared" si="14"/>
        <v>1</v>
      </c>
      <c r="AF115"/>
      <c r="AG115" t="s">
        <v>1740</v>
      </c>
      <c r="AH115" t="s">
        <v>1741</v>
      </c>
      <c r="AI115" s="21">
        <v>44781.57916666667</v>
      </c>
      <c r="AJ115"/>
      <c r="AK115">
        <v>26</v>
      </c>
      <c r="AL115">
        <v>1</v>
      </c>
      <c r="AM115">
        <v>0</v>
      </c>
      <c r="AN115">
        <v>0</v>
      </c>
      <c r="AO115"/>
      <c r="AP115" s="5">
        <f t="shared" si="13"/>
        <v>0</v>
      </c>
    </row>
    <row r="116" spans="16:42" x14ac:dyDescent="0.3">
      <c r="P116" t="s">
        <v>1974</v>
      </c>
      <c r="Q116" s="21">
        <v>44788.041666666664</v>
      </c>
      <c r="R116" t="s">
        <v>2252</v>
      </c>
      <c r="S116" s="21">
        <v>44781.627442129633</v>
      </c>
      <c r="T116" s="21">
        <v>44788.041666666664</v>
      </c>
      <c r="U116" t="s">
        <v>1950</v>
      </c>
      <c r="V116">
        <v>26</v>
      </c>
      <c r="W116">
        <v>0.56000000000000005</v>
      </c>
      <c r="X116">
        <v>25.44</v>
      </c>
      <c r="Y116" t="s">
        <v>2024</v>
      </c>
      <c r="Z116" t="s">
        <v>2253</v>
      </c>
      <c r="AA116"/>
      <c r="AB116"/>
      <c r="AC116"/>
      <c r="AE116">
        <f t="shared" si="14"/>
        <v>1</v>
      </c>
      <c r="AF116"/>
      <c r="AG116" t="s">
        <v>1738</v>
      </c>
      <c r="AH116" t="s">
        <v>1739</v>
      </c>
      <c r="AI116" s="21">
        <v>44781.585416666669</v>
      </c>
      <c r="AJ116"/>
      <c r="AK116">
        <v>26</v>
      </c>
      <c r="AL116">
        <v>1</v>
      </c>
      <c r="AM116">
        <v>0</v>
      </c>
      <c r="AN116">
        <v>0</v>
      </c>
      <c r="AO116"/>
      <c r="AP116" s="5">
        <f t="shared" si="13"/>
        <v>0</v>
      </c>
    </row>
    <row r="117" spans="16:42" x14ac:dyDescent="0.3">
      <c r="P117" t="s">
        <v>1974</v>
      </c>
      <c r="Q117" s="21">
        <v>44788.041666666664</v>
      </c>
      <c r="R117" t="s">
        <v>2254</v>
      </c>
      <c r="S117" s="21">
        <v>44781.633206018516</v>
      </c>
      <c r="T117" s="21">
        <v>44788.041666666664</v>
      </c>
      <c r="U117" t="s">
        <v>1950</v>
      </c>
      <c r="V117">
        <v>26</v>
      </c>
      <c r="W117">
        <v>0.56000000000000005</v>
      </c>
      <c r="X117">
        <v>25.44</v>
      </c>
      <c r="Y117" t="s">
        <v>2024</v>
      </c>
      <c r="Z117" t="s">
        <v>2255</v>
      </c>
      <c r="AA117"/>
      <c r="AB117"/>
      <c r="AC117"/>
      <c r="AE117">
        <f t="shared" si="14"/>
        <v>1</v>
      </c>
      <c r="AF117"/>
      <c r="AG117" t="s">
        <v>1736</v>
      </c>
      <c r="AH117" t="s">
        <v>1737</v>
      </c>
      <c r="AI117" s="21">
        <v>44781.59097222222</v>
      </c>
      <c r="AJ117"/>
      <c r="AK117">
        <v>26</v>
      </c>
      <c r="AL117">
        <v>1</v>
      </c>
      <c r="AM117">
        <v>0</v>
      </c>
      <c r="AN117">
        <v>0</v>
      </c>
      <c r="AO117"/>
      <c r="AP117" s="5">
        <f t="shared" si="13"/>
        <v>0</v>
      </c>
    </row>
    <row r="118" spans="16:42" x14ac:dyDescent="0.3">
      <c r="P118" t="s">
        <v>1974</v>
      </c>
      <c r="Q118" s="21">
        <v>44788.041666666664</v>
      </c>
      <c r="R118" t="s">
        <v>2256</v>
      </c>
      <c r="S118" s="21">
        <v>44781.633368055554</v>
      </c>
      <c r="T118" s="21">
        <v>44788.041666666664</v>
      </c>
      <c r="U118" t="s">
        <v>1950</v>
      </c>
      <c r="V118">
        <v>26</v>
      </c>
      <c r="W118">
        <v>0.56000000000000005</v>
      </c>
      <c r="X118">
        <v>25.44</v>
      </c>
      <c r="Y118" t="s">
        <v>2024</v>
      </c>
      <c r="Z118" t="s">
        <v>2257</v>
      </c>
      <c r="AA118"/>
      <c r="AB118"/>
      <c r="AC118"/>
      <c r="AE118">
        <f t="shared" si="14"/>
        <v>1</v>
      </c>
      <c r="AF118"/>
      <c r="AG118" t="s">
        <v>1734</v>
      </c>
      <c r="AH118" t="s">
        <v>1735</v>
      </c>
      <c r="AI118" s="21">
        <v>44781.591666666667</v>
      </c>
      <c r="AJ118"/>
      <c r="AK118">
        <v>26</v>
      </c>
      <c r="AL118">
        <v>1</v>
      </c>
      <c r="AM118">
        <v>0</v>
      </c>
      <c r="AN118">
        <v>0</v>
      </c>
      <c r="AO118"/>
      <c r="AP118" s="5">
        <f t="shared" si="13"/>
        <v>0</v>
      </c>
    </row>
    <row r="119" spans="16:42" x14ac:dyDescent="0.3">
      <c r="P119" t="s">
        <v>1974</v>
      </c>
      <c r="Q119" s="21">
        <v>44788.041666666664</v>
      </c>
      <c r="R119" t="s">
        <v>2258</v>
      </c>
      <c r="S119" s="21">
        <v>44781.647222222222</v>
      </c>
      <c r="T119" s="21">
        <v>44788.041666666664</v>
      </c>
      <c r="U119" t="s">
        <v>1950</v>
      </c>
      <c r="V119">
        <v>22</v>
      </c>
      <c r="W119">
        <v>0.51</v>
      </c>
      <c r="X119">
        <v>21.49</v>
      </c>
      <c r="Y119" t="s">
        <v>2024</v>
      </c>
      <c r="Z119" t="s">
        <v>2259</v>
      </c>
      <c r="AA119"/>
      <c r="AB119"/>
      <c r="AC119"/>
      <c r="AE119">
        <f t="shared" si="14"/>
        <v>1</v>
      </c>
      <c r="AF119"/>
      <c r="AG119" t="s">
        <v>1732</v>
      </c>
      <c r="AH119" t="s">
        <v>1733</v>
      </c>
      <c r="AI119" s="21">
        <v>44781.604861111111</v>
      </c>
      <c r="AJ119"/>
      <c r="AK119">
        <v>22</v>
      </c>
      <c r="AL119">
        <v>1</v>
      </c>
      <c r="AM119">
        <v>0</v>
      </c>
      <c r="AN119">
        <v>0</v>
      </c>
      <c r="AO119"/>
      <c r="AP119" s="5">
        <f t="shared" si="13"/>
        <v>0</v>
      </c>
    </row>
    <row r="120" spans="16:42" x14ac:dyDescent="0.3">
      <c r="P120" t="s">
        <v>1974</v>
      </c>
      <c r="Q120" s="21">
        <v>44788.041666666664</v>
      </c>
      <c r="R120" t="s">
        <v>2260</v>
      </c>
      <c r="S120" s="21">
        <v>44781.664375</v>
      </c>
      <c r="T120" s="21">
        <v>44788.041666666664</v>
      </c>
      <c r="U120" t="s">
        <v>1950</v>
      </c>
      <c r="V120">
        <v>26</v>
      </c>
      <c r="W120">
        <v>0.56000000000000005</v>
      </c>
      <c r="X120">
        <v>25.44</v>
      </c>
      <c r="Y120" t="s">
        <v>2024</v>
      </c>
      <c r="Z120" t="s">
        <v>2261</v>
      </c>
      <c r="AA120"/>
      <c r="AB120"/>
      <c r="AC120"/>
      <c r="AE120">
        <f t="shared" si="14"/>
        <v>1</v>
      </c>
      <c r="AF120"/>
      <c r="AG120" t="s">
        <v>1730</v>
      </c>
      <c r="AH120" t="s">
        <v>1731</v>
      </c>
      <c r="AI120" s="21">
        <v>44781.62222222222</v>
      </c>
      <c r="AJ120"/>
      <c r="AK120">
        <v>26</v>
      </c>
      <c r="AL120">
        <v>1</v>
      </c>
      <c r="AM120">
        <v>0</v>
      </c>
      <c r="AN120">
        <v>0</v>
      </c>
      <c r="AO120"/>
      <c r="AP120" s="5">
        <f t="shared" si="13"/>
        <v>0</v>
      </c>
    </row>
    <row r="121" spans="16:42" x14ac:dyDescent="0.3">
      <c r="P121" t="s">
        <v>1974</v>
      </c>
      <c r="Q121" s="21">
        <v>44788.041666666664</v>
      </c>
      <c r="R121" t="s">
        <v>2262</v>
      </c>
      <c r="S121" s="21">
        <v>44781.678599537037</v>
      </c>
      <c r="T121" s="21">
        <v>44788.041666666664</v>
      </c>
      <c r="U121" t="s">
        <v>1950</v>
      </c>
      <c r="V121">
        <v>11</v>
      </c>
      <c r="W121">
        <v>0.35</v>
      </c>
      <c r="X121">
        <v>10.65</v>
      </c>
      <c r="Y121" t="s">
        <v>2024</v>
      </c>
      <c r="Z121" t="s">
        <v>2263</v>
      </c>
      <c r="AA121"/>
      <c r="AB121"/>
      <c r="AC121"/>
      <c r="AE121">
        <f t="shared" si="14"/>
        <v>0</v>
      </c>
      <c r="AF121"/>
      <c r="AG121" t="s">
        <v>1728</v>
      </c>
      <c r="AH121" t="s">
        <v>1729</v>
      </c>
      <c r="AI121" s="21">
        <v>44781.636805555558</v>
      </c>
      <c r="AJ121"/>
      <c r="AK121">
        <v>22</v>
      </c>
      <c r="AL121">
        <v>2</v>
      </c>
      <c r="AM121">
        <v>0</v>
      </c>
      <c r="AN121">
        <v>0</v>
      </c>
      <c r="AO121"/>
      <c r="AP121" s="5">
        <f t="shared" si="13"/>
        <v>11</v>
      </c>
    </row>
    <row r="122" spans="16:42" x14ac:dyDescent="0.3">
      <c r="P122" t="s">
        <v>1974</v>
      </c>
      <c r="Q122" s="21">
        <v>44788.041666666664</v>
      </c>
      <c r="R122" t="s">
        <v>2264</v>
      </c>
      <c r="S122" s="21">
        <v>44781.703553240739</v>
      </c>
      <c r="T122" s="21">
        <v>44788.041666666664</v>
      </c>
      <c r="U122" t="s">
        <v>1950</v>
      </c>
      <c r="V122">
        <v>13</v>
      </c>
      <c r="W122">
        <v>0.38</v>
      </c>
      <c r="X122">
        <v>12.62</v>
      </c>
      <c r="Y122" t="s">
        <v>2024</v>
      </c>
      <c r="Z122" t="s">
        <v>2265</v>
      </c>
      <c r="AA122"/>
      <c r="AB122"/>
      <c r="AC122"/>
      <c r="AE122">
        <f t="shared" si="14"/>
        <v>1</v>
      </c>
      <c r="AF122"/>
      <c r="AG122" t="s">
        <v>1726</v>
      </c>
      <c r="AH122" t="s">
        <v>1727</v>
      </c>
      <c r="AI122" s="21">
        <v>44781.661805555559</v>
      </c>
      <c r="AJ122"/>
      <c r="AK122">
        <v>13</v>
      </c>
      <c r="AL122">
        <v>1</v>
      </c>
      <c r="AM122">
        <v>0</v>
      </c>
      <c r="AN122">
        <v>0</v>
      </c>
      <c r="AO122"/>
      <c r="AP122" s="5">
        <f t="shared" si="13"/>
        <v>0</v>
      </c>
    </row>
    <row r="123" spans="16:42" x14ac:dyDescent="0.3">
      <c r="P123" t="s">
        <v>1974</v>
      </c>
      <c r="Q123" s="21">
        <v>44788.041666666664</v>
      </c>
      <c r="R123" t="s">
        <v>2266</v>
      </c>
      <c r="S123" s="21">
        <v>44781.70511574074</v>
      </c>
      <c r="T123" s="21">
        <v>44788.041666666664</v>
      </c>
      <c r="U123" t="s">
        <v>1950</v>
      </c>
      <c r="V123">
        <v>26</v>
      </c>
      <c r="W123">
        <v>0.56000000000000005</v>
      </c>
      <c r="X123">
        <v>25.44</v>
      </c>
      <c r="Y123" t="s">
        <v>2024</v>
      </c>
      <c r="Z123" t="s">
        <v>2267</v>
      </c>
      <c r="AA123"/>
      <c r="AB123"/>
      <c r="AC123"/>
      <c r="AE123">
        <f t="shared" si="14"/>
        <v>1</v>
      </c>
      <c r="AF123"/>
      <c r="AG123" t="s">
        <v>1724</v>
      </c>
      <c r="AH123" t="s">
        <v>1725</v>
      </c>
      <c r="AI123" s="21">
        <v>44781.663194444445</v>
      </c>
      <c r="AJ123"/>
      <c r="AK123">
        <v>26</v>
      </c>
      <c r="AL123">
        <v>1</v>
      </c>
      <c r="AM123">
        <v>0</v>
      </c>
      <c r="AN123">
        <v>0</v>
      </c>
      <c r="AO123"/>
      <c r="AP123" s="5">
        <f t="shared" si="13"/>
        <v>0</v>
      </c>
    </row>
    <row r="124" spans="16:42" x14ac:dyDescent="0.3">
      <c r="P124" t="s">
        <v>1974</v>
      </c>
      <c r="Q124" s="21">
        <v>44788.041666666664</v>
      </c>
      <c r="R124" t="s">
        <v>2268</v>
      </c>
      <c r="S124" s="21">
        <v>44781.72283564815</v>
      </c>
      <c r="T124" s="21">
        <v>44788.041666666664</v>
      </c>
      <c r="U124" t="s">
        <v>1950</v>
      </c>
      <c r="V124">
        <v>26</v>
      </c>
      <c r="W124">
        <v>0.56000000000000005</v>
      </c>
      <c r="X124">
        <v>25.44</v>
      </c>
      <c r="Y124" t="s">
        <v>2024</v>
      </c>
      <c r="Z124" t="s">
        <v>2269</v>
      </c>
      <c r="AA124"/>
      <c r="AB124"/>
      <c r="AC124"/>
      <c r="AE124">
        <f t="shared" si="14"/>
        <v>1</v>
      </c>
      <c r="AF124"/>
      <c r="AG124" t="s">
        <v>1722</v>
      </c>
      <c r="AH124" t="s">
        <v>1723</v>
      </c>
      <c r="AI124" s="21">
        <v>44781.680555555555</v>
      </c>
      <c r="AJ124"/>
      <c r="AK124">
        <v>26</v>
      </c>
      <c r="AL124">
        <v>1</v>
      </c>
      <c r="AM124">
        <v>0</v>
      </c>
      <c r="AN124">
        <v>0</v>
      </c>
      <c r="AO124"/>
      <c r="AP124" s="5">
        <f t="shared" si="13"/>
        <v>0</v>
      </c>
    </row>
    <row r="125" spans="16:42" x14ac:dyDescent="0.3">
      <c r="P125" t="s">
        <v>1974</v>
      </c>
      <c r="Q125" s="21">
        <v>44788.041666666664</v>
      </c>
      <c r="R125" t="s">
        <v>2270</v>
      </c>
      <c r="S125" s="21">
        <v>44781.731736111113</v>
      </c>
      <c r="T125" s="21">
        <v>44788.041666666664</v>
      </c>
      <c r="U125" t="s">
        <v>1950</v>
      </c>
      <c r="V125">
        <v>22</v>
      </c>
      <c r="W125">
        <v>0.51</v>
      </c>
      <c r="X125">
        <v>21.49</v>
      </c>
      <c r="Y125" t="s">
        <v>2024</v>
      </c>
      <c r="Z125" t="s">
        <v>2271</v>
      </c>
      <c r="AA125"/>
      <c r="AB125"/>
      <c r="AC125"/>
      <c r="AE125">
        <f t="shared" si="14"/>
        <v>1</v>
      </c>
      <c r="AF125"/>
      <c r="AG125" t="s">
        <v>1720</v>
      </c>
      <c r="AH125" t="s">
        <v>1721</v>
      </c>
      <c r="AI125" s="21">
        <v>44781.689583333333</v>
      </c>
      <c r="AJ125"/>
      <c r="AK125">
        <v>22</v>
      </c>
      <c r="AL125">
        <v>1</v>
      </c>
      <c r="AM125">
        <v>0</v>
      </c>
      <c r="AN125">
        <v>0</v>
      </c>
      <c r="AO125"/>
      <c r="AP125" s="5">
        <f t="shared" si="13"/>
        <v>0</v>
      </c>
    </row>
    <row r="126" spans="16:42" x14ac:dyDescent="0.3">
      <c r="P126" t="s">
        <v>1974</v>
      </c>
      <c r="Q126" s="21">
        <v>44788.041666666664</v>
      </c>
      <c r="R126" t="s">
        <v>2272</v>
      </c>
      <c r="S126" s="21">
        <v>44781.751400462963</v>
      </c>
      <c r="T126" s="21">
        <v>44788.041666666664</v>
      </c>
      <c r="U126" t="s">
        <v>1950</v>
      </c>
      <c r="V126">
        <v>22</v>
      </c>
      <c r="W126">
        <v>0.51</v>
      </c>
      <c r="X126">
        <v>21.49</v>
      </c>
      <c r="Y126" t="s">
        <v>2024</v>
      </c>
      <c r="Z126" t="s">
        <v>2273</v>
      </c>
      <c r="AA126"/>
      <c r="AB126"/>
      <c r="AC126"/>
      <c r="AE126">
        <f t="shared" si="14"/>
        <v>1</v>
      </c>
      <c r="AF126"/>
      <c r="AG126" t="s">
        <v>1718</v>
      </c>
      <c r="AH126" t="s">
        <v>1719</v>
      </c>
      <c r="AI126" s="21">
        <v>44781.709722222222</v>
      </c>
      <c r="AJ126"/>
      <c r="AK126">
        <v>22</v>
      </c>
      <c r="AL126">
        <v>1</v>
      </c>
      <c r="AM126">
        <v>0</v>
      </c>
      <c r="AN126">
        <v>0</v>
      </c>
      <c r="AO126"/>
      <c r="AP126" s="5">
        <f t="shared" si="13"/>
        <v>0</v>
      </c>
    </row>
    <row r="127" spans="16:42" x14ac:dyDescent="0.3">
      <c r="P127" t="s">
        <v>1974</v>
      </c>
      <c r="Q127" s="21">
        <v>44788.041666666664</v>
      </c>
      <c r="R127" t="s">
        <v>2274</v>
      </c>
      <c r="S127" s="21">
        <v>44781.765752314815</v>
      </c>
      <c r="T127" s="21">
        <v>44788.041666666664</v>
      </c>
      <c r="U127" t="s">
        <v>1950</v>
      </c>
      <c r="V127">
        <v>26</v>
      </c>
      <c r="W127">
        <v>0.56000000000000005</v>
      </c>
      <c r="X127">
        <v>25.44</v>
      </c>
      <c r="Y127" t="s">
        <v>2024</v>
      </c>
      <c r="Z127" t="s">
        <v>2275</v>
      </c>
      <c r="AA127"/>
      <c r="AB127"/>
      <c r="AC127"/>
      <c r="AE127">
        <f t="shared" si="14"/>
        <v>1</v>
      </c>
      <c r="AF127"/>
      <c r="AG127" t="s">
        <v>1716</v>
      </c>
      <c r="AH127" t="s">
        <v>1717</v>
      </c>
      <c r="AI127" s="21">
        <v>44781.723611111112</v>
      </c>
      <c r="AJ127"/>
      <c r="AK127">
        <v>26</v>
      </c>
      <c r="AL127">
        <v>1</v>
      </c>
      <c r="AM127">
        <v>0</v>
      </c>
      <c r="AN127">
        <v>0</v>
      </c>
      <c r="AO127"/>
      <c r="AP127" s="5">
        <f t="shared" si="13"/>
        <v>0</v>
      </c>
    </row>
    <row r="128" spans="16:42" x14ac:dyDescent="0.3">
      <c r="P128" t="s">
        <v>1974</v>
      </c>
      <c r="Q128" s="21">
        <v>44788.041666666664</v>
      </c>
      <c r="R128" t="s">
        <v>2276</v>
      </c>
      <c r="S128" s="21">
        <v>44781.793854166666</v>
      </c>
      <c r="T128" s="21">
        <v>44788.041666666664</v>
      </c>
      <c r="U128" t="s">
        <v>1950</v>
      </c>
      <c r="V128">
        <v>22</v>
      </c>
      <c r="W128">
        <v>0.51</v>
      </c>
      <c r="X128">
        <v>21.49</v>
      </c>
      <c r="Y128" t="s">
        <v>2024</v>
      </c>
      <c r="Z128" t="s">
        <v>2277</v>
      </c>
      <c r="AA128"/>
      <c r="AB128"/>
      <c r="AC128"/>
      <c r="AE128">
        <f t="shared" si="14"/>
        <v>1</v>
      </c>
      <c r="AF128"/>
      <c r="AG128" t="s">
        <v>1409</v>
      </c>
      <c r="AH128" t="s">
        <v>1715</v>
      </c>
      <c r="AI128" s="21">
        <v>44781.752083333333</v>
      </c>
      <c r="AJ128"/>
      <c r="AK128">
        <v>22</v>
      </c>
      <c r="AL128">
        <v>1</v>
      </c>
      <c r="AM128">
        <v>0</v>
      </c>
      <c r="AN128">
        <v>0</v>
      </c>
      <c r="AO128"/>
      <c r="AP128" s="5">
        <f t="shared" si="13"/>
        <v>0</v>
      </c>
    </row>
    <row r="129" spans="16:42" x14ac:dyDescent="0.3">
      <c r="P129" t="s">
        <v>1974</v>
      </c>
      <c r="Q129" s="21">
        <v>44788.041666666664</v>
      </c>
      <c r="R129" t="s">
        <v>2278</v>
      </c>
      <c r="S129" s="21">
        <v>44781.859490740739</v>
      </c>
      <c r="T129" s="21">
        <v>44788.041666666664</v>
      </c>
      <c r="U129" t="s">
        <v>1950</v>
      </c>
      <c r="V129">
        <v>13</v>
      </c>
      <c r="W129">
        <v>0.38</v>
      </c>
      <c r="X129">
        <v>12.62</v>
      </c>
      <c r="Y129" t="s">
        <v>2024</v>
      </c>
      <c r="Z129" t="s">
        <v>2279</v>
      </c>
      <c r="AA129"/>
      <c r="AB129"/>
      <c r="AC129"/>
      <c r="AE129">
        <f t="shared" si="14"/>
        <v>1</v>
      </c>
      <c r="AF129"/>
      <c r="AG129" t="s">
        <v>1713</v>
      </c>
      <c r="AH129" t="s">
        <v>1714</v>
      </c>
      <c r="AI129" s="21">
        <v>44781.817361111112</v>
      </c>
      <c r="AJ129"/>
      <c r="AK129">
        <v>13</v>
      </c>
      <c r="AL129">
        <v>1</v>
      </c>
      <c r="AM129">
        <v>0</v>
      </c>
      <c r="AN129">
        <v>0</v>
      </c>
      <c r="AO129"/>
      <c r="AP129" s="5">
        <f t="shared" si="13"/>
        <v>0</v>
      </c>
    </row>
    <row r="130" spans="16:42" x14ac:dyDescent="0.3">
      <c r="P130" t="s">
        <v>1974</v>
      </c>
      <c r="Q130" s="21">
        <v>44788.041666666664</v>
      </c>
      <c r="R130" t="s">
        <v>2280</v>
      </c>
      <c r="S130" s="21">
        <v>44781.915162037039</v>
      </c>
      <c r="T130" s="21">
        <v>44788.041666666664</v>
      </c>
      <c r="U130" t="s">
        <v>1950</v>
      </c>
      <c r="V130">
        <v>13</v>
      </c>
      <c r="W130">
        <v>0.38</v>
      </c>
      <c r="X130">
        <v>12.62</v>
      </c>
      <c r="Y130" t="s">
        <v>2024</v>
      </c>
      <c r="Z130" t="s">
        <v>2281</v>
      </c>
      <c r="AA130"/>
      <c r="AB130"/>
      <c r="AC130"/>
      <c r="AE130">
        <f t="shared" si="14"/>
        <v>1</v>
      </c>
      <c r="AF130"/>
      <c r="AG130" t="s">
        <v>1711</v>
      </c>
      <c r="AH130" t="s">
        <v>1712</v>
      </c>
      <c r="AI130" s="21">
        <v>44781.872916666667</v>
      </c>
      <c r="AJ130"/>
      <c r="AK130">
        <v>13</v>
      </c>
      <c r="AL130">
        <v>1</v>
      </c>
      <c r="AM130">
        <v>0</v>
      </c>
      <c r="AN130">
        <v>0</v>
      </c>
      <c r="AO130"/>
      <c r="AP130" s="5">
        <f t="shared" si="13"/>
        <v>0</v>
      </c>
    </row>
    <row r="131" spans="16:42" x14ac:dyDescent="0.3">
      <c r="P131" t="s">
        <v>1974</v>
      </c>
      <c r="Q131" s="21">
        <v>44788.041666666664</v>
      </c>
      <c r="R131" t="s">
        <v>2282</v>
      </c>
      <c r="S131" s="21">
        <v>44781.939027777778</v>
      </c>
      <c r="T131" s="21">
        <v>44788.041666666664</v>
      </c>
      <c r="U131" t="s">
        <v>1950</v>
      </c>
      <c r="V131">
        <v>11</v>
      </c>
      <c r="W131">
        <v>0.35</v>
      </c>
      <c r="X131">
        <v>10.65</v>
      </c>
      <c r="Y131" t="s">
        <v>2024</v>
      </c>
      <c r="Z131" t="s">
        <v>2283</v>
      </c>
      <c r="AA131"/>
      <c r="AB131"/>
      <c r="AC131"/>
      <c r="AE131">
        <f t="shared" si="14"/>
        <v>1</v>
      </c>
      <c r="AF131"/>
      <c r="AG131" t="s">
        <v>1709</v>
      </c>
      <c r="AH131" t="s">
        <v>1710</v>
      </c>
      <c r="AI131" s="21">
        <v>44781.897222222222</v>
      </c>
      <c r="AJ131"/>
      <c r="AK131">
        <v>11</v>
      </c>
      <c r="AL131">
        <v>1</v>
      </c>
      <c r="AM131">
        <v>0</v>
      </c>
      <c r="AN131">
        <v>0</v>
      </c>
      <c r="AO131"/>
      <c r="AP131" s="5">
        <f t="shared" ref="AP131:AP194" si="15">AK131-V131</f>
        <v>0</v>
      </c>
    </row>
    <row r="132" spans="16:42" x14ac:dyDescent="0.3">
      <c r="P132" t="s">
        <v>1972</v>
      </c>
      <c r="Q132" s="21">
        <v>44789.041666666664</v>
      </c>
      <c r="R132" t="s">
        <v>2284</v>
      </c>
      <c r="S132" s="21">
        <v>44782.336585648147</v>
      </c>
      <c r="T132" s="21">
        <v>44789.041666666664</v>
      </c>
      <c r="U132" t="s">
        <v>1950</v>
      </c>
      <c r="V132">
        <v>22</v>
      </c>
      <c r="W132">
        <v>0.51</v>
      </c>
      <c r="X132">
        <v>21.49</v>
      </c>
      <c r="Y132" t="s">
        <v>2024</v>
      </c>
      <c r="Z132" t="s">
        <v>2285</v>
      </c>
      <c r="AA132"/>
      <c r="AB132"/>
      <c r="AC132"/>
      <c r="AE132">
        <f t="shared" si="14"/>
        <v>1</v>
      </c>
      <c r="AF132"/>
      <c r="AG132" t="s">
        <v>1707</v>
      </c>
      <c r="AH132" t="s">
        <v>1708</v>
      </c>
      <c r="AI132" s="21">
        <v>44782.294444444444</v>
      </c>
      <c r="AJ132"/>
      <c r="AK132">
        <v>22</v>
      </c>
      <c r="AL132">
        <v>1</v>
      </c>
      <c r="AM132">
        <v>0</v>
      </c>
      <c r="AN132">
        <v>0</v>
      </c>
      <c r="AO132"/>
      <c r="AP132" s="5">
        <f t="shared" si="15"/>
        <v>0</v>
      </c>
    </row>
    <row r="133" spans="16:42" x14ac:dyDescent="0.3">
      <c r="P133" t="s">
        <v>1972</v>
      </c>
      <c r="Q133" s="21">
        <v>44789.041666666664</v>
      </c>
      <c r="R133" t="s">
        <v>2286</v>
      </c>
      <c r="S133" s="21">
        <v>44782.428171296298</v>
      </c>
      <c r="T133" s="21">
        <v>44789.041666666664</v>
      </c>
      <c r="U133" t="s">
        <v>1950</v>
      </c>
      <c r="V133">
        <v>22</v>
      </c>
      <c r="W133">
        <v>0.51</v>
      </c>
      <c r="X133">
        <v>21.49</v>
      </c>
      <c r="Y133" t="s">
        <v>2024</v>
      </c>
      <c r="Z133" t="s">
        <v>2287</v>
      </c>
      <c r="AA133"/>
      <c r="AB133"/>
      <c r="AC133"/>
      <c r="AE133">
        <f t="shared" si="14"/>
        <v>1</v>
      </c>
      <c r="AF133"/>
      <c r="AG133" t="s">
        <v>990</v>
      </c>
      <c r="AH133" t="s">
        <v>1706</v>
      </c>
      <c r="AI133" s="21">
        <v>44782.386111111111</v>
      </c>
      <c r="AJ133"/>
      <c r="AK133">
        <v>22</v>
      </c>
      <c r="AL133">
        <v>1</v>
      </c>
      <c r="AM133">
        <v>0</v>
      </c>
      <c r="AN133">
        <v>0</v>
      </c>
      <c r="AO133"/>
      <c r="AP133" s="5">
        <f t="shared" si="15"/>
        <v>0</v>
      </c>
    </row>
    <row r="134" spans="16:42" x14ac:dyDescent="0.3">
      <c r="P134" t="s">
        <v>1972</v>
      </c>
      <c r="Q134" s="21">
        <v>44789.041666666664</v>
      </c>
      <c r="R134" t="s">
        <v>2288</v>
      </c>
      <c r="S134" s="21">
        <v>44782.430185185185</v>
      </c>
      <c r="T134" s="21">
        <v>44789.041666666664</v>
      </c>
      <c r="U134" t="s">
        <v>1950</v>
      </c>
      <c r="V134">
        <v>26</v>
      </c>
      <c r="W134">
        <v>0.56000000000000005</v>
      </c>
      <c r="X134">
        <v>25.44</v>
      </c>
      <c r="Y134" t="s">
        <v>2024</v>
      </c>
      <c r="Z134" t="s">
        <v>2289</v>
      </c>
      <c r="AA134"/>
      <c r="AB134"/>
      <c r="AC134"/>
      <c r="AE134">
        <f t="shared" si="14"/>
        <v>1</v>
      </c>
      <c r="AF134"/>
      <c r="AG134" t="s">
        <v>1704</v>
      </c>
      <c r="AH134" t="s">
        <v>1705</v>
      </c>
      <c r="AI134" s="21">
        <v>44782.388194444444</v>
      </c>
      <c r="AJ134"/>
      <c r="AK134">
        <v>26</v>
      </c>
      <c r="AL134">
        <v>1</v>
      </c>
      <c r="AM134">
        <v>0</v>
      </c>
      <c r="AN134">
        <v>0</v>
      </c>
      <c r="AO134"/>
      <c r="AP134" s="5">
        <f t="shared" si="15"/>
        <v>0</v>
      </c>
    </row>
    <row r="135" spans="16:42" x14ac:dyDescent="0.3">
      <c r="P135" t="s">
        <v>1972</v>
      </c>
      <c r="Q135" s="21">
        <v>44789.041666666664</v>
      </c>
      <c r="R135" t="s">
        <v>2290</v>
      </c>
      <c r="S135" s="21">
        <v>44782.484016203707</v>
      </c>
      <c r="T135" s="21">
        <v>44789.041666666664</v>
      </c>
      <c r="U135" t="s">
        <v>1950</v>
      </c>
      <c r="V135">
        <v>26</v>
      </c>
      <c r="W135">
        <v>0.56000000000000005</v>
      </c>
      <c r="X135">
        <v>25.44</v>
      </c>
      <c r="Y135" t="s">
        <v>2024</v>
      </c>
      <c r="Z135" t="s">
        <v>2291</v>
      </c>
      <c r="AA135"/>
      <c r="AB135"/>
      <c r="AC135"/>
      <c r="AE135">
        <f t="shared" si="14"/>
        <v>1</v>
      </c>
      <c r="AF135"/>
      <c r="AG135" t="s">
        <v>1702</v>
      </c>
      <c r="AH135" t="s">
        <v>1703</v>
      </c>
      <c r="AI135" s="21">
        <v>44782.441666666666</v>
      </c>
      <c r="AJ135"/>
      <c r="AK135">
        <v>26</v>
      </c>
      <c r="AL135">
        <v>1</v>
      </c>
      <c r="AM135">
        <v>0</v>
      </c>
      <c r="AN135">
        <v>0</v>
      </c>
      <c r="AO135"/>
      <c r="AP135" s="5">
        <f t="shared" si="15"/>
        <v>0</v>
      </c>
    </row>
    <row r="136" spans="16:42" x14ac:dyDescent="0.3">
      <c r="P136" t="s">
        <v>1972</v>
      </c>
      <c r="Q136" s="21">
        <v>44789.041666666664</v>
      </c>
      <c r="R136" t="s">
        <v>2292</v>
      </c>
      <c r="S136" s="21">
        <v>44782.515023148146</v>
      </c>
      <c r="T136" s="21">
        <v>44789.041666666664</v>
      </c>
      <c r="U136" t="s">
        <v>1950</v>
      </c>
      <c r="V136">
        <v>26</v>
      </c>
      <c r="W136">
        <v>0.56000000000000005</v>
      </c>
      <c r="X136">
        <v>25.44</v>
      </c>
      <c r="Y136" t="s">
        <v>2024</v>
      </c>
      <c r="Z136" t="s">
        <v>2293</v>
      </c>
      <c r="AA136"/>
      <c r="AB136"/>
      <c r="AC136"/>
      <c r="AE136">
        <f t="shared" si="14"/>
        <v>1</v>
      </c>
      <c r="AF136"/>
      <c r="AG136" t="s">
        <v>1700</v>
      </c>
      <c r="AH136" t="s">
        <v>1701</v>
      </c>
      <c r="AI136" s="21">
        <v>44782.472916666666</v>
      </c>
      <c r="AJ136"/>
      <c r="AK136">
        <v>26</v>
      </c>
      <c r="AL136">
        <v>1</v>
      </c>
      <c r="AM136">
        <v>0</v>
      </c>
      <c r="AN136">
        <v>0</v>
      </c>
      <c r="AO136"/>
      <c r="AP136" s="5">
        <f t="shared" si="15"/>
        <v>0</v>
      </c>
    </row>
    <row r="137" spans="16:42" x14ac:dyDescent="0.3">
      <c r="P137" t="s">
        <v>1972</v>
      </c>
      <c r="Q137" s="21">
        <v>44789.041666666664</v>
      </c>
      <c r="R137" t="s">
        <v>2294</v>
      </c>
      <c r="S137" s="21">
        <v>44782.519594907404</v>
      </c>
      <c r="T137" s="21">
        <v>44789.041666666664</v>
      </c>
      <c r="U137" t="s">
        <v>1950</v>
      </c>
      <c r="V137">
        <v>22</v>
      </c>
      <c r="W137">
        <v>0.51</v>
      </c>
      <c r="X137">
        <v>21.49</v>
      </c>
      <c r="Y137" t="s">
        <v>2024</v>
      </c>
      <c r="Z137" t="s">
        <v>2295</v>
      </c>
      <c r="AA137"/>
      <c r="AB137"/>
      <c r="AC137"/>
      <c r="AE137">
        <f t="shared" si="14"/>
        <v>1</v>
      </c>
      <c r="AF137"/>
      <c r="AG137" t="s">
        <v>1698</v>
      </c>
      <c r="AH137" t="s">
        <v>1699</v>
      </c>
      <c r="AI137" s="21">
        <v>44782.477777777778</v>
      </c>
      <c r="AJ137"/>
      <c r="AK137">
        <v>22</v>
      </c>
      <c r="AL137">
        <v>1</v>
      </c>
      <c r="AM137">
        <v>0</v>
      </c>
      <c r="AN137">
        <v>0</v>
      </c>
      <c r="AO137"/>
      <c r="AP137" s="5">
        <f t="shared" si="15"/>
        <v>0</v>
      </c>
    </row>
    <row r="138" spans="16:42" x14ac:dyDescent="0.3">
      <c r="P138" t="s">
        <v>1972</v>
      </c>
      <c r="Q138" s="21">
        <v>44789.041666666664</v>
      </c>
      <c r="R138" t="s">
        <v>2296</v>
      </c>
      <c r="S138" s="21">
        <v>44782.5547337963</v>
      </c>
      <c r="T138" s="21">
        <v>44789.041666666664</v>
      </c>
      <c r="U138" t="s">
        <v>1950</v>
      </c>
      <c r="V138">
        <v>26</v>
      </c>
      <c r="W138">
        <v>0.56000000000000005</v>
      </c>
      <c r="X138">
        <v>25.44</v>
      </c>
      <c r="Y138" t="s">
        <v>2024</v>
      </c>
      <c r="Z138" t="s">
        <v>2297</v>
      </c>
      <c r="AA138"/>
      <c r="AB138"/>
      <c r="AC138"/>
      <c r="AE138">
        <f t="shared" si="14"/>
        <v>1</v>
      </c>
      <c r="AF138"/>
      <c r="AG138" t="s">
        <v>1696</v>
      </c>
      <c r="AH138" t="s">
        <v>1697</v>
      </c>
      <c r="AI138" s="21">
        <v>44782.512499999997</v>
      </c>
      <c r="AJ138"/>
      <c r="AK138">
        <v>26</v>
      </c>
      <c r="AL138">
        <v>1</v>
      </c>
      <c r="AM138">
        <v>0</v>
      </c>
      <c r="AN138">
        <v>0</v>
      </c>
      <c r="AO138"/>
      <c r="AP138" s="5">
        <f t="shared" si="15"/>
        <v>0</v>
      </c>
    </row>
    <row r="139" spans="16:42" x14ac:dyDescent="0.3">
      <c r="P139" t="s">
        <v>1972</v>
      </c>
      <c r="Q139" s="21">
        <v>44789.041666666664</v>
      </c>
      <c r="R139" t="s">
        <v>2298</v>
      </c>
      <c r="S139" s="21">
        <v>44782.559525462966</v>
      </c>
      <c r="T139" s="21">
        <v>44789.041666666664</v>
      </c>
      <c r="U139" t="s">
        <v>1950</v>
      </c>
      <c r="V139">
        <v>26</v>
      </c>
      <c r="W139">
        <v>0.56000000000000005</v>
      </c>
      <c r="X139">
        <v>25.44</v>
      </c>
      <c r="Y139" t="s">
        <v>2024</v>
      </c>
      <c r="Z139" t="s">
        <v>2299</v>
      </c>
      <c r="AA139"/>
      <c r="AB139"/>
      <c r="AC139"/>
      <c r="AE139">
        <f t="shared" si="14"/>
        <v>1</v>
      </c>
      <c r="AF139"/>
      <c r="AG139" t="s">
        <v>1694</v>
      </c>
      <c r="AH139" t="s">
        <v>1695</v>
      </c>
      <c r="AI139" s="21">
        <v>44782.517361111109</v>
      </c>
      <c r="AJ139"/>
      <c r="AK139">
        <v>26</v>
      </c>
      <c r="AL139">
        <v>1</v>
      </c>
      <c r="AM139">
        <v>0</v>
      </c>
      <c r="AN139">
        <v>0</v>
      </c>
      <c r="AO139"/>
      <c r="AP139" s="5">
        <f t="shared" si="15"/>
        <v>0</v>
      </c>
    </row>
    <row r="140" spans="16:42" x14ac:dyDescent="0.3">
      <c r="P140" t="s">
        <v>1972</v>
      </c>
      <c r="Q140" s="21">
        <v>44789.041666666664</v>
      </c>
      <c r="R140" t="s">
        <v>2300</v>
      </c>
      <c r="S140" s="21">
        <v>44782.578530092593</v>
      </c>
      <c r="T140" s="21">
        <v>44789.041666666664</v>
      </c>
      <c r="U140" t="s">
        <v>1950</v>
      </c>
      <c r="V140">
        <v>13</v>
      </c>
      <c r="W140">
        <v>0.38</v>
      </c>
      <c r="X140">
        <v>12.62</v>
      </c>
      <c r="Y140" t="s">
        <v>2024</v>
      </c>
      <c r="Z140" t="s">
        <v>2301</v>
      </c>
      <c r="AA140"/>
      <c r="AB140"/>
      <c r="AC140"/>
      <c r="AE140">
        <f t="shared" si="14"/>
        <v>1</v>
      </c>
      <c r="AF140"/>
      <c r="AG140" t="s">
        <v>1692</v>
      </c>
      <c r="AH140" t="s">
        <v>1693</v>
      </c>
      <c r="AI140" s="21">
        <v>44782.536805555559</v>
      </c>
      <c r="AJ140"/>
      <c r="AK140">
        <v>13</v>
      </c>
      <c r="AL140">
        <v>1</v>
      </c>
      <c r="AM140">
        <v>0</v>
      </c>
      <c r="AN140">
        <v>0</v>
      </c>
      <c r="AO140"/>
      <c r="AP140" s="5">
        <f t="shared" si="15"/>
        <v>0</v>
      </c>
    </row>
    <row r="141" spans="16:42" x14ac:dyDescent="0.3">
      <c r="P141" t="s">
        <v>1972</v>
      </c>
      <c r="Q141" s="21">
        <v>44789.041666666664</v>
      </c>
      <c r="R141" t="s">
        <v>2302</v>
      </c>
      <c r="S141" s="21">
        <v>44782.590833333335</v>
      </c>
      <c r="T141" s="21">
        <v>44789.041666666664</v>
      </c>
      <c r="U141" t="s">
        <v>1950</v>
      </c>
      <c r="V141">
        <v>22</v>
      </c>
      <c r="W141">
        <v>0.51</v>
      </c>
      <c r="X141">
        <v>21.49</v>
      </c>
      <c r="Y141" t="s">
        <v>2024</v>
      </c>
      <c r="Z141" t="s">
        <v>2303</v>
      </c>
      <c r="AA141"/>
      <c r="AB141"/>
      <c r="AC141"/>
      <c r="AE141">
        <f t="shared" si="14"/>
        <v>1</v>
      </c>
      <c r="AF141"/>
      <c r="AG141" t="s">
        <v>1078</v>
      </c>
      <c r="AH141" t="s">
        <v>1691</v>
      </c>
      <c r="AI141" s="21">
        <v>44782.548611111109</v>
      </c>
      <c r="AJ141"/>
      <c r="AK141">
        <v>22</v>
      </c>
      <c r="AL141">
        <v>1</v>
      </c>
      <c r="AM141">
        <v>0</v>
      </c>
      <c r="AN141">
        <v>0</v>
      </c>
      <c r="AO141"/>
      <c r="AP141" s="5">
        <f t="shared" si="15"/>
        <v>0</v>
      </c>
    </row>
    <row r="142" spans="16:42" x14ac:dyDescent="0.3">
      <c r="P142" t="s">
        <v>1972</v>
      </c>
      <c r="Q142" s="21">
        <v>44789.041666666664</v>
      </c>
      <c r="R142" t="s">
        <v>2304</v>
      </c>
      <c r="S142" s="21">
        <v>44782.594421296293</v>
      </c>
      <c r="T142" s="21">
        <v>44789.041666666664</v>
      </c>
      <c r="U142" t="s">
        <v>1950</v>
      </c>
      <c r="V142">
        <v>26</v>
      </c>
      <c r="W142">
        <v>0.56000000000000005</v>
      </c>
      <c r="X142">
        <v>25.44</v>
      </c>
      <c r="Y142" t="s">
        <v>2024</v>
      </c>
      <c r="Z142" t="s">
        <v>2305</v>
      </c>
      <c r="AA142"/>
      <c r="AB142"/>
      <c r="AC142"/>
      <c r="AE142">
        <f t="shared" si="14"/>
        <v>1</v>
      </c>
      <c r="AF142"/>
      <c r="AG142" t="s">
        <v>1689</v>
      </c>
      <c r="AH142" t="s">
        <v>1690</v>
      </c>
      <c r="AI142" s="21">
        <v>44782.552083333336</v>
      </c>
      <c r="AJ142"/>
      <c r="AK142">
        <v>26</v>
      </c>
      <c r="AL142">
        <v>1</v>
      </c>
      <c r="AM142">
        <v>0</v>
      </c>
      <c r="AN142">
        <v>0</v>
      </c>
      <c r="AO142"/>
      <c r="AP142" s="5">
        <f t="shared" si="15"/>
        <v>0</v>
      </c>
    </row>
    <row r="143" spans="16:42" x14ac:dyDescent="0.3">
      <c r="P143" t="s">
        <v>1972</v>
      </c>
      <c r="Q143" s="21">
        <v>44789.041666666664</v>
      </c>
      <c r="R143" t="s">
        <v>2306</v>
      </c>
      <c r="S143" s="21">
        <v>44782.624305555553</v>
      </c>
      <c r="T143" s="21">
        <v>44789.041666666664</v>
      </c>
      <c r="U143" t="s">
        <v>1950</v>
      </c>
      <c r="V143">
        <v>11</v>
      </c>
      <c r="W143">
        <v>0.35</v>
      </c>
      <c r="X143">
        <v>10.65</v>
      </c>
      <c r="Y143" t="s">
        <v>2024</v>
      </c>
      <c r="Z143" t="s">
        <v>2307</v>
      </c>
      <c r="AA143"/>
      <c r="AB143"/>
      <c r="AC143"/>
      <c r="AE143">
        <f t="shared" si="14"/>
        <v>0</v>
      </c>
      <c r="AF143"/>
      <c r="AG143" t="s">
        <v>1687</v>
      </c>
      <c r="AH143" t="s">
        <v>1688</v>
      </c>
      <c r="AI143" s="21">
        <v>44782.582638888889</v>
      </c>
      <c r="AJ143"/>
      <c r="AK143">
        <v>22</v>
      </c>
      <c r="AL143">
        <v>2</v>
      </c>
      <c r="AM143">
        <v>0</v>
      </c>
      <c r="AN143">
        <v>0</v>
      </c>
      <c r="AO143"/>
      <c r="AP143" s="5">
        <f t="shared" si="15"/>
        <v>11</v>
      </c>
    </row>
    <row r="144" spans="16:42" x14ac:dyDescent="0.3">
      <c r="P144" t="s">
        <v>1972</v>
      </c>
      <c r="Q144" s="21">
        <v>44789.041666666664</v>
      </c>
      <c r="R144" t="s">
        <v>2308</v>
      </c>
      <c r="S144" s="21">
        <v>44782.653773148151</v>
      </c>
      <c r="T144" s="21">
        <v>44789.041666666664</v>
      </c>
      <c r="U144" t="s">
        <v>1950</v>
      </c>
      <c r="V144">
        <v>11</v>
      </c>
      <c r="W144">
        <v>0.35</v>
      </c>
      <c r="X144">
        <v>10.65</v>
      </c>
      <c r="Y144" t="s">
        <v>2024</v>
      </c>
      <c r="Z144" t="s">
        <v>2309</v>
      </c>
      <c r="AA144"/>
      <c r="AB144"/>
      <c r="AC144"/>
      <c r="AE144">
        <f t="shared" si="14"/>
        <v>1</v>
      </c>
      <c r="AF144"/>
      <c r="AG144" t="s">
        <v>1118</v>
      </c>
      <c r="AH144" t="s">
        <v>1686</v>
      </c>
      <c r="AI144" s="21">
        <v>44782.611805555556</v>
      </c>
      <c r="AJ144"/>
      <c r="AK144">
        <v>11</v>
      </c>
      <c r="AL144">
        <v>1</v>
      </c>
      <c r="AM144">
        <v>0</v>
      </c>
      <c r="AN144">
        <v>0</v>
      </c>
      <c r="AO144"/>
      <c r="AP144" s="5">
        <f t="shared" si="15"/>
        <v>0</v>
      </c>
    </row>
    <row r="145" spans="16:42" x14ac:dyDescent="0.3">
      <c r="P145" t="s">
        <v>1972</v>
      </c>
      <c r="Q145" s="21">
        <v>44789.041666666664</v>
      </c>
      <c r="R145" t="s">
        <v>2310</v>
      </c>
      <c r="S145" s="21">
        <v>44782.656099537038</v>
      </c>
      <c r="T145" s="21">
        <v>44789.041666666664</v>
      </c>
      <c r="U145" t="s">
        <v>1950</v>
      </c>
      <c r="V145">
        <v>26</v>
      </c>
      <c r="W145">
        <v>0.56000000000000005</v>
      </c>
      <c r="X145">
        <v>25.44</v>
      </c>
      <c r="Y145" t="s">
        <v>2024</v>
      </c>
      <c r="Z145" t="s">
        <v>2311</v>
      </c>
      <c r="AA145"/>
      <c r="AB145"/>
      <c r="AC145"/>
      <c r="AE145">
        <f t="shared" si="14"/>
        <v>1</v>
      </c>
      <c r="AF145"/>
      <c r="AG145" t="s">
        <v>1684</v>
      </c>
      <c r="AH145" t="s">
        <v>1685</v>
      </c>
      <c r="AI145" s="21">
        <v>44782.613888888889</v>
      </c>
      <c r="AJ145"/>
      <c r="AK145">
        <v>26</v>
      </c>
      <c r="AL145">
        <v>1</v>
      </c>
      <c r="AM145">
        <v>0</v>
      </c>
      <c r="AN145">
        <v>0</v>
      </c>
      <c r="AO145"/>
      <c r="AP145" s="5">
        <f t="shared" si="15"/>
        <v>0</v>
      </c>
    </row>
    <row r="146" spans="16:42" x14ac:dyDescent="0.3">
      <c r="P146" t="s">
        <v>1972</v>
      </c>
      <c r="Q146" s="21">
        <v>44789.041666666664</v>
      </c>
      <c r="R146" t="s">
        <v>2312</v>
      </c>
      <c r="S146" s="21">
        <v>44782.659039351849</v>
      </c>
      <c r="T146" s="21">
        <v>44789.041666666664</v>
      </c>
      <c r="U146" t="s">
        <v>1950</v>
      </c>
      <c r="V146">
        <v>26</v>
      </c>
      <c r="W146">
        <v>0.56000000000000005</v>
      </c>
      <c r="X146">
        <v>25.44</v>
      </c>
      <c r="Y146" t="s">
        <v>2024</v>
      </c>
      <c r="Z146" t="s">
        <v>2313</v>
      </c>
      <c r="AA146"/>
      <c r="AB146"/>
      <c r="AC146"/>
      <c r="AE146">
        <f t="shared" si="14"/>
        <v>1</v>
      </c>
      <c r="AF146"/>
      <c r="AG146" t="s">
        <v>1682</v>
      </c>
      <c r="AH146" t="s">
        <v>1683</v>
      </c>
      <c r="AI146" s="21">
        <v>44782.617361111108</v>
      </c>
      <c r="AJ146"/>
      <c r="AK146">
        <v>26</v>
      </c>
      <c r="AL146">
        <v>1</v>
      </c>
      <c r="AM146">
        <v>0</v>
      </c>
      <c r="AN146">
        <v>0</v>
      </c>
      <c r="AO146"/>
      <c r="AP146" s="5">
        <f t="shared" si="15"/>
        <v>0</v>
      </c>
    </row>
    <row r="147" spans="16:42" x14ac:dyDescent="0.3">
      <c r="P147" t="s">
        <v>1972</v>
      </c>
      <c r="Q147" s="21">
        <v>44789.041666666664</v>
      </c>
      <c r="R147" t="s">
        <v>2314</v>
      </c>
      <c r="S147" s="21">
        <v>44782.663865740738</v>
      </c>
      <c r="T147" s="21">
        <v>44789.041666666664</v>
      </c>
      <c r="U147" t="s">
        <v>1950</v>
      </c>
      <c r="V147">
        <v>26</v>
      </c>
      <c r="W147">
        <v>0.56000000000000005</v>
      </c>
      <c r="X147">
        <v>25.44</v>
      </c>
      <c r="Y147" t="s">
        <v>2024</v>
      </c>
      <c r="Z147" t="s">
        <v>2315</v>
      </c>
      <c r="AA147"/>
      <c r="AB147"/>
      <c r="AC147"/>
      <c r="AE147">
        <f t="shared" si="14"/>
        <v>1</v>
      </c>
      <c r="AF147"/>
      <c r="AG147" t="s">
        <v>1680</v>
      </c>
      <c r="AH147" t="s">
        <v>1681</v>
      </c>
      <c r="AI147" s="21">
        <v>44782.621527777781</v>
      </c>
      <c r="AJ147"/>
      <c r="AK147">
        <v>26</v>
      </c>
      <c r="AL147">
        <v>1</v>
      </c>
      <c r="AM147">
        <v>0</v>
      </c>
      <c r="AN147">
        <v>0</v>
      </c>
      <c r="AO147"/>
      <c r="AP147" s="5">
        <f t="shared" si="15"/>
        <v>0</v>
      </c>
    </row>
    <row r="148" spans="16:42" x14ac:dyDescent="0.3">
      <c r="P148" t="s">
        <v>1972</v>
      </c>
      <c r="Q148" s="21">
        <v>44789.041666666664</v>
      </c>
      <c r="R148" t="s">
        <v>2316</v>
      </c>
      <c r="S148" s="21">
        <v>44782.667002314818</v>
      </c>
      <c r="T148" s="21">
        <v>44789.041666666664</v>
      </c>
      <c r="U148" t="s">
        <v>1950</v>
      </c>
      <c r="V148">
        <v>22</v>
      </c>
      <c r="W148">
        <v>0.51</v>
      </c>
      <c r="X148">
        <v>21.49</v>
      </c>
      <c r="Y148" t="s">
        <v>2024</v>
      </c>
      <c r="Z148" t="s">
        <v>2317</v>
      </c>
      <c r="AA148"/>
      <c r="AB148"/>
      <c r="AC148"/>
      <c r="AE148">
        <f t="shared" si="14"/>
        <v>1</v>
      </c>
      <c r="AF148"/>
      <c r="AG148" t="s">
        <v>1678</v>
      </c>
      <c r="AH148" t="s">
        <v>1679</v>
      </c>
      <c r="AI148" s="21">
        <v>44782.625</v>
      </c>
      <c r="AJ148"/>
      <c r="AK148">
        <v>22</v>
      </c>
      <c r="AL148">
        <v>1</v>
      </c>
      <c r="AM148">
        <v>0</v>
      </c>
      <c r="AN148">
        <v>0</v>
      </c>
      <c r="AO148"/>
      <c r="AP148" s="5">
        <f t="shared" si="15"/>
        <v>0</v>
      </c>
    </row>
    <row r="149" spans="16:42" x14ac:dyDescent="0.3">
      <c r="P149" t="s">
        <v>1972</v>
      </c>
      <c r="Q149" s="21">
        <v>44789.041666666664</v>
      </c>
      <c r="R149" t="s">
        <v>2318</v>
      </c>
      <c r="S149" s="21">
        <v>44782.67633101852</v>
      </c>
      <c r="T149" s="21">
        <v>44789.041666666664</v>
      </c>
      <c r="U149" t="s">
        <v>1950</v>
      </c>
      <c r="V149">
        <v>22</v>
      </c>
      <c r="W149">
        <v>0.51</v>
      </c>
      <c r="X149">
        <v>21.49</v>
      </c>
      <c r="Y149" t="s">
        <v>2024</v>
      </c>
      <c r="Z149" t="s">
        <v>2319</v>
      </c>
      <c r="AA149"/>
      <c r="AB149"/>
      <c r="AC149"/>
      <c r="AE149">
        <f t="shared" si="14"/>
        <v>1</v>
      </c>
      <c r="AF149"/>
      <c r="AG149" t="s">
        <v>1676</v>
      </c>
      <c r="AH149" t="s">
        <v>1677</v>
      </c>
      <c r="AI149" s="21">
        <v>44782.648611111108</v>
      </c>
      <c r="AJ149"/>
      <c r="AK149">
        <v>22</v>
      </c>
      <c r="AL149">
        <v>1</v>
      </c>
      <c r="AM149">
        <v>0</v>
      </c>
      <c r="AN149">
        <v>0</v>
      </c>
      <c r="AO149"/>
      <c r="AP149" s="5">
        <f t="shared" si="15"/>
        <v>0</v>
      </c>
    </row>
    <row r="150" spans="16:42" x14ac:dyDescent="0.3">
      <c r="P150" t="s">
        <v>1972</v>
      </c>
      <c r="Q150" s="21">
        <v>44789.041666666664</v>
      </c>
      <c r="R150" t="s">
        <v>2320</v>
      </c>
      <c r="S150" s="21">
        <v>44782.704432870371</v>
      </c>
      <c r="T150" s="21">
        <v>44789.041666666664</v>
      </c>
      <c r="U150" t="s">
        <v>1950</v>
      </c>
      <c r="V150">
        <v>26</v>
      </c>
      <c r="W150">
        <v>0.56000000000000005</v>
      </c>
      <c r="X150">
        <v>25.44</v>
      </c>
      <c r="Y150" t="s">
        <v>2024</v>
      </c>
      <c r="Z150" t="s">
        <v>2321</v>
      </c>
      <c r="AA150"/>
      <c r="AB150"/>
      <c r="AC150"/>
      <c r="AE150">
        <f t="shared" ref="AE150:AE156" si="16">IF(AK150=V150,1,0)</f>
        <v>1</v>
      </c>
      <c r="AF150"/>
      <c r="AG150" t="s">
        <v>1674</v>
      </c>
      <c r="AH150" t="s">
        <v>1675</v>
      </c>
      <c r="AI150" s="21">
        <v>44782.713194444441</v>
      </c>
      <c r="AJ150"/>
      <c r="AK150">
        <v>26</v>
      </c>
      <c r="AL150">
        <v>1</v>
      </c>
      <c r="AM150">
        <v>0</v>
      </c>
      <c r="AN150">
        <v>0</v>
      </c>
      <c r="AO150"/>
      <c r="AP150" s="5">
        <f t="shared" si="15"/>
        <v>0</v>
      </c>
    </row>
    <row r="151" spans="16:42" x14ac:dyDescent="0.3">
      <c r="P151" t="s">
        <v>1972</v>
      </c>
      <c r="Q151" s="21">
        <v>44789.041666666664</v>
      </c>
      <c r="R151" t="s">
        <v>2322</v>
      </c>
      <c r="S151" s="21">
        <v>44782.932719907411</v>
      </c>
      <c r="T151" s="21">
        <v>44789.041666666664</v>
      </c>
      <c r="U151" t="s">
        <v>1950</v>
      </c>
      <c r="V151">
        <v>13</v>
      </c>
      <c r="W151">
        <v>0.38</v>
      </c>
      <c r="X151">
        <v>12.62</v>
      </c>
      <c r="Y151" t="s">
        <v>2024</v>
      </c>
      <c r="Z151" t="s">
        <v>2323</v>
      </c>
      <c r="AA151"/>
      <c r="AB151"/>
      <c r="AC151"/>
      <c r="AE151">
        <f t="shared" si="16"/>
        <v>1</v>
      </c>
      <c r="AF151"/>
      <c r="AG151" t="s">
        <v>1672</v>
      </c>
      <c r="AH151" t="s">
        <v>1673</v>
      </c>
      <c r="AI151" s="21">
        <v>44782.890972222223</v>
      </c>
      <c r="AJ151"/>
      <c r="AK151">
        <v>13</v>
      </c>
      <c r="AL151">
        <v>1</v>
      </c>
      <c r="AM151">
        <v>0</v>
      </c>
      <c r="AN151">
        <v>0</v>
      </c>
      <c r="AO151"/>
      <c r="AP151" s="5">
        <f t="shared" si="15"/>
        <v>0</v>
      </c>
    </row>
    <row r="152" spans="16:42" x14ac:dyDescent="0.3">
      <c r="P152" t="s">
        <v>1972</v>
      </c>
      <c r="Q152" s="21">
        <v>44789.041666666664</v>
      </c>
      <c r="R152" t="s">
        <v>2324</v>
      </c>
      <c r="S152" s="21">
        <v>44782.940162037034</v>
      </c>
      <c r="T152" s="21">
        <v>44789.041666666664</v>
      </c>
      <c r="U152" t="s">
        <v>1950</v>
      </c>
      <c r="V152">
        <v>22</v>
      </c>
      <c r="W152">
        <v>0.51</v>
      </c>
      <c r="X152">
        <v>21.49</v>
      </c>
      <c r="Y152" t="s">
        <v>2024</v>
      </c>
      <c r="Z152" t="s">
        <v>2325</v>
      </c>
      <c r="AA152"/>
      <c r="AB152"/>
      <c r="AC152"/>
      <c r="AE152">
        <f t="shared" si="16"/>
        <v>1</v>
      </c>
      <c r="AF152"/>
      <c r="AG152" t="s">
        <v>1670</v>
      </c>
      <c r="AH152" t="s">
        <v>1671</v>
      </c>
      <c r="AI152" s="21">
        <v>44782.897916666669</v>
      </c>
      <c r="AJ152"/>
      <c r="AK152">
        <v>22</v>
      </c>
      <c r="AL152">
        <v>1</v>
      </c>
      <c r="AM152">
        <v>0</v>
      </c>
      <c r="AN152">
        <v>0</v>
      </c>
      <c r="AO152"/>
      <c r="AP152" s="5">
        <f t="shared" si="15"/>
        <v>0</v>
      </c>
    </row>
    <row r="153" spans="16:42" x14ac:dyDescent="0.3">
      <c r="P153" t="s">
        <v>1970</v>
      </c>
      <c r="Q153" s="21">
        <v>44790.041666666664</v>
      </c>
      <c r="R153" t="s">
        <v>2326</v>
      </c>
      <c r="S153" s="21">
        <v>44783.34202546296</v>
      </c>
      <c r="T153" s="21">
        <v>44790.041666666664</v>
      </c>
      <c r="U153" t="s">
        <v>1950</v>
      </c>
      <c r="V153">
        <v>22</v>
      </c>
      <c r="W153">
        <v>0.51</v>
      </c>
      <c r="X153">
        <v>21.49</v>
      </c>
      <c r="Y153" t="s">
        <v>2024</v>
      </c>
      <c r="Z153" t="s">
        <v>2327</v>
      </c>
      <c r="AA153"/>
      <c r="AB153"/>
      <c r="AC153"/>
      <c r="AE153">
        <f t="shared" si="16"/>
        <v>0</v>
      </c>
      <c r="AF153"/>
      <c r="AG153" t="s">
        <v>1668</v>
      </c>
      <c r="AH153" t="s">
        <v>1669</v>
      </c>
      <c r="AI153" s="21">
        <v>44783.3</v>
      </c>
      <c r="AJ153"/>
      <c r="AK153">
        <v>35</v>
      </c>
      <c r="AL153">
        <v>2</v>
      </c>
      <c r="AM153">
        <v>0</v>
      </c>
      <c r="AN153">
        <v>0</v>
      </c>
      <c r="AO153"/>
      <c r="AP153" s="5">
        <f t="shared" si="15"/>
        <v>13</v>
      </c>
    </row>
    <row r="154" spans="16:42" x14ac:dyDescent="0.3">
      <c r="P154" t="s">
        <v>1970</v>
      </c>
      <c r="Q154" s="21">
        <v>44790.041666666664</v>
      </c>
      <c r="R154" t="s">
        <v>2328</v>
      </c>
      <c r="S154" s="21">
        <v>44783.364965277775</v>
      </c>
      <c r="T154" s="21">
        <v>44790.041666666664</v>
      </c>
      <c r="U154" t="s">
        <v>1950</v>
      </c>
      <c r="V154">
        <v>11</v>
      </c>
      <c r="W154">
        <v>0.35</v>
      </c>
      <c r="X154">
        <v>10.65</v>
      </c>
      <c r="Y154" t="s">
        <v>2024</v>
      </c>
      <c r="Z154" t="s">
        <v>2329</v>
      </c>
      <c r="AA154"/>
      <c r="AB154"/>
      <c r="AC154"/>
      <c r="AE154">
        <f t="shared" si="16"/>
        <v>1</v>
      </c>
      <c r="AF154"/>
      <c r="AG154" t="s">
        <v>1084</v>
      </c>
      <c r="AH154" t="s">
        <v>1667</v>
      </c>
      <c r="AI154" s="21">
        <v>44783.322916666664</v>
      </c>
      <c r="AJ154"/>
      <c r="AK154">
        <v>11</v>
      </c>
      <c r="AL154">
        <v>1</v>
      </c>
      <c r="AM154">
        <v>0</v>
      </c>
      <c r="AN154">
        <v>0</v>
      </c>
      <c r="AO154"/>
      <c r="AP154" s="5">
        <f t="shared" si="15"/>
        <v>0</v>
      </c>
    </row>
    <row r="155" spans="16:42" x14ac:dyDescent="0.3">
      <c r="P155" t="s">
        <v>1970</v>
      </c>
      <c r="Q155" s="21">
        <v>44790.041666666664</v>
      </c>
      <c r="R155" t="s">
        <v>2330</v>
      </c>
      <c r="S155" s="21">
        <v>44783.373090277775</v>
      </c>
      <c r="T155" s="21">
        <v>44790.041666666664</v>
      </c>
      <c r="U155" t="s">
        <v>1950</v>
      </c>
      <c r="V155">
        <v>26</v>
      </c>
      <c r="W155">
        <v>0.56000000000000005</v>
      </c>
      <c r="X155">
        <v>25.44</v>
      </c>
      <c r="Y155" t="s">
        <v>2024</v>
      </c>
      <c r="Z155" t="s">
        <v>2331</v>
      </c>
      <c r="AA155"/>
      <c r="AB155"/>
      <c r="AC155"/>
      <c r="AE155">
        <f t="shared" si="16"/>
        <v>1</v>
      </c>
      <c r="AF155"/>
      <c r="AG155" t="s">
        <v>1665</v>
      </c>
      <c r="AH155" t="s">
        <v>1666</v>
      </c>
      <c r="AI155" s="21">
        <v>44783.331250000003</v>
      </c>
      <c r="AJ155"/>
      <c r="AK155">
        <v>26</v>
      </c>
      <c r="AL155">
        <v>1</v>
      </c>
      <c r="AM155">
        <v>0</v>
      </c>
      <c r="AN155">
        <v>0</v>
      </c>
      <c r="AO155"/>
      <c r="AP155" s="5">
        <f t="shared" si="15"/>
        <v>0</v>
      </c>
    </row>
    <row r="156" spans="16:42" x14ac:dyDescent="0.3">
      <c r="P156" t="s">
        <v>1970</v>
      </c>
      <c r="Q156" s="21">
        <v>44790.041666666664</v>
      </c>
      <c r="R156" t="s">
        <v>2332</v>
      </c>
      <c r="S156" s="21">
        <v>44783.375138888892</v>
      </c>
      <c r="T156" s="21">
        <v>44790.041666666664</v>
      </c>
      <c r="U156" t="s">
        <v>1950</v>
      </c>
      <c r="V156">
        <v>22</v>
      </c>
      <c r="W156">
        <v>0.51</v>
      </c>
      <c r="X156">
        <v>21.49</v>
      </c>
      <c r="Y156" t="s">
        <v>2024</v>
      </c>
      <c r="Z156" t="s">
        <v>2333</v>
      </c>
      <c r="AA156"/>
      <c r="AB156"/>
      <c r="AC156"/>
      <c r="AE156">
        <f t="shared" si="16"/>
        <v>0</v>
      </c>
      <c r="AF156"/>
      <c r="AG156" t="s">
        <v>1663</v>
      </c>
      <c r="AH156" t="s">
        <v>1664</v>
      </c>
      <c r="AI156" s="21">
        <v>44783.333333333336</v>
      </c>
      <c r="AJ156"/>
      <c r="AK156">
        <v>44</v>
      </c>
      <c r="AL156">
        <v>2</v>
      </c>
      <c r="AM156">
        <v>0</v>
      </c>
      <c r="AN156">
        <v>0</v>
      </c>
      <c r="AO156"/>
      <c r="AP156" s="5">
        <f t="shared" si="15"/>
        <v>22</v>
      </c>
    </row>
    <row r="157" spans="16:42" x14ac:dyDescent="0.3">
      <c r="P157" t="s">
        <v>1970</v>
      </c>
      <c r="Q157" s="21">
        <v>44790.041666666664</v>
      </c>
      <c r="R157" t="s">
        <v>2334</v>
      </c>
      <c r="S157" s="21">
        <v>44783.376469907409</v>
      </c>
      <c r="T157" s="21">
        <v>44790.041666666664</v>
      </c>
      <c r="U157" t="s">
        <v>1950</v>
      </c>
      <c r="V157">
        <v>22</v>
      </c>
      <c r="W157">
        <v>0.51</v>
      </c>
      <c r="X157">
        <v>21.49</v>
      </c>
      <c r="Y157" t="s">
        <v>2024</v>
      </c>
      <c r="Z157" t="s">
        <v>2335</v>
      </c>
      <c r="AA157"/>
      <c r="AB157"/>
      <c r="AC157"/>
      <c r="AO157"/>
      <c r="AP157" s="5">
        <f t="shared" si="15"/>
        <v>-22</v>
      </c>
    </row>
    <row r="158" spans="16:42" x14ac:dyDescent="0.3">
      <c r="P158" t="s">
        <v>1970</v>
      </c>
      <c r="Q158" s="21">
        <v>44790.041666666664</v>
      </c>
      <c r="R158" t="s">
        <v>2336</v>
      </c>
      <c r="S158" s="21">
        <v>44783.383831018517</v>
      </c>
      <c r="T158" s="21">
        <v>44790.041666666664</v>
      </c>
      <c r="U158" t="s">
        <v>1950</v>
      </c>
      <c r="V158">
        <v>26</v>
      </c>
      <c r="W158">
        <v>0.56000000000000005</v>
      </c>
      <c r="X158">
        <v>25.44</v>
      </c>
      <c r="Y158" t="s">
        <v>2024</v>
      </c>
      <c r="Z158" t="s">
        <v>2337</v>
      </c>
      <c r="AA158"/>
      <c r="AB158"/>
      <c r="AC158"/>
      <c r="AE158">
        <f>IF(AK158=V158,1,0)</f>
        <v>1</v>
      </c>
      <c r="AF158"/>
      <c r="AG158" t="s">
        <v>1661</v>
      </c>
      <c r="AH158" t="s">
        <v>1662</v>
      </c>
      <c r="AI158" s="21">
        <v>44783.341666666667</v>
      </c>
      <c r="AJ158"/>
      <c r="AK158">
        <v>26</v>
      </c>
      <c r="AL158">
        <v>1</v>
      </c>
      <c r="AM158">
        <v>0</v>
      </c>
      <c r="AN158">
        <v>0</v>
      </c>
      <c r="AO158"/>
      <c r="AP158" s="5">
        <f t="shared" si="15"/>
        <v>0</v>
      </c>
    </row>
    <row r="159" spans="16:42" x14ac:dyDescent="0.3">
      <c r="P159" t="s">
        <v>1970</v>
      </c>
      <c r="Q159" s="21">
        <v>44790.041666666664</v>
      </c>
      <c r="R159" t="s">
        <v>2338</v>
      </c>
      <c r="S159" s="21">
        <v>44783.39340277778</v>
      </c>
      <c r="T159" s="21">
        <v>44790.041666666664</v>
      </c>
      <c r="U159" t="s">
        <v>1950</v>
      </c>
      <c r="V159">
        <v>26</v>
      </c>
      <c r="W159">
        <v>0.56000000000000005</v>
      </c>
      <c r="X159">
        <v>25.44</v>
      </c>
      <c r="Y159" t="s">
        <v>2024</v>
      </c>
      <c r="Z159" t="s">
        <v>2339</v>
      </c>
      <c r="AA159"/>
      <c r="AB159"/>
      <c r="AC159"/>
      <c r="AE159">
        <f t="shared" ref="AE159:AE167" si="17">IF(AK159=V159,1,0)</f>
        <v>1</v>
      </c>
      <c r="AF159"/>
      <c r="AG159" t="s">
        <v>1659</v>
      </c>
      <c r="AH159" t="s">
        <v>1660</v>
      </c>
      <c r="AI159" s="21">
        <v>44783.351388888892</v>
      </c>
      <c r="AJ159"/>
      <c r="AK159">
        <v>26</v>
      </c>
      <c r="AL159">
        <v>1</v>
      </c>
      <c r="AM159">
        <v>0</v>
      </c>
      <c r="AN159">
        <v>0</v>
      </c>
      <c r="AO159"/>
      <c r="AP159" s="5">
        <f t="shared" si="15"/>
        <v>0</v>
      </c>
    </row>
    <row r="160" spans="16:42" x14ac:dyDescent="0.3">
      <c r="P160" t="s">
        <v>1970</v>
      </c>
      <c r="Q160" s="21">
        <v>44790.041666666664</v>
      </c>
      <c r="R160" t="s">
        <v>2340</v>
      </c>
      <c r="S160" s="21">
        <v>44783.393969907411</v>
      </c>
      <c r="T160" s="21">
        <v>44790.041666666664</v>
      </c>
      <c r="U160" t="s">
        <v>1950</v>
      </c>
      <c r="V160">
        <v>22</v>
      </c>
      <c r="W160">
        <v>0.51</v>
      </c>
      <c r="X160">
        <v>21.49</v>
      </c>
      <c r="Y160" t="s">
        <v>2024</v>
      </c>
      <c r="Z160" t="s">
        <v>2341</v>
      </c>
      <c r="AA160"/>
      <c r="AB160"/>
      <c r="AC160"/>
      <c r="AE160">
        <f t="shared" si="17"/>
        <v>1</v>
      </c>
      <c r="AF160"/>
      <c r="AG160" t="s">
        <v>1657</v>
      </c>
      <c r="AH160" t="s">
        <v>1658</v>
      </c>
      <c r="AI160" s="21">
        <v>44783.352083333331</v>
      </c>
      <c r="AJ160"/>
      <c r="AK160">
        <v>22</v>
      </c>
      <c r="AL160">
        <v>1</v>
      </c>
      <c r="AM160">
        <v>0</v>
      </c>
      <c r="AN160">
        <v>0</v>
      </c>
      <c r="AO160"/>
      <c r="AP160" s="5">
        <f t="shared" si="15"/>
        <v>0</v>
      </c>
    </row>
    <row r="161" spans="16:42" x14ac:dyDescent="0.3">
      <c r="P161" t="s">
        <v>1970</v>
      </c>
      <c r="Q161" s="21">
        <v>44790.041666666664</v>
      </c>
      <c r="R161" t="s">
        <v>2342</v>
      </c>
      <c r="S161" s="21">
        <v>44783.39434027778</v>
      </c>
      <c r="T161" s="21">
        <v>44790.041666666664</v>
      </c>
      <c r="U161" t="s">
        <v>1950</v>
      </c>
      <c r="V161">
        <v>26</v>
      </c>
      <c r="W161">
        <v>0.56000000000000005</v>
      </c>
      <c r="X161">
        <v>25.44</v>
      </c>
      <c r="Y161" t="s">
        <v>2024</v>
      </c>
      <c r="Z161" t="s">
        <v>2343</v>
      </c>
      <c r="AA161"/>
      <c r="AB161"/>
      <c r="AC161"/>
      <c r="AE161">
        <f t="shared" si="17"/>
        <v>1</v>
      </c>
      <c r="AF161"/>
      <c r="AG161" t="s">
        <v>1655</v>
      </c>
      <c r="AH161" t="s">
        <v>1656</v>
      </c>
      <c r="AI161" s="21">
        <v>44783.352083333331</v>
      </c>
      <c r="AJ161"/>
      <c r="AK161">
        <v>26</v>
      </c>
      <c r="AL161">
        <v>1</v>
      </c>
      <c r="AM161">
        <v>0</v>
      </c>
      <c r="AN161">
        <v>0</v>
      </c>
      <c r="AO161"/>
      <c r="AP161" s="5">
        <f t="shared" si="15"/>
        <v>0</v>
      </c>
    </row>
    <row r="162" spans="16:42" x14ac:dyDescent="0.3">
      <c r="P162" t="s">
        <v>1970</v>
      </c>
      <c r="Q162" s="21">
        <v>44790.041666666664</v>
      </c>
      <c r="R162" t="s">
        <v>2344</v>
      </c>
      <c r="S162" s="21">
        <v>44783.399421296293</v>
      </c>
      <c r="T162" s="21">
        <v>44790.041666666664</v>
      </c>
      <c r="U162" t="s">
        <v>1950</v>
      </c>
      <c r="V162">
        <v>22</v>
      </c>
      <c r="W162">
        <v>0.51</v>
      </c>
      <c r="X162">
        <v>21.49</v>
      </c>
      <c r="Y162" t="s">
        <v>2024</v>
      </c>
      <c r="Z162" t="s">
        <v>2345</v>
      </c>
      <c r="AA162"/>
      <c r="AB162"/>
      <c r="AC162"/>
      <c r="AE162">
        <f t="shared" si="17"/>
        <v>1</v>
      </c>
      <c r="AF162"/>
      <c r="AG162" t="s">
        <v>1653</v>
      </c>
      <c r="AH162" t="s">
        <v>1654</v>
      </c>
      <c r="AI162" s="21">
        <v>44783.357638888891</v>
      </c>
      <c r="AJ162"/>
      <c r="AK162">
        <v>22</v>
      </c>
      <c r="AL162">
        <v>1</v>
      </c>
      <c r="AM162">
        <v>0</v>
      </c>
      <c r="AN162">
        <v>0</v>
      </c>
      <c r="AO162"/>
      <c r="AP162" s="5">
        <f t="shared" si="15"/>
        <v>0</v>
      </c>
    </row>
    <row r="163" spans="16:42" x14ac:dyDescent="0.3">
      <c r="P163" t="s">
        <v>1970</v>
      </c>
      <c r="Q163" s="21">
        <v>44790.041666666664</v>
      </c>
      <c r="R163" t="s">
        <v>2346</v>
      </c>
      <c r="S163" s="21">
        <v>44783.403032407405</v>
      </c>
      <c r="T163" s="21">
        <v>44790.041666666664</v>
      </c>
      <c r="U163" t="s">
        <v>1950</v>
      </c>
      <c r="V163">
        <v>11</v>
      </c>
      <c r="W163">
        <v>0.35</v>
      </c>
      <c r="X163">
        <v>10.65</v>
      </c>
      <c r="Y163" t="s">
        <v>2024</v>
      </c>
      <c r="Z163" t="s">
        <v>2347</v>
      </c>
      <c r="AA163"/>
      <c r="AB163"/>
      <c r="AC163"/>
      <c r="AE163">
        <f t="shared" si="17"/>
        <v>1</v>
      </c>
      <c r="AF163"/>
      <c r="AG163" t="s">
        <v>1652</v>
      </c>
      <c r="AH163" t="s">
        <v>670</v>
      </c>
      <c r="AI163" s="21">
        <v>44783.361111111109</v>
      </c>
      <c r="AJ163"/>
      <c r="AK163">
        <v>11</v>
      </c>
      <c r="AL163">
        <v>1</v>
      </c>
      <c r="AM163">
        <v>0</v>
      </c>
      <c r="AN163">
        <v>0</v>
      </c>
      <c r="AO163"/>
      <c r="AP163" s="5">
        <f t="shared" si="15"/>
        <v>0</v>
      </c>
    </row>
    <row r="164" spans="16:42" x14ac:dyDescent="0.3">
      <c r="P164" t="s">
        <v>1970</v>
      </c>
      <c r="Q164" s="21">
        <v>44790.041666666664</v>
      </c>
      <c r="R164" t="s">
        <v>2348</v>
      </c>
      <c r="S164" s="21">
        <v>44783.409722222219</v>
      </c>
      <c r="T164" s="21">
        <v>44790.041666666664</v>
      </c>
      <c r="U164" t="s">
        <v>1950</v>
      </c>
      <c r="V164">
        <v>22</v>
      </c>
      <c r="W164">
        <v>0.51</v>
      </c>
      <c r="X164">
        <v>21.49</v>
      </c>
      <c r="Y164" t="s">
        <v>2024</v>
      </c>
      <c r="Z164" t="s">
        <v>2349</v>
      </c>
      <c r="AA164"/>
      <c r="AB164"/>
      <c r="AC164"/>
      <c r="AE164">
        <f t="shared" si="17"/>
        <v>1</v>
      </c>
      <c r="AF164"/>
      <c r="AG164" t="s">
        <v>1650</v>
      </c>
      <c r="AH164" t="s">
        <v>1651</v>
      </c>
      <c r="AI164" s="21">
        <v>44783.368055555555</v>
      </c>
      <c r="AJ164"/>
      <c r="AK164">
        <v>22</v>
      </c>
      <c r="AL164">
        <v>1</v>
      </c>
      <c r="AM164">
        <v>0</v>
      </c>
      <c r="AN164">
        <v>0</v>
      </c>
      <c r="AO164"/>
      <c r="AP164" s="5">
        <f t="shared" si="15"/>
        <v>0</v>
      </c>
    </row>
    <row r="165" spans="16:42" x14ac:dyDescent="0.3">
      <c r="P165" t="s">
        <v>1970</v>
      </c>
      <c r="Q165" s="21">
        <v>44790.041666666664</v>
      </c>
      <c r="R165" t="s">
        <v>2350</v>
      </c>
      <c r="S165" s="21">
        <v>44783.415173611109</v>
      </c>
      <c r="T165" s="21">
        <v>44790.041666666664</v>
      </c>
      <c r="U165" t="s">
        <v>1950</v>
      </c>
      <c r="V165">
        <v>13</v>
      </c>
      <c r="W165">
        <v>0.38</v>
      </c>
      <c r="X165">
        <v>12.62</v>
      </c>
      <c r="Y165" t="s">
        <v>2024</v>
      </c>
      <c r="Z165" t="s">
        <v>2351</v>
      </c>
      <c r="AA165"/>
      <c r="AB165"/>
      <c r="AC165"/>
      <c r="AE165">
        <f t="shared" si="17"/>
        <v>0</v>
      </c>
      <c r="AF165"/>
      <c r="AG165" t="s">
        <v>1648</v>
      </c>
      <c r="AH165" t="s">
        <v>1649</v>
      </c>
      <c r="AI165" s="21">
        <v>44783.372916666667</v>
      </c>
      <c r="AJ165"/>
      <c r="AK165">
        <v>61</v>
      </c>
      <c r="AL165">
        <v>4</v>
      </c>
      <c r="AM165">
        <v>0</v>
      </c>
      <c r="AN165">
        <v>0</v>
      </c>
      <c r="AO165"/>
      <c r="AP165" s="5">
        <f t="shared" si="15"/>
        <v>48</v>
      </c>
    </row>
    <row r="166" spans="16:42" x14ac:dyDescent="0.3">
      <c r="P166" t="s">
        <v>1970</v>
      </c>
      <c r="Q166" s="21">
        <v>44790.041666666664</v>
      </c>
      <c r="R166" t="s">
        <v>2352</v>
      </c>
      <c r="S166" s="21">
        <v>44783.42391203704</v>
      </c>
      <c r="T166" s="21">
        <v>44790.041666666664</v>
      </c>
      <c r="U166" t="s">
        <v>1950</v>
      </c>
      <c r="V166">
        <v>26</v>
      </c>
      <c r="W166">
        <v>0.56000000000000005</v>
      </c>
      <c r="X166">
        <v>25.44</v>
      </c>
      <c r="Y166" t="s">
        <v>2024</v>
      </c>
      <c r="Z166" t="s">
        <v>2353</v>
      </c>
      <c r="AA166"/>
      <c r="AB166"/>
      <c r="AC166"/>
      <c r="AE166">
        <f t="shared" si="17"/>
        <v>1</v>
      </c>
      <c r="AF166"/>
      <c r="AG166" t="s">
        <v>1647</v>
      </c>
      <c r="AH166"/>
      <c r="AI166" s="21">
        <v>44783.381944444445</v>
      </c>
      <c r="AJ166"/>
      <c r="AK166">
        <v>26</v>
      </c>
      <c r="AL166">
        <v>1</v>
      </c>
      <c r="AM166">
        <v>0</v>
      </c>
      <c r="AN166">
        <v>0</v>
      </c>
      <c r="AO166"/>
      <c r="AP166" s="5">
        <f t="shared" si="15"/>
        <v>0</v>
      </c>
    </row>
    <row r="167" spans="16:42" x14ac:dyDescent="0.3">
      <c r="P167" t="s">
        <v>1970</v>
      </c>
      <c r="Q167" s="21">
        <v>44790.041666666664</v>
      </c>
      <c r="R167" t="s">
        <v>2354</v>
      </c>
      <c r="S167" s="21">
        <v>44783.431979166664</v>
      </c>
      <c r="T167" s="21">
        <v>44790.041666666664</v>
      </c>
      <c r="U167" t="s">
        <v>1950</v>
      </c>
      <c r="V167">
        <v>26</v>
      </c>
      <c r="W167">
        <v>0.56000000000000005</v>
      </c>
      <c r="X167">
        <v>25.44</v>
      </c>
      <c r="Y167" t="s">
        <v>2024</v>
      </c>
      <c r="Z167" t="s">
        <v>2355</v>
      </c>
      <c r="AA167"/>
      <c r="AB167"/>
      <c r="AC167"/>
      <c r="AE167">
        <f t="shared" si="17"/>
        <v>1</v>
      </c>
      <c r="AF167"/>
      <c r="AG167" t="s">
        <v>1645</v>
      </c>
      <c r="AH167" t="s">
        <v>1646</v>
      </c>
      <c r="AI167" s="21">
        <v>44783.390277777777</v>
      </c>
      <c r="AJ167"/>
      <c r="AK167">
        <v>26</v>
      </c>
      <c r="AL167">
        <v>1</v>
      </c>
      <c r="AM167">
        <v>0</v>
      </c>
      <c r="AN167">
        <v>0</v>
      </c>
      <c r="AO167"/>
      <c r="AP167" s="5">
        <f t="shared" si="15"/>
        <v>0</v>
      </c>
    </row>
    <row r="168" spans="16:42" x14ac:dyDescent="0.3">
      <c r="P168" t="s">
        <v>1970</v>
      </c>
      <c r="Q168" s="21">
        <v>44790.041666666664</v>
      </c>
      <c r="R168" t="s">
        <v>2356</v>
      </c>
      <c r="S168" s="21">
        <v>44783.432766203703</v>
      </c>
      <c r="T168" s="21">
        <v>44790.041666666664</v>
      </c>
      <c r="U168" t="s">
        <v>1950</v>
      </c>
      <c r="V168">
        <v>11</v>
      </c>
      <c r="W168">
        <v>0.35</v>
      </c>
      <c r="X168">
        <v>10.65</v>
      </c>
      <c r="Y168" t="s">
        <v>2024</v>
      </c>
      <c r="Z168" t="s">
        <v>2357</v>
      </c>
      <c r="AA168"/>
      <c r="AB168"/>
      <c r="AC168"/>
      <c r="AE168"/>
      <c r="AF168"/>
      <c r="AG168"/>
      <c r="AH168"/>
      <c r="AI168" s="21"/>
      <c r="AJ168"/>
      <c r="AK168"/>
      <c r="AL168"/>
      <c r="AM168"/>
      <c r="AN168"/>
      <c r="AO168"/>
      <c r="AP168" s="5">
        <f t="shared" si="15"/>
        <v>-11</v>
      </c>
    </row>
    <row r="169" spans="16:42" x14ac:dyDescent="0.3">
      <c r="P169" t="s">
        <v>1970</v>
      </c>
      <c r="Q169" s="21">
        <v>44790.041666666664</v>
      </c>
      <c r="R169" t="s">
        <v>2358</v>
      </c>
      <c r="S169" s="21">
        <v>44783.440729166665</v>
      </c>
      <c r="T169" s="21">
        <v>44790.041666666664</v>
      </c>
      <c r="U169" t="s">
        <v>1950</v>
      </c>
      <c r="V169">
        <v>26</v>
      </c>
      <c r="W169">
        <v>0.56000000000000005</v>
      </c>
      <c r="X169">
        <v>25.44</v>
      </c>
      <c r="Y169" t="s">
        <v>2024</v>
      </c>
      <c r="Z169" t="s">
        <v>2359</v>
      </c>
      <c r="AA169"/>
      <c r="AB169"/>
      <c r="AC169"/>
      <c r="AE169">
        <f>IF(AK169=V169,1,0)</f>
        <v>1</v>
      </c>
      <c r="AF169"/>
      <c r="AG169" t="s">
        <v>1643</v>
      </c>
      <c r="AH169" t="s">
        <v>1644</v>
      </c>
      <c r="AI169" s="21">
        <v>44783.398611111108</v>
      </c>
      <c r="AJ169"/>
      <c r="AK169">
        <v>26</v>
      </c>
      <c r="AL169">
        <v>1</v>
      </c>
      <c r="AM169">
        <v>0</v>
      </c>
      <c r="AN169">
        <v>0</v>
      </c>
      <c r="AO169"/>
      <c r="AP169" s="5">
        <f t="shared" si="15"/>
        <v>0</v>
      </c>
    </row>
    <row r="170" spans="16:42" x14ac:dyDescent="0.3">
      <c r="P170" t="s">
        <v>1970</v>
      </c>
      <c r="Q170" s="21">
        <v>44790.041666666664</v>
      </c>
      <c r="R170" t="s">
        <v>2360</v>
      </c>
      <c r="S170" s="21">
        <v>44783.502476851849</v>
      </c>
      <c r="T170" s="21">
        <v>44790.041666666664</v>
      </c>
      <c r="U170" t="s">
        <v>1950</v>
      </c>
      <c r="V170">
        <v>11</v>
      </c>
      <c r="W170">
        <v>0.35</v>
      </c>
      <c r="X170">
        <v>10.65</v>
      </c>
      <c r="Y170" t="s">
        <v>2024</v>
      </c>
      <c r="Z170" t="s">
        <v>2361</v>
      </c>
      <c r="AA170"/>
      <c r="AB170"/>
      <c r="AC170"/>
      <c r="AE170">
        <f t="shared" ref="AE170:AE177" si="18">IF(AK170=V170,1,0)</f>
        <v>1</v>
      </c>
      <c r="AF170"/>
      <c r="AG170" t="s">
        <v>1641</v>
      </c>
      <c r="AH170" t="s">
        <v>1642</v>
      </c>
      <c r="AI170" s="21">
        <v>44783.459722222222</v>
      </c>
      <c r="AJ170"/>
      <c r="AK170">
        <v>11</v>
      </c>
      <c r="AL170">
        <v>1</v>
      </c>
      <c r="AM170">
        <v>0</v>
      </c>
      <c r="AN170">
        <v>0</v>
      </c>
      <c r="AO170"/>
      <c r="AP170" s="5">
        <f t="shared" si="15"/>
        <v>0</v>
      </c>
    </row>
    <row r="171" spans="16:42" x14ac:dyDescent="0.3">
      <c r="P171" t="s">
        <v>1970</v>
      </c>
      <c r="Q171" s="21">
        <v>44790.041666666664</v>
      </c>
      <c r="R171" t="s">
        <v>2362</v>
      </c>
      <c r="S171" s="21">
        <v>44783.51253472222</v>
      </c>
      <c r="T171" s="21">
        <v>44790.041666666664</v>
      </c>
      <c r="U171" t="s">
        <v>1950</v>
      </c>
      <c r="V171">
        <v>13</v>
      </c>
      <c r="W171">
        <v>0.38</v>
      </c>
      <c r="X171">
        <v>12.62</v>
      </c>
      <c r="Y171" t="s">
        <v>2024</v>
      </c>
      <c r="Z171" t="s">
        <v>2363</v>
      </c>
      <c r="AA171"/>
      <c r="AB171"/>
      <c r="AC171"/>
      <c r="AE171">
        <f t="shared" si="18"/>
        <v>1</v>
      </c>
      <c r="AF171"/>
      <c r="AG171" t="s">
        <v>1639</v>
      </c>
      <c r="AH171" t="s">
        <v>1640</v>
      </c>
      <c r="AI171" s="21">
        <v>44783.470833333333</v>
      </c>
      <c r="AJ171"/>
      <c r="AK171">
        <v>13</v>
      </c>
      <c r="AL171">
        <v>1</v>
      </c>
      <c r="AM171">
        <v>0</v>
      </c>
      <c r="AN171">
        <v>0</v>
      </c>
      <c r="AO171"/>
      <c r="AP171" s="5">
        <f t="shared" si="15"/>
        <v>0</v>
      </c>
    </row>
    <row r="172" spans="16:42" x14ac:dyDescent="0.3">
      <c r="P172" t="s">
        <v>1970</v>
      </c>
      <c r="Q172" s="21">
        <v>44790.041666666664</v>
      </c>
      <c r="R172" t="s">
        <v>2364</v>
      </c>
      <c r="S172" s="21">
        <v>44783.539571759262</v>
      </c>
      <c r="T172" s="21">
        <v>44790.041666666664</v>
      </c>
      <c r="U172" t="s">
        <v>1950</v>
      </c>
      <c r="V172">
        <v>13</v>
      </c>
      <c r="W172">
        <v>0.38</v>
      </c>
      <c r="X172">
        <v>12.62</v>
      </c>
      <c r="Y172" t="s">
        <v>2024</v>
      </c>
      <c r="Z172" t="s">
        <v>2365</v>
      </c>
      <c r="AA172"/>
      <c r="AB172"/>
      <c r="AC172"/>
      <c r="AE172">
        <f t="shared" si="18"/>
        <v>1</v>
      </c>
      <c r="AF172"/>
      <c r="AG172" t="s">
        <v>1637</v>
      </c>
      <c r="AH172" t="s">
        <v>1638</v>
      </c>
      <c r="AI172" s="21">
        <v>44783.49722222222</v>
      </c>
      <c r="AJ172"/>
      <c r="AK172">
        <v>13</v>
      </c>
      <c r="AL172">
        <v>1</v>
      </c>
      <c r="AM172">
        <v>0</v>
      </c>
      <c r="AN172">
        <v>0</v>
      </c>
      <c r="AO172"/>
      <c r="AP172" s="5">
        <f t="shared" si="15"/>
        <v>0</v>
      </c>
    </row>
    <row r="173" spans="16:42" x14ac:dyDescent="0.3">
      <c r="P173" t="s">
        <v>1970</v>
      </c>
      <c r="Q173" s="21">
        <v>44790.041666666664</v>
      </c>
      <c r="R173" t="s">
        <v>2366</v>
      </c>
      <c r="S173" s="21">
        <v>44783.545115740744</v>
      </c>
      <c r="T173" s="21">
        <v>44790.041666666664</v>
      </c>
      <c r="U173" t="s">
        <v>1950</v>
      </c>
      <c r="V173">
        <v>22</v>
      </c>
      <c r="W173">
        <v>0.51</v>
      </c>
      <c r="X173">
        <v>21.49</v>
      </c>
      <c r="Y173" t="s">
        <v>2024</v>
      </c>
      <c r="Z173" t="s">
        <v>2367</v>
      </c>
      <c r="AA173"/>
      <c r="AB173"/>
      <c r="AC173"/>
      <c r="AE173">
        <f t="shared" si="18"/>
        <v>1</v>
      </c>
      <c r="AF173"/>
      <c r="AG173" t="s">
        <v>1635</v>
      </c>
      <c r="AH173" t="s">
        <v>1636</v>
      </c>
      <c r="AI173" s="21">
        <v>44783.50277777778</v>
      </c>
      <c r="AJ173"/>
      <c r="AK173">
        <v>22</v>
      </c>
      <c r="AL173">
        <v>1</v>
      </c>
      <c r="AM173">
        <v>0</v>
      </c>
      <c r="AN173">
        <v>0</v>
      </c>
      <c r="AO173"/>
      <c r="AP173" s="5">
        <f t="shared" si="15"/>
        <v>0</v>
      </c>
    </row>
    <row r="174" spans="16:42" x14ac:dyDescent="0.3">
      <c r="P174" t="s">
        <v>1970</v>
      </c>
      <c r="Q174" s="21">
        <v>44790.041666666664</v>
      </c>
      <c r="R174" t="s">
        <v>2368</v>
      </c>
      <c r="S174" s="21">
        <v>44783.580497685187</v>
      </c>
      <c r="T174" s="21">
        <v>44790.041666666664</v>
      </c>
      <c r="U174" t="s">
        <v>1950</v>
      </c>
      <c r="V174">
        <v>11</v>
      </c>
      <c r="W174">
        <v>0.35</v>
      </c>
      <c r="X174">
        <v>10.65</v>
      </c>
      <c r="Y174" t="s">
        <v>2024</v>
      </c>
      <c r="Z174" t="s">
        <v>2369</v>
      </c>
      <c r="AA174"/>
      <c r="AB174"/>
      <c r="AC174"/>
      <c r="AE174">
        <f t="shared" si="18"/>
        <v>1</v>
      </c>
      <c r="AF174"/>
      <c r="AG174" t="s">
        <v>1438</v>
      </c>
      <c r="AH174" t="s">
        <v>1634</v>
      </c>
      <c r="AI174" s="21">
        <v>44783.538194444445</v>
      </c>
      <c r="AJ174"/>
      <c r="AK174">
        <v>11</v>
      </c>
      <c r="AL174">
        <v>1</v>
      </c>
      <c r="AM174">
        <v>0</v>
      </c>
      <c r="AN174">
        <v>0</v>
      </c>
      <c r="AO174"/>
      <c r="AP174" s="5">
        <f t="shared" si="15"/>
        <v>0</v>
      </c>
    </row>
    <row r="175" spans="16:42" x14ac:dyDescent="0.3">
      <c r="P175" t="s">
        <v>1970</v>
      </c>
      <c r="Q175" s="21">
        <v>44790.041666666664</v>
      </c>
      <c r="R175" t="s">
        <v>2370</v>
      </c>
      <c r="S175" s="21">
        <v>44783.605543981481</v>
      </c>
      <c r="T175" s="21">
        <v>44790.041666666664</v>
      </c>
      <c r="U175" t="s">
        <v>1950</v>
      </c>
      <c r="V175">
        <v>13</v>
      </c>
      <c r="W175">
        <v>0.38</v>
      </c>
      <c r="X175">
        <v>12.62</v>
      </c>
      <c r="Y175" t="s">
        <v>2024</v>
      </c>
      <c r="Z175" t="s">
        <v>2371</v>
      </c>
      <c r="AA175"/>
      <c r="AB175"/>
      <c r="AC175"/>
      <c r="AE175">
        <f t="shared" si="18"/>
        <v>1</v>
      </c>
      <c r="AF175"/>
      <c r="AG175" t="s">
        <v>1632</v>
      </c>
      <c r="AH175" t="s">
        <v>1633</v>
      </c>
      <c r="AI175" s="21">
        <v>44783.563194444447</v>
      </c>
      <c r="AJ175"/>
      <c r="AK175">
        <v>13</v>
      </c>
      <c r="AL175">
        <v>1</v>
      </c>
      <c r="AM175">
        <v>0</v>
      </c>
      <c r="AN175">
        <v>0</v>
      </c>
      <c r="AO175"/>
      <c r="AP175" s="5">
        <f t="shared" si="15"/>
        <v>0</v>
      </c>
    </row>
    <row r="176" spans="16:42" x14ac:dyDescent="0.3">
      <c r="P176" t="s">
        <v>1970</v>
      </c>
      <c r="Q176" s="21">
        <v>44790.041666666664</v>
      </c>
      <c r="R176" t="s">
        <v>2372</v>
      </c>
      <c r="S176" s="21">
        <v>44783.62127314815</v>
      </c>
      <c r="T176" s="21">
        <v>44790.041666666664</v>
      </c>
      <c r="U176" t="s">
        <v>1950</v>
      </c>
      <c r="V176">
        <v>22</v>
      </c>
      <c r="W176">
        <v>0.51</v>
      </c>
      <c r="X176">
        <v>21.49</v>
      </c>
      <c r="Y176" t="s">
        <v>2024</v>
      </c>
      <c r="Z176" t="s">
        <v>2373</v>
      </c>
      <c r="AA176"/>
      <c r="AB176"/>
      <c r="AC176"/>
      <c r="AE176">
        <f t="shared" si="18"/>
        <v>1</v>
      </c>
      <c r="AF176"/>
      <c r="AG176" t="s">
        <v>1630</v>
      </c>
      <c r="AH176" t="s">
        <v>1631</v>
      </c>
      <c r="AI176" s="21">
        <v>44783.57916666667</v>
      </c>
      <c r="AJ176"/>
      <c r="AK176">
        <v>22</v>
      </c>
      <c r="AL176">
        <v>1</v>
      </c>
      <c r="AM176">
        <v>0</v>
      </c>
      <c r="AN176">
        <v>0</v>
      </c>
      <c r="AO176"/>
      <c r="AP176" s="5">
        <f t="shared" si="15"/>
        <v>0</v>
      </c>
    </row>
    <row r="177" spans="16:42" x14ac:dyDescent="0.3">
      <c r="P177" t="s">
        <v>1970</v>
      </c>
      <c r="Q177" s="21">
        <v>44790.041666666664</v>
      </c>
      <c r="R177" t="s">
        <v>2374</v>
      </c>
      <c r="S177" s="21">
        <v>44783.626400462963</v>
      </c>
      <c r="T177" s="21">
        <v>44790.041666666664</v>
      </c>
      <c r="U177" t="s">
        <v>1950</v>
      </c>
      <c r="V177">
        <v>22</v>
      </c>
      <c r="W177">
        <v>0.51</v>
      </c>
      <c r="X177">
        <v>21.49</v>
      </c>
      <c r="Y177" t="s">
        <v>2024</v>
      </c>
      <c r="Z177" t="s">
        <v>2375</v>
      </c>
      <c r="AA177"/>
      <c r="AB177"/>
      <c r="AC177"/>
      <c r="AE177">
        <f t="shared" si="18"/>
        <v>1</v>
      </c>
      <c r="AF177"/>
      <c r="AG177" t="s">
        <v>1628</v>
      </c>
      <c r="AH177" t="s">
        <v>1629</v>
      </c>
      <c r="AI177" s="21">
        <v>44783.584722222222</v>
      </c>
      <c r="AJ177"/>
      <c r="AK177">
        <v>22</v>
      </c>
      <c r="AL177">
        <v>1</v>
      </c>
      <c r="AM177">
        <v>0</v>
      </c>
      <c r="AN177">
        <v>0</v>
      </c>
      <c r="AO177"/>
      <c r="AP177" s="5">
        <f t="shared" si="15"/>
        <v>0</v>
      </c>
    </row>
    <row r="178" spans="16:42" x14ac:dyDescent="0.3">
      <c r="P178" t="s">
        <v>1970</v>
      </c>
      <c r="Q178" s="21">
        <v>44790.041666666664</v>
      </c>
      <c r="R178" t="s">
        <v>2376</v>
      </c>
      <c r="S178" s="21">
        <v>44783.645856481482</v>
      </c>
      <c r="T178" s="21">
        <v>44790.041666666664</v>
      </c>
      <c r="U178" t="s">
        <v>1950</v>
      </c>
      <c r="V178">
        <v>13</v>
      </c>
      <c r="W178">
        <v>0.38</v>
      </c>
      <c r="X178">
        <v>12.62</v>
      </c>
      <c r="Y178" t="s">
        <v>2024</v>
      </c>
      <c r="Z178" t="s">
        <v>2377</v>
      </c>
      <c r="AA178"/>
      <c r="AB178"/>
      <c r="AC178"/>
      <c r="AO178"/>
      <c r="AP178" s="5">
        <f t="shared" si="15"/>
        <v>-13</v>
      </c>
    </row>
    <row r="179" spans="16:42" x14ac:dyDescent="0.3">
      <c r="P179" t="s">
        <v>1970</v>
      </c>
      <c r="Q179" s="21">
        <v>44790.041666666664</v>
      </c>
      <c r="R179" t="s">
        <v>2378</v>
      </c>
      <c r="S179" s="21">
        <v>44783.669120370374</v>
      </c>
      <c r="T179" s="21">
        <v>44790.041666666664</v>
      </c>
      <c r="U179" t="s">
        <v>1950</v>
      </c>
      <c r="V179">
        <v>26</v>
      </c>
      <c r="W179">
        <v>0.56000000000000005</v>
      </c>
      <c r="X179">
        <v>25.44</v>
      </c>
      <c r="Y179" t="s">
        <v>2024</v>
      </c>
      <c r="Z179" t="s">
        <v>2379</v>
      </c>
      <c r="AA179"/>
      <c r="AB179"/>
      <c r="AC179"/>
      <c r="AE179">
        <f>IF(AK179=V179,1,0)</f>
        <v>1</v>
      </c>
      <c r="AF179"/>
      <c r="AG179" t="s">
        <v>1626</v>
      </c>
      <c r="AH179" t="s">
        <v>1627</v>
      </c>
      <c r="AI179" s="21">
        <v>44783.627083333333</v>
      </c>
      <c r="AJ179"/>
      <c r="AK179">
        <v>26</v>
      </c>
      <c r="AL179">
        <v>1</v>
      </c>
      <c r="AM179">
        <v>0</v>
      </c>
      <c r="AN179">
        <v>0</v>
      </c>
      <c r="AO179"/>
      <c r="AP179" s="5">
        <f t="shared" si="15"/>
        <v>0</v>
      </c>
    </row>
    <row r="180" spans="16:42" x14ac:dyDescent="0.3">
      <c r="P180" t="s">
        <v>1970</v>
      </c>
      <c r="Q180" s="21">
        <v>44790.041666666664</v>
      </c>
      <c r="R180" t="s">
        <v>2380</v>
      </c>
      <c r="S180" s="21">
        <v>44783.67596064815</v>
      </c>
      <c r="T180" s="21">
        <v>44790.041666666664</v>
      </c>
      <c r="U180" t="s">
        <v>1950</v>
      </c>
      <c r="V180">
        <v>26</v>
      </c>
      <c r="W180">
        <v>0.56000000000000005</v>
      </c>
      <c r="X180">
        <v>25.44</v>
      </c>
      <c r="Y180" t="s">
        <v>2024</v>
      </c>
      <c r="Z180" t="s">
        <v>2381</v>
      </c>
      <c r="AA180"/>
      <c r="AB180"/>
      <c r="AC180"/>
      <c r="AE180">
        <f t="shared" ref="AE180:AE202" si="19">IF(AK180=V180,1,0)</f>
        <v>1</v>
      </c>
      <c r="AF180"/>
      <c r="AG180" t="s">
        <v>1624</v>
      </c>
      <c r="AH180" t="s">
        <v>1625</v>
      </c>
      <c r="AI180" s="21">
        <v>44783.640277777777</v>
      </c>
      <c r="AJ180"/>
      <c r="AK180">
        <v>26</v>
      </c>
      <c r="AL180">
        <v>1</v>
      </c>
      <c r="AM180">
        <v>0</v>
      </c>
      <c r="AN180">
        <v>0</v>
      </c>
      <c r="AO180"/>
      <c r="AP180" s="5">
        <f t="shared" si="15"/>
        <v>0</v>
      </c>
    </row>
    <row r="181" spans="16:42" x14ac:dyDescent="0.3">
      <c r="P181" t="s">
        <v>1970</v>
      </c>
      <c r="Q181" s="21">
        <v>44790.041666666664</v>
      </c>
      <c r="R181" t="s">
        <v>2382</v>
      </c>
      <c r="S181" s="21">
        <v>44783.688761574071</v>
      </c>
      <c r="T181" s="21">
        <v>44790.041666666664</v>
      </c>
      <c r="U181" t="s">
        <v>1950</v>
      </c>
      <c r="V181">
        <v>11</v>
      </c>
      <c r="W181">
        <v>0.35</v>
      </c>
      <c r="X181">
        <v>10.65</v>
      </c>
      <c r="Y181" t="s">
        <v>2024</v>
      </c>
      <c r="Z181" t="s">
        <v>2383</v>
      </c>
      <c r="AA181"/>
      <c r="AB181"/>
      <c r="AC181"/>
      <c r="AO181"/>
      <c r="AP181" s="5">
        <f t="shared" si="15"/>
        <v>-11</v>
      </c>
    </row>
    <row r="182" spans="16:42" x14ac:dyDescent="0.3">
      <c r="P182" t="s">
        <v>1970</v>
      </c>
      <c r="Q182" s="21">
        <v>44790.041666666664</v>
      </c>
      <c r="R182" t="s">
        <v>2384</v>
      </c>
      <c r="S182" s="21">
        <v>44783.715046296296</v>
      </c>
      <c r="T182" s="21">
        <v>44790.041666666664</v>
      </c>
      <c r="U182" t="s">
        <v>1950</v>
      </c>
      <c r="V182">
        <v>26</v>
      </c>
      <c r="W182">
        <v>0.56000000000000005</v>
      </c>
      <c r="X182">
        <v>25.44</v>
      </c>
      <c r="Y182" t="s">
        <v>2024</v>
      </c>
      <c r="Z182" t="s">
        <v>2385</v>
      </c>
      <c r="AA182"/>
      <c r="AB182"/>
      <c r="AC182"/>
      <c r="AE182">
        <f t="shared" si="19"/>
        <v>1</v>
      </c>
      <c r="AF182"/>
      <c r="AG182" t="s">
        <v>1618</v>
      </c>
      <c r="AH182" t="s">
        <v>1619</v>
      </c>
      <c r="AI182" s="21">
        <v>44783.754166666666</v>
      </c>
      <c r="AJ182"/>
      <c r="AK182">
        <v>26</v>
      </c>
      <c r="AL182">
        <v>1</v>
      </c>
      <c r="AM182">
        <v>0</v>
      </c>
      <c r="AN182">
        <v>0</v>
      </c>
      <c r="AP182" s="5">
        <f t="shared" si="15"/>
        <v>0</v>
      </c>
    </row>
    <row r="183" spans="16:42" x14ac:dyDescent="0.3">
      <c r="P183" t="s">
        <v>1970</v>
      </c>
      <c r="Q183" s="21">
        <v>44790.041666666664</v>
      </c>
      <c r="R183" t="s">
        <v>2386</v>
      </c>
      <c r="S183" s="21">
        <v>44783.723634259259</v>
      </c>
      <c r="T183" s="21">
        <v>44790.041666666664</v>
      </c>
      <c r="U183" t="s">
        <v>1950</v>
      </c>
      <c r="V183">
        <v>22</v>
      </c>
      <c r="W183">
        <v>0.51</v>
      </c>
      <c r="X183">
        <v>21.49</v>
      </c>
      <c r="Y183" t="s">
        <v>2024</v>
      </c>
      <c r="Z183" t="s">
        <v>2387</v>
      </c>
      <c r="AA183"/>
      <c r="AB183"/>
      <c r="AC183"/>
      <c r="AE183">
        <f t="shared" si="19"/>
        <v>0</v>
      </c>
      <c r="AF183"/>
      <c r="AG183" t="s">
        <v>1620</v>
      </c>
      <c r="AH183" t="s">
        <v>1621</v>
      </c>
      <c r="AI183" s="21">
        <v>44783.736805555556</v>
      </c>
      <c r="AJ183"/>
      <c r="AK183">
        <v>142</v>
      </c>
      <c r="AL183">
        <v>2</v>
      </c>
      <c r="AM183">
        <v>0</v>
      </c>
      <c r="AN183">
        <v>0</v>
      </c>
      <c r="AO183"/>
      <c r="AP183" s="5">
        <f t="shared" si="15"/>
        <v>120</v>
      </c>
    </row>
    <row r="184" spans="16:42" x14ac:dyDescent="0.3">
      <c r="P184" t="s">
        <v>1970</v>
      </c>
      <c r="Q184" s="21">
        <v>44790.041666666664</v>
      </c>
      <c r="R184" t="s">
        <v>2388</v>
      </c>
      <c r="S184" s="21">
        <v>44783.741631944446</v>
      </c>
      <c r="T184" s="21">
        <v>44790.041666666664</v>
      </c>
      <c r="U184" t="s">
        <v>1950</v>
      </c>
      <c r="V184">
        <v>26</v>
      </c>
      <c r="W184">
        <v>0.56000000000000005</v>
      </c>
      <c r="X184">
        <v>25.44</v>
      </c>
      <c r="Y184" t="s">
        <v>2024</v>
      </c>
      <c r="Z184" t="s">
        <v>2389</v>
      </c>
      <c r="AA184"/>
      <c r="AB184"/>
      <c r="AC184"/>
      <c r="AE184">
        <f t="shared" si="19"/>
        <v>1</v>
      </c>
      <c r="AF184"/>
      <c r="AG184" t="s">
        <v>1622</v>
      </c>
      <c r="AH184" t="s">
        <v>1623</v>
      </c>
      <c r="AI184" s="21">
        <v>44783.736805555556</v>
      </c>
      <c r="AJ184"/>
      <c r="AK184">
        <v>26</v>
      </c>
      <c r="AL184">
        <v>1</v>
      </c>
      <c r="AM184">
        <v>0</v>
      </c>
      <c r="AN184">
        <v>0</v>
      </c>
      <c r="AO184"/>
      <c r="AP184" s="5">
        <f t="shared" si="15"/>
        <v>0</v>
      </c>
    </row>
    <row r="185" spans="16:42" x14ac:dyDescent="0.3">
      <c r="P185" t="s">
        <v>1970</v>
      </c>
      <c r="Q185" s="21">
        <v>44790.041666666664</v>
      </c>
      <c r="R185" t="s">
        <v>2390</v>
      </c>
      <c r="S185" s="21">
        <v>44783.753993055558</v>
      </c>
      <c r="T185" s="21">
        <v>44790.041666666664</v>
      </c>
      <c r="U185" t="s">
        <v>1950</v>
      </c>
      <c r="V185">
        <v>11</v>
      </c>
      <c r="W185">
        <v>0.35</v>
      </c>
      <c r="X185">
        <v>10.65</v>
      </c>
      <c r="Y185" t="s">
        <v>2024</v>
      </c>
      <c r="Z185" t="s">
        <v>2391</v>
      </c>
      <c r="AA185"/>
      <c r="AB185"/>
      <c r="AC185"/>
      <c r="AE185">
        <f t="shared" si="19"/>
        <v>1</v>
      </c>
      <c r="AF185"/>
      <c r="AG185" t="s">
        <v>1616</v>
      </c>
      <c r="AH185" t="s">
        <v>1617</v>
      </c>
      <c r="AI185" s="21">
        <v>44783.756249999999</v>
      </c>
      <c r="AJ185"/>
      <c r="AK185">
        <v>11</v>
      </c>
      <c r="AL185">
        <v>1</v>
      </c>
      <c r="AM185">
        <v>0</v>
      </c>
      <c r="AN185">
        <v>0</v>
      </c>
      <c r="AO185"/>
      <c r="AP185" s="5">
        <f t="shared" si="15"/>
        <v>0</v>
      </c>
    </row>
    <row r="186" spans="16:42" x14ac:dyDescent="0.3">
      <c r="P186" t="s">
        <v>1970</v>
      </c>
      <c r="Q186" s="21">
        <v>44790.041666666664</v>
      </c>
      <c r="R186" t="s">
        <v>2392</v>
      </c>
      <c r="S186" s="21">
        <v>44783.774409722224</v>
      </c>
      <c r="T186" s="21">
        <v>44790.041666666664</v>
      </c>
      <c r="U186" t="s">
        <v>1950</v>
      </c>
      <c r="V186">
        <v>26</v>
      </c>
      <c r="W186">
        <v>0.56000000000000005</v>
      </c>
      <c r="X186">
        <v>25.44</v>
      </c>
      <c r="Y186" t="s">
        <v>2024</v>
      </c>
      <c r="Z186" t="s">
        <v>2393</v>
      </c>
      <c r="AA186"/>
      <c r="AB186"/>
      <c r="AC186"/>
      <c r="AE186">
        <f t="shared" si="19"/>
        <v>1</v>
      </c>
      <c r="AF186"/>
      <c r="AG186" t="s">
        <v>1614</v>
      </c>
      <c r="AH186" t="s">
        <v>1615</v>
      </c>
      <c r="AI186" s="21">
        <v>44783.757638888892</v>
      </c>
      <c r="AJ186"/>
      <c r="AK186">
        <v>26</v>
      </c>
      <c r="AL186">
        <v>1</v>
      </c>
      <c r="AM186">
        <v>0</v>
      </c>
      <c r="AN186">
        <v>0</v>
      </c>
      <c r="AO186"/>
      <c r="AP186" s="5">
        <f t="shared" si="15"/>
        <v>0</v>
      </c>
    </row>
    <row r="187" spans="16:42" x14ac:dyDescent="0.3">
      <c r="P187" t="s">
        <v>1970</v>
      </c>
      <c r="Q187" s="21">
        <v>44790.041666666664</v>
      </c>
      <c r="R187" t="s">
        <v>2394</v>
      </c>
      <c r="S187" s="21">
        <v>44783.780115740738</v>
      </c>
      <c r="T187" s="21">
        <v>44790.041666666664</v>
      </c>
      <c r="U187" t="s">
        <v>1950</v>
      </c>
      <c r="V187">
        <v>26</v>
      </c>
      <c r="W187">
        <v>0.56000000000000005</v>
      </c>
      <c r="X187">
        <v>25.44</v>
      </c>
      <c r="Y187" t="s">
        <v>2024</v>
      </c>
      <c r="Z187" t="s">
        <v>2395</v>
      </c>
      <c r="AA187"/>
      <c r="AB187"/>
      <c r="AC187"/>
      <c r="AE187">
        <f t="shared" si="19"/>
        <v>1</v>
      </c>
      <c r="AF187"/>
      <c r="AG187" t="s">
        <v>1610</v>
      </c>
      <c r="AH187" t="s">
        <v>1611</v>
      </c>
      <c r="AI187" s="21">
        <v>44783.789583333331</v>
      </c>
      <c r="AJ187"/>
      <c r="AK187">
        <v>26</v>
      </c>
      <c r="AL187">
        <v>1</v>
      </c>
      <c r="AM187">
        <v>0</v>
      </c>
      <c r="AN187">
        <v>0</v>
      </c>
      <c r="AO187"/>
      <c r="AP187" s="5">
        <f t="shared" si="15"/>
        <v>0</v>
      </c>
    </row>
    <row r="188" spans="16:42" x14ac:dyDescent="0.3">
      <c r="P188" t="s">
        <v>1970</v>
      </c>
      <c r="Q188" s="21">
        <v>44790.041666666664</v>
      </c>
      <c r="R188" t="s">
        <v>2396</v>
      </c>
      <c r="S188" s="21">
        <v>44783.78292824074</v>
      </c>
      <c r="T188" s="21">
        <v>44790.041666666664</v>
      </c>
      <c r="U188" t="s">
        <v>1950</v>
      </c>
      <c r="V188">
        <v>26</v>
      </c>
      <c r="W188">
        <v>0.56000000000000005</v>
      </c>
      <c r="X188">
        <v>25.44</v>
      </c>
      <c r="Y188" t="s">
        <v>2024</v>
      </c>
      <c r="Z188" t="s">
        <v>2397</v>
      </c>
      <c r="AA188"/>
      <c r="AB188"/>
      <c r="AC188"/>
      <c r="AE188">
        <f t="shared" si="19"/>
        <v>1</v>
      </c>
      <c r="AF188"/>
      <c r="AG188" t="s">
        <v>1608</v>
      </c>
      <c r="AH188" t="s">
        <v>1609</v>
      </c>
      <c r="AI188" s="21">
        <v>44783.790972222225</v>
      </c>
      <c r="AJ188"/>
      <c r="AK188">
        <v>26</v>
      </c>
      <c r="AL188">
        <v>1</v>
      </c>
      <c r="AM188">
        <v>0</v>
      </c>
      <c r="AN188">
        <v>0</v>
      </c>
      <c r="AO188"/>
      <c r="AP188" s="5">
        <f t="shared" si="15"/>
        <v>0</v>
      </c>
    </row>
    <row r="189" spans="16:42" x14ac:dyDescent="0.3">
      <c r="P189" t="s">
        <v>1970</v>
      </c>
      <c r="Q189" s="21">
        <v>44790.041666666664</v>
      </c>
      <c r="R189" t="s">
        <v>2398</v>
      </c>
      <c r="S189" s="21">
        <v>44783.800578703704</v>
      </c>
      <c r="T189" s="21">
        <v>44790.041666666664</v>
      </c>
      <c r="U189" t="s">
        <v>1950</v>
      </c>
      <c r="V189">
        <v>22</v>
      </c>
      <c r="W189">
        <v>0.51</v>
      </c>
      <c r="X189">
        <v>21.49</v>
      </c>
      <c r="Y189" t="s">
        <v>2024</v>
      </c>
      <c r="Z189" t="s">
        <v>2399</v>
      </c>
      <c r="AA189"/>
      <c r="AB189"/>
      <c r="AC189"/>
      <c r="AE189">
        <f t="shared" si="19"/>
        <v>1</v>
      </c>
      <c r="AF189"/>
      <c r="AG189" t="s">
        <v>1612</v>
      </c>
      <c r="AH189" t="s">
        <v>1613</v>
      </c>
      <c r="AI189" s="21">
        <v>44783.786805555559</v>
      </c>
      <c r="AJ189"/>
      <c r="AK189">
        <v>22</v>
      </c>
      <c r="AL189">
        <v>1</v>
      </c>
      <c r="AM189">
        <v>0</v>
      </c>
      <c r="AN189">
        <v>0</v>
      </c>
      <c r="AO189"/>
      <c r="AP189" s="5">
        <f t="shared" si="15"/>
        <v>0</v>
      </c>
    </row>
    <row r="190" spans="16:42" x14ac:dyDescent="0.3">
      <c r="P190" t="s">
        <v>1970</v>
      </c>
      <c r="Q190" s="21">
        <v>44790.041666666664</v>
      </c>
      <c r="R190" t="s">
        <v>2400</v>
      </c>
      <c r="S190" s="21">
        <v>44783.83085648148</v>
      </c>
      <c r="T190" s="21">
        <v>44790.041666666664</v>
      </c>
      <c r="U190" t="s">
        <v>1950</v>
      </c>
      <c r="V190">
        <v>26</v>
      </c>
      <c r="W190">
        <v>0.56000000000000005</v>
      </c>
      <c r="X190">
        <v>25.44</v>
      </c>
      <c r="Y190" t="s">
        <v>2024</v>
      </c>
      <c r="Z190" t="s">
        <v>2401</v>
      </c>
      <c r="AA190"/>
      <c r="AB190"/>
      <c r="AC190"/>
      <c r="AE190">
        <f t="shared" si="19"/>
        <v>1</v>
      </c>
      <c r="AF190"/>
      <c r="AG190" t="s">
        <v>1606</v>
      </c>
      <c r="AH190" t="s">
        <v>1607</v>
      </c>
      <c r="AI190" s="21">
        <v>44783.792361111111</v>
      </c>
      <c r="AJ190"/>
      <c r="AK190">
        <v>26</v>
      </c>
      <c r="AL190">
        <v>1</v>
      </c>
      <c r="AM190">
        <v>0</v>
      </c>
      <c r="AN190">
        <v>0</v>
      </c>
      <c r="AO190"/>
      <c r="AP190" s="5">
        <f t="shared" si="15"/>
        <v>0</v>
      </c>
    </row>
    <row r="191" spans="16:42" x14ac:dyDescent="0.3">
      <c r="P191" t="s">
        <v>1970</v>
      </c>
      <c r="Q191" s="21">
        <v>44790.041666666664</v>
      </c>
      <c r="R191" t="s">
        <v>2402</v>
      </c>
      <c r="S191" s="21">
        <v>44783.83289351852</v>
      </c>
      <c r="T191" s="21">
        <v>44790.041666666664</v>
      </c>
      <c r="U191" t="s">
        <v>1950</v>
      </c>
      <c r="V191">
        <v>26</v>
      </c>
      <c r="W191">
        <v>0.56000000000000005</v>
      </c>
      <c r="X191">
        <v>25.44</v>
      </c>
      <c r="Y191" t="s">
        <v>2024</v>
      </c>
      <c r="Z191" t="s">
        <v>2403</v>
      </c>
      <c r="AA191"/>
      <c r="AB191"/>
      <c r="AC191"/>
      <c r="AE191">
        <f t="shared" si="19"/>
        <v>1</v>
      </c>
      <c r="AF191"/>
      <c r="AG191" t="s">
        <v>1604</v>
      </c>
      <c r="AH191" t="s">
        <v>1605</v>
      </c>
      <c r="AI191" s="21">
        <v>44783.793055555558</v>
      </c>
      <c r="AJ191"/>
      <c r="AK191">
        <v>26</v>
      </c>
      <c r="AL191">
        <v>1</v>
      </c>
      <c r="AM191">
        <v>0</v>
      </c>
      <c r="AN191">
        <v>0</v>
      </c>
      <c r="AO191"/>
      <c r="AP191" s="5">
        <f t="shared" si="15"/>
        <v>0</v>
      </c>
    </row>
    <row r="192" spans="16:42" x14ac:dyDescent="0.3">
      <c r="P192" t="s">
        <v>1970</v>
      </c>
      <c r="Q192" s="21">
        <v>44790.041666666664</v>
      </c>
      <c r="R192" t="s">
        <v>2404</v>
      </c>
      <c r="S192" s="21">
        <v>44783.835462962961</v>
      </c>
      <c r="T192" s="21">
        <v>44790.041666666664</v>
      </c>
      <c r="U192" t="s">
        <v>1950</v>
      </c>
      <c r="V192">
        <v>13</v>
      </c>
      <c r="W192">
        <v>0.38</v>
      </c>
      <c r="X192">
        <v>12.62</v>
      </c>
      <c r="Y192" t="s">
        <v>2024</v>
      </c>
      <c r="Z192" t="s">
        <v>2405</v>
      </c>
      <c r="AA192"/>
      <c r="AB192"/>
      <c r="AC192"/>
      <c r="AE192">
        <f t="shared" si="19"/>
        <v>1</v>
      </c>
      <c r="AF192"/>
      <c r="AG192" t="s">
        <v>1602</v>
      </c>
      <c r="AH192" t="s">
        <v>1603</v>
      </c>
      <c r="AI192" s="21">
        <v>44783.793749999997</v>
      </c>
      <c r="AJ192"/>
      <c r="AK192">
        <v>13</v>
      </c>
      <c r="AL192">
        <v>1</v>
      </c>
      <c r="AM192">
        <v>0</v>
      </c>
      <c r="AN192">
        <v>0</v>
      </c>
      <c r="AO192"/>
      <c r="AP192" s="5">
        <f t="shared" si="15"/>
        <v>0</v>
      </c>
    </row>
    <row r="193" spans="16:42" x14ac:dyDescent="0.3">
      <c r="P193" t="s">
        <v>1970</v>
      </c>
      <c r="Q193" s="21">
        <v>44790.041666666664</v>
      </c>
      <c r="R193" t="s">
        <v>2406</v>
      </c>
      <c r="S193" s="21">
        <v>44783.843136574076</v>
      </c>
      <c r="T193" s="21">
        <v>44790.041666666664</v>
      </c>
      <c r="U193" t="s">
        <v>1950</v>
      </c>
      <c r="V193">
        <v>22</v>
      </c>
      <c r="W193">
        <v>0.51</v>
      </c>
      <c r="X193">
        <v>21.49</v>
      </c>
      <c r="Y193" t="s">
        <v>2024</v>
      </c>
      <c r="Z193" t="s">
        <v>2407</v>
      </c>
      <c r="AA193"/>
      <c r="AB193"/>
      <c r="AC193"/>
      <c r="AE193">
        <f t="shared" si="19"/>
        <v>1</v>
      </c>
      <c r="AF193"/>
      <c r="AG193" t="s">
        <v>1029</v>
      </c>
      <c r="AH193" t="s">
        <v>1601</v>
      </c>
      <c r="AI193" s="21">
        <v>44783.801388888889</v>
      </c>
      <c r="AJ193"/>
      <c r="AK193">
        <v>22</v>
      </c>
      <c r="AL193">
        <v>1</v>
      </c>
      <c r="AM193">
        <v>0</v>
      </c>
      <c r="AN193">
        <v>0</v>
      </c>
      <c r="AO193"/>
      <c r="AP193" s="5">
        <f t="shared" si="15"/>
        <v>0</v>
      </c>
    </row>
    <row r="194" spans="16:42" x14ac:dyDescent="0.3">
      <c r="P194" t="s">
        <v>1970</v>
      </c>
      <c r="Q194" s="21">
        <v>44790.041666666664</v>
      </c>
      <c r="R194" t="s">
        <v>2408</v>
      </c>
      <c r="S194" s="21">
        <v>44783.844965277778</v>
      </c>
      <c r="T194" s="21">
        <v>44790.041666666664</v>
      </c>
      <c r="U194" t="s">
        <v>1950</v>
      </c>
      <c r="V194">
        <v>22</v>
      </c>
      <c r="W194">
        <v>0.51</v>
      </c>
      <c r="X194">
        <v>21.49</v>
      </c>
      <c r="Y194" t="s">
        <v>2024</v>
      </c>
      <c r="Z194" t="s">
        <v>2409</v>
      </c>
      <c r="AA194"/>
      <c r="AB194"/>
      <c r="AC194"/>
      <c r="AE194">
        <f t="shared" si="19"/>
        <v>1</v>
      </c>
      <c r="AF194"/>
      <c r="AG194" t="s">
        <v>1599</v>
      </c>
      <c r="AH194" t="s">
        <v>1600</v>
      </c>
      <c r="AI194" s="21">
        <v>44783.802777777775</v>
      </c>
      <c r="AJ194"/>
      <c r="AK194">
        <v>22</v>
      </c>
      <c r="AL194">
        <v>1</v>
      </c>
      <c r="AM194">
        <v>0</v>
      </c>
      <c r="AN194">
        <v>0</v>
      </c>
      <c r="AO194"/>
      <c r="AP194" s="5">
        <f t="shared" si="15"/>
        <v>0</v>
      </c>
    </row>
    <row r="195" spans="16:42" x14ac:dyDescent="0.3">
      <c r="P195" t="s">
        <v>1970</v>
      </c>
      <c r="Q195" s="21">
        <v>44790.041666666664</v>
      </c>
      <c r="R195" t="s">
        <v>2410</v>
      </c>
      <c r="S195" s="21">
        <v>44783.872685185182</v>
      </c>
      <c r="T195" s="21">
        <v>44790.041666666664</v>
      </c>
      <c r="U195" t="s">
        <v>1950</v>
      </c>
      <c r="V195">
        <v>13</v>
      </c>
      <c r="W195">
        <v>0.38</v>
      </c>
      <c r="X195">
        <v>12.62</v>
      </c>
      <c r="Y195" t="s">
        <v>2024</v>
      </c>
      <c r="Z195" t="s">
        <v>2411</v>
      </c>
      <c r="AA195"/>
      <c r="AB195"/>
      <c r="AC195"/>
      <c r="AE195">
        <f t="shared" si="19"/>
        <v>1</v>
      </c>
      <c r="AF195"/>
      <c r="AG195" t="s">
        <v>1597</v>
      </c>
      <c r="AH195" t="s">
        <v>1598</v>
      </c>
      <c r="AI195" s="21">
        <v>44783.830555555556</v>
      </c>
      <c r="AJ195"/>
      <c r="AK195">
        <v>13</v>
      </c>
      <c r="AL195">
        <v>1</v>
      </c>
      <c r="AM195">
        <v>0</v>
      </c>
      <c r="AN195">
        <v>0</v>
      </c>
      <c r="AO195"/>
      <c r="AP195" s="5">
        <f t="shared" ref="AP195:AP253" si="20">AK195-V195</f>
        <v>0</v>
      </c>
    </row>
    <row r="196" spans="16:42" x14ac:dyDescent="0.3">
      <c r="P196" t="s">
        <v>1970</v>
      </c>
      <c r="Q196" s="21">
        <v>44790.041666666664</v>
      </c>
      <c r="R196" t="s">
        <v>2412</v>
      </c>
      <c r="S196" s="21">
        <v>44783.874189814815</v>
      </c>
      <c r="T196" s="21">
        <v>44790.041666666664</v>
      </c>
      <c r="U196" t="s">
        <v>1950</v>
      </c>
      <c r="V196">
        <v>22</v>
      </c>
      <c r="W196">
        <v>0.51</v>
      </c>
      <c r="X196">
        <v>21.49</v>
      </c>
      <c r="Y196" t="s">
        <v>2024</v>
      </c>
      <c r="Z196" t="s">
        <v>2413</v>
      </c>
      <c r="AA196"/>
      <c r="AB196"/>
      <c r="AC196"/>
      <c r="AE196">
        <f t="shared" si="19"/>
        <v>1</v>
      </c>
      <c r="AF196"/>
      <c r="AG196" t="s">
        <v>1595</v>
      </c>
      <c r="AH196" t="s">
        <v>1596</v>
      </c>
      <c r="AI196" s="21">
        <v>44783.831944444442</v>
      </c>
      <c r="AJ196"/>
      <c r="AK196">
        <v>22</v>
      </c>
      <c r="AL196">
        <v>1</v>
      </c>
      <c r="AM196">
        <v>0</v>
      </c>
      <c r="AN196">
        <v>0</v>
      </c>
      <c r="AO196"/>
      <c r="AP196" s="5">
        <f t="shared" si="20"/>
        <v>0</v>
      </c>
    </row>
    <row r="197" spans="16:42" x14ac:dyDescent="0.3">
      <c r="P197" t="s">
        <v>1970</v>
      </c>
      <c r="Q197" s="21">
        <v>44790.041666666664</v>
      </c>
      <c r="R197" t="s">
        <v>2414</v>
      </c>
      <c r="S197" s="21">
        <v>44783.887326388889</v>
      </c>
      <c r="T197" s="21">
        <v>44790.041666666664</v>
      </c>
      <c r="U197" t="s">
        <v>1950</v>
      </c>
      <c r="V197">
        <v>22</v>
      </c>
      <c r="W197">
        <v>0.51</v>
      </c>
      <c r="X197">
        <v>21.49</v>
      </c>
      <c r="Y197" t="s">
        <v>2024</v>
      </c>
      <c r="Z197" t="s">
        <v>2415</v>
      </c>
      <c r="AA197"/>
      <c r="AB197"/>
      <c r="AC197"/>
      <c r="AE197">
        <f t="shared" si="19"/>
        <v>1</v>
      </c>
      <c r="AF197"/>
      <c r="AG197" t="s">
        <v>982</v>
      </c>
      <c r="AH197" t="s">
        <v>1594</v>
      </c>
      <c r="AI197" s="21">
        <v>44783.845138888886</v>
      </c>
      <c r="AJ197"/>
      <c r="AK197">
        <v>22</v>
      </c>
      <c r="AL197">
        <v>1</v>
      </c>
      <c r="AM197">
        <v>0</v>
      </c>
      <c r="AN197">
        <v>0</v>
      </c>
      <c r="AO197"/>
      <c r="AP197" s="5">
        <f t="shared" si="20"/>
        <v>0</v>
      </c>
    </row>
    <row r="198" spans="16:42" x14ac:dyDescent="0.3">
      <c r="P198" t="s">
        <v>1970</v>
      </c>
      <c r="Q198" s="21">
        <v>44790.041666666664</v>
      </c>
      <c r="R198" t="s">
        <v>2416</v>
      </c>
      <c r="S198" s="21">
        <v>44783.943124999998</v>
      </c>
      <c r="T198" s="21">
        <v>44790.041666666664</v>
      </c>
      <c r="U198" t="s">
        <v>1950</v>
      </c>
      <c r="V198">
        <v>26</v>
      </c>
      <c r="W198">
        <v>0.56000000000000005</v>
      </c>
      <c r="X198">
        <v>25.44</v>
      </c>
      <c r="Y198" t="s">
        <v>2024</v>
      </c>
      <c r="Z198" t="s">
        <v>2417</v>
      </c>
      <c r="AA198"/>
      <c r="AB198"/>
      <c r="AC198"/>
      <c r="AE198">
        <f t="shared" si="19"/>
        <v>1</v>
      </c>
      <c r="AF198"/>
      <c r="AG198" t="s">
        <v>1592</v>
      </c>
      <c r="AH198" t="s">
        <v>1593</v>
      </c>
      <c r="AI198" s="21">
        <v>44783.901388888888</v>
      </c>
      <c r="AJ198"/>
      <c r="AK198">
        <v>26</v>
      </c>
      <c r="AL198">
        <v>1</v>
      </c>
      <c r="AM198">
        <v>0</v>
      </c>
      <c r="AN198">
        <v>0</v>
      </c>
      <c r="AO198"/>
      <c r="AP198" s="5">
        <f t="shared" si="20"/>
        <v>0</v>
      </c>
    </row>
    <row r="199" spans="16:42" x14ac:dyDescent="0.3">
      <c r="P199" t="s">
        <v>1970</v>
      </c>
      <c r="Q199" s="21">
        <v>44790.041666666664</v>
      </c>
      <c r="R199" t="s">
        <v>2418</v>
      </c>
      <c r="S199" s="21">
        <v>44783.961446759262</v>
      </c>
      <c r="T199" s="21">
        <v>44790.041666666664</v>
      </c>
      <c r="U199" t="s">
        <v>1950</v>
      </c>
      <c r="V199">
        <v>26</v>
      </c>
      <c r="W199">
        <v>0.56000000000000005</v>
      </c>
      <c r="X199">
        <v>25.44</v>
      </c>
      <c r="Y199" t="s">
        <v>2024</v>
      </c>
      <c r="Z199" t="s">
        <v>2419</v>
      </c>
      <c r="AA199"/>
      <c r="AB199"/>
      <c r="AC199"/>
      <c r="AE199">
        <f t="shared" si="19"/>
        <v>1</v>
      </c>
      <c r="AF199"/>
      <c r="AG199" t="s">
        <v>1590</v>
      </c>
      <c r="AH199" t="s">
        <v>1591</v>
      </c>
      <c r="AI199" s="21">
        <v>44783.919444444444</v>
      </c>
      <c r="AJ199"/>
      <c r="AK199">
        <v>26</v>
      </c>
      <c r="AL199">
        <v>1</v>
      </c>
      <c r="AM199">
        <v>0</v>
      </c>
      <c r="AN199">
        <v>0</v>
      </c>
      <c r="AO199"/>
      <c r="AP199" s="5">
        <f t="shared" si="20"/>
        <v>0</v>
      </c>
    </row>
    <row r="200" spans="16:42" x14ac:dyDescent="0.3">
      <c r="P200" t="s">
        <v>1970</v>
      </c>
      <c r="Q200" s="21">
        <v>44790.041666666664</v>
      </c>
      <c r="R200" t="s">
        <v>2420</v>
      </c>
      <c r="S200" s="21">
        <v>44783.988587962966</v>
      </c>
      <c r="T200" s="21">
        <v>44790.041666666664</v>
      </c>
      <c r="U200" t="s">
        <v>1950</v>
      </c>
      <c r="V200">
        <v>26</v>
      </c>
      <c r="W200">
        <v>0.56000000000000005</v>
      </c>
      <c r="X200">
        <v>25.44</v>
      </c>
      <c r="Y200" t="s">
        <v>2024</v>
      </c>
      <c r="Z200" t="s">
        <v>2421</v>
      </c>
      <c r="AA200"/>
      <c r="AB200"/>
      <c r="AC200"/>
      <c r="AE200">
        <f t="shared" si="19"/>
        <v>1</v>
      </c>
      <c r="AF200"/>
      <c r="AG200" t="s">
        <v>1588</v>
      </c>
      <c r="AH200" t="s">
        <v>1589</v>
      </c>
      <c r="AI200" s="21">
        <v>44783.946527777778</v>
      </c>
      <c r="AJ200"/>
      <c r="AK200">
        <v>26</v>
      </c>
      <c r="AL200">
        <v>1</v>
      </c>
      <c r="AM200">
        <v>0</v>
      </c>
      <c r="AN200">
        <v>0</v>
      </c>
      <c r="AO200"/>
      <c r="AP200" s="5">
        <f t="shared" si="20"/>
        <v>0</v>
      </c>
    </row>
    <row r="201" spans="16:42" x14ac:dyDescent="0.3">
      <c r="P201" t="s">
        <v>1970</v>
      </c>
      <c r="Q201" s="21">
        <v>44790.041666666664</v>
      </c>
      <c r="R201" t="s">
        <v>2422</v>
      </c>
      <c r="S201" s="21">
        <v>44784.009328703702</v>
      </c>
      <c r="T201" s="21">
        <v>44790.041666666664</v>
      </c>
      <c r="U201" t="s">
        <v>1950</v>
      </c>
      <c r="V201">
        <v>13</v>
      </c>
      <c r="W201">
        <v>0.38</v>
      </c>
      <c r="X201">
        <v>12.62</v>
      </c>
      <c r="Y201" t="s">
        <v>2024</v>
      </c>
      <c r="Z201" t="s">
        <v>2423</v>
      </c>
      <c r="AA201"/>
      <c r="AB201"/>
      <c r="AC201"/>
      <c r="AE201">
        <f t="shared" si="19"/>
        <v>1</v>
      </c>
      <c r="AF201"/>
      <c r="AG201" t="s">
        <v>1584</v>
      </c>
      <c r="AH201" t="s">
        <v>1585</v>
      </c>
      <c r="AI201" s="21">
        <v>44784.029166666667</v>
      </c>
      <c r="AJ201"/>
      <c r="AK201">
        <v>13</v>
      </c>
      <c r="AL201">
        <v>1</v>
      </c>
      <c r="AM201">
        <v>0</v>
      </c>
      <c r="AN201">
        <v>0</v>
      </c>
      <c r="AO201"/>
      <c r="AP201" s="5">
        <f t="shared" si="20"/>
        <v>0</v>
      </c>
    </row>
    <row r="202" spans="16:42" x14ac:dyDescent="0.3">
      <c r="P202" t="s">
        <v>1970</v>
      </c>
      <c r="Q202" s="21">
        <v>44790.041666666664</v>
      </c>
      <c r="R202" t="s">
        <v>2424</v>
      </c>
      <c r="S202" s="21">
        <v>44784.382326388892</v>
      </c>
      <c r="T202" s="21">
        <v>44790.041666666664</v>
      </c>
      <c r="U202" t="s">
        <v>1950</v>
      </c>
      <c r="V202">
        <v>-13</v>
      </c>
      <c r="W202">
        <v>0</v>
      </c>
      <c r="X202">
        <v>-13</v>
      </c>
      <c r="Y202" t="s">
        <v>2425</v>
      </c>
      <c r="Z202" t="s">
        <v>2426</v>
      </c>
      <c r="AA202"/>
      <c r="AB202"/>
      <c r="AC202"/>
      <c r="AE202">
        <f t="shared" si="19"/>
        <v>0</v>
      </c>
      <c r="AF202"/>
      <c r="AG202" t="s">
        <v>1586</v>
      </c>
      <c r="AH202" t="s">
        <v>1587</v>
      </c>
      <c r="AI202" s="21">
        <v>44783.967361111114</v>
      </c>
      <c r="AJ202"/>
      <c r="AK202">
        <v>0</v>
      </c>
      <c r="AL202">
        <v>1</v>
      </c>
      <c r="AM202">
        <v>13</v>
      </c>
      <c r="AN202">
        <v>0</v>
      </c>
      <c r="AO202"/>
      <c r="AP202" s="5">
        <f t="shared" si="20"/>
        <v>13</v>
      </c>
    </row>
    <row r="203" spans="16:42" x14ac:dyDescent="0.3">
      <c r="P203" t="s">
        <v>1968</v>
      </c>
      <c r="Q203" s="21">
        <v>44791.041666666664</v>
      </c>
      <c r="R203" t="s">
        <v>2427</v>
      </c>
      <c r="S203" s="21">
        <v>44784.07099537037</v>
      </c>
      <c r="T203" s="21">
        <v>44791.041666666664</v>
      </c>
      <c r="U203" t="s">
        <v>1950</v>
      </c>
      <c r="V203">
        <v>13</v>
      </c>
      <c r="W203">
        <v>0.38</v>
      </c>
      <c r="X203">
        <v>12.62</v>
      </c>
      <c r="Y203" t="s">
        <v>2024</v>
      </c>
      <c r="Z203" t="s">
        <v>2428</v>
      </c>
      <c r="AA203"/>
      <c r="AB203"/>
      <c r="AC203"/>
      <c r="AE203"/>
      <c r="AF203"/>
      <c r="AG203"/>
      <c r="AH203"/>
      <c r="AI203" s="21"/>
      <c r="AJ203"/>
      <c r="AK203"/>
      <c r="AL203"/>
      <c r="AM203"/>
      <c r="AN203"/>
      <c r="AO203"/>
      <c r="AP203" s="5">
        <f t="shared" si="20"/>
        <v>-13</v>
      </c>
    </row>
    <row r="204" spans="16:42" x14ac:dyDescent="0.3">
      <c r="P204" t="s">
        <v>1968</v>
      </c>
      <c r="Q204" s="21">
        <v>44791.041666666664</v>
      </c>
      <c r="R204" t="s">
        <v>2429</v>
      </c>
      <c r="S204" s="21">
        <v>44784.335775462961</v>
      </c>
      <c r="T204" s="21">
        <v>44791.041666666664</v>
      </c>
      <c r="U204" t="s">
        <v>1950</v>
      </c>
      <c r="V204">
        <v>26</v>
      </c>
      <c r="W204">
        <v>0.56000000000000005</v>
      </c>
      <c r="X204">
        <v>25.44</v>
      </c>
      <c r="Y204" t="s">
        <v>2024</v>
      </c>
      <c r="Z204" t="s">
        <v>2430</v>
      </c>
      <c r="AA204"/>
      <c r="AB204"/>
      <c r="AC204"/>
      <c r="AE204">
        <f>IF(AK204=V204,1,0)</f>
        <v>1</v>
      </c>
      <c r="AF204"/>
      <c r="AG204" t="s">
        <v>1582</v>
      </c>
      <c r="AH204" t="s">
        <v>1583</v>
      </c>
      <c r="AI204" s="21">
        <v>44784.293749999997</v>
      </c>
      <c r="AJ204"/>
      <c r="AK204">
        <v>26</v>
      </c>
      <c r="AL204">
        <v>1</v>
      </c>
      <c r="AM204">
        <v>0</v>
      </c>
      <c r="AN204">
        <v>0</v>
      </c>
      <c r="AO204"/>
      <c r="AP204" s="5">
        <f t="shared" si="20"/>
        <v>0</v>
      </c>
    </row>
    <row r="205" spans="16:42" x14ac:dyDescent="0.3">
      <c r="P205" t="s">
        <v>1968</v>
      </c>
      <c r="Q205" s="21">
        <v>44791.041666666664</v>
      </c>
      <c r="R205" t="s">
        <v>2431</v>
      </c>
      <c r="S205" s="21">
        <v>44784.447222222225</v>
      </c>
      <c r="T205" s="21">
        <v>44791.041666666664</v>
      </c>
      <c r="U205" t="s">
        <v>1950</v>
      </c>
      <c r="V205">
        <v>26</v>
      </c>
      <c r="W205">
        <v>0.56000000000000005</v>
      </c>
      <c r="X205">
        <v>25.44</v>
      </c>
      <c r="Y205" t="s">
        <v>2024</v>
      </c>
      <c r="Z205" t="s">
        <v>2432</v>
      </c>
      <c r="AA205"/>
      <c r="AB205"/>
      <c r="AC205"/>
      <c r="AE205">
        <f t="shared" ref="AE205:AE206" si="21">IF(AK205=V205,1,0)</f>
        <v>1</v>
      </c>
      <c r="AF205"/>
      <c r="AG205" t="s">
        <v>1580</v>
      </c>
      <c r="AH205" t="s">
        <v>1581</v>
      </c>
      <c r="AI205" s="21">
        <v>44784.404861111114</v>
      </c>
      <c r="AJ205"/>
      <c r="AK205">
        <v>26</v>
      </c>
      <c r="AL205">
        <v>1</v>
      </c>
      <c r="AM205">
        <v>0</v>
      </c>
      <c r="AN205">
        <v>0</v>
      </c>
      <c r="AO205"/>
      <c r="AP205" s="5">
        <f t="shared" si="20"/>
        <v>0</v>
      </c>
    </row>
    <row r="206" spans="16:42" x14ac:dyDescent="0.3">
      <c r="P206" t="s">
        <v>1968</v>
      </c>
      <c r="Q206" s="21">
        <v>44791.041666666664</v>
      </c>
      <c r="R206" t="s">
        <v>2433</v>
      </c>
      <c r="S206" s="21">
        <v>44784.456620370373</v>
      </c>
      <c r="T206" s="21">
        <v>44791.041666666664</v>
      </c>
      <c r="U206" t="s">
        <v>1950</v>
      </c>
      <c r="V206">
        <v>26</v>
      </c>
      <c r="W206">
        <v>0.56000000000000005</v>
      </c>
      <c r="X206">
        <v>25.44</v>
      </c>
      <c r="Y206" t="s">
        <v>2024</v>
      </c>
      <c r="Z206" t="s">
        <v>2434</v>
      </c>
      <c r="AA206"/>
      <c r="AB206"/>
      <c r="AC206"/>
      <c r="AE206">
        <f t="shared" si="21"/>
        <v>1</v>
      </c>
      <c r="AF206"/>
      <c r="AG206" t="s">
        <v>1578</v>
      </c>
      <c r="AH206" t="s">
        <v>1579</v>
      </c>
      <c r="AI206" s="21">
        <v>44784.414583333331</v>
      </c>
      <c r="AJ206"/>
      <c r="AK206">
        <v>26</v>
      </c>
      <c r="AL206">
        <v>1</v>
      </c>
      <c r="AM206">
        <v>0</v>
      </c>
      <c r="AN206">
        <v>0</v>
      </c>
      <c r="AO206"/>
      <c r="AP206" s="5">
        <f t="shared" si="20"/>
        <v>0</v>
      </c>
    </row>
    <row r="207" spans="16:42" x14ac:dyDescent="0.3">
      <c r="P207" t="s">
        <v>1968</v>
      </c>
      <c r="Q207" s="21">
        <v>44791.041666666664</v>
      </c>
      <c r="R207" t="s">
        <v>2435</v>
      </c>
      <c r="S207" s="21">
        <v>44784.468136574076</v>
      </c>
      <c r="T207" s="21">
        <v>44791.041666666664</v>
      </c>
      <c r="U207" t="s">
        <v>1950</v>
      </c>
      <c r="V207">
        <v>11</v>
      </c>
      <c r="W207">
        <v>0.35</v>
      </c>
      <c r="X207">
        <v>10.65</v>
      </c>
      <c r="Y207" t="s">
        <v>2024</v>
      </c>
      <c r="Z207" t="s">
        <v>2436</v>
      </c>
      <c r="AA207"/>
      <c r="AB207"/>
      <c r="AC207"/>
      <c r="AE207"/>
      <c r="AF207"/>
      <c r="AG207"/>
      <c r="AH207"/>
      <c r="AI207" s="21"/>
      <c r="AJ207"/>
      <c r="AK207"/>
      <c r="AL207"/>
      <c r="AM207"/>
      <c r="AN207"/>
      <c r="AO207"/>
      <c r="AP207" s="5">
        <f t="shared" si="20"/>
        <v>-11</v>
      </c>
    </row>
    <row r="208" spans="16:42" x14ac:dyDescent="0.3">
      <c r="P208" t="s">
        <v>1968</v>
      </c>
      <c r="Q208" s="21">
        <v>44791.041666666664</v>
      </c>
      <c r="R208" t="s">
        <v>2437</v>
      </c>
      <c r="S208" s="21">
        <v>44784.493483796294</v>
      </c>
      <c r="T208" s="21">
        <v>44791.041666666664</v>
      </c>
      <c r="U208" t="s">
        <v>1950</v>
      </c>
      <c r="V208">
        <v>13</v>
      </c>
      <c r="W208">
        <v>0.38</v>
      </c>
      <c r="X208">
        <v>12.62</v>
      </c>
      <c r="Y208" t="s">
        <v>2024</v>
      </c>
      <c r="Z208" t="s">
        <v>2438</v>
      </c>
      <c r="AA208"/>
      <c r="AB208"/>
      <c r="AC208"/>
      <c r="AE208">
        <f>IF(AK208=V208,1,0)</f>
        <v>1</v>
      </c>
      <c r="AF208"/>
      <c r="AG208" t="s">
        <v>1576</v>
      </c>
      <c r="AH208" t="s">
        <v>1577</v>
      </c>
      <c r="AI208" s="21">
        <v>44784.451388888891</v>
      </c>
      <c r="AJ208"/>
      <c r="AK208">
        <v>13</v>
      </c>
      <c r="AL208">
        <v>1</v>
      </c>
      <c r="AM208">
        <v>0</v>
      </c>
      <c r="AN208">
        <v>0</v>
      </c>
      <c r="AO208"/>
      <c r="AP208" s="5">
        <f t="shared" si="20"/>
        <v>0</v>
      </c>
    </row>
    <row r="209" spans="16:42" x14ac:dyDescent="0.3">
      <c r="P209" t="s">
        <v>1968</v>
      </c>
      <c r="Q209" s="21">
        <v>44791.041666666664</v>
      </c>
      <c r="R209" t="s">
        <v>2439</v>
      </c>
      <c r="S209" s="21">
        <v>44784.50885416667</v>
      </c>
      <c r="T209" s="21">
        <v>44791.041666666664</v>
      </c>
      <c r="U209" t="s">
        <v>1950</v>
      </c>
      <c r="V209">
        <v>26</v>
      </c>
      <c r="W209">
        <v>0.56000000000000005</v>
      </c>
      <c r="X209">
        <v>25.44</v>
      </c>
      <c r="Y209" t="s">
        <v>2024</v>
      </c>
      <c r="Z209" t="s">
        <v>2440</v>
      </c>
      <c r="AA209"/>
      <c r="AB209"/>
      <c r="AC209"/>
      <c r="AE209">
        <f t="shared" ref="AE209:AE214" si="22">IF(AK209=V209,1,0)</f>
        <v>1</v>
      </c>
      <c r="AF209"/>
      <c r="AG209" t="s">
        <v>1574</v>
      </c>
      <c r="AH209" t="s">
        <v>1575</v>
      </c>
      <c r="AI209" s="21">
        <v>44784.466666666667</v>
      </c>
      <c r="AJ209"/>
      <c r="AK209">
        <v>26</v>
      </c>
      <c r="AL209">
        <v>1</v>
      </c>
      <c r="AM209">
        <v>0</v>
      </c>
      <c r="AN209">
        <v>0</v>
      </c>
      <c r="AO209"/>
      <c r="AP209" s="5">
        <f t="shared" si="20"/>
        <v>0</v>
      </c>
    </row>
    <row r="210" spans="16:42" x14ac:dyDescent="0.3">
      <c r="P210" t="s">
        <v>1968</v>
      </c>
      <c r="Q210" s="21">
        <v>44791.041666666664</v>
      </c>
      <c r="R210" t="s">
        <v>2441</v>
      </c>
      <c r="S210" s="21">
        <v>44784.510081018518</v>
      </c>
      <c r="T210" s="21">
        <v>44791.041666666664</v>
      </c>
      <c r="U210" t="s">
        <v>1950</v>
      </c>
      <c r="V210">
        <v>26</v>
      </c>
      <c r="W210">
        <v>0.56000000000000005</v>
      </c>
      <c r="X210">
        <v>25.44</v>
      </c>
      <c r="Y210" t="s">
        <v>2024</v>
      </c>
      <c r="Z210" t="s">
        <v>2442</v>
      </c>
      <c r="AA210"/>
      <c r="AB210"/>
      <c r="AC210"/>
      <c r="AE210">
        <f t="shared" si="22"/>
        <v>1</v>
      </c>
      <c r="AF210"/>
      <c r="AG210" t="s">
        <v>1572</v>
      </c>
      <c r="AH210" t="s">
        <v>1573</v>
      </c>
      <c r="AI210" s="21">
        <v>44784.468055555553</v>
      </c>
      <c r="AJ210"/>
      <c r="AK210">
        <v>26</v>
      </c>
      <c r="AL210">
        <v>1</v>
      </c>
      <c r="AM210">
        <v>0</v>
      </c>
      <c r="AN210">
        <v>0</v>
      </c>
      <c r="AO210"/>
      <c r="AP210" s="5">
        <f t="shared" si="20"/>
        <v>0</v>
      </c>
    </row>
    <row r="211" spans="16:42" x14ac:dyDescent="0.3">
      <c r="P211" t="s">
        <v>1968</v>
      </c>
      <c r="Q211" s="21">
        <v>44791.041666666664</v>
      </c>
      <c r="R211" t="s">
        <v>2443</v>
      </c>
      <c r="S211" s="21">
        <v>44784.511053240742</v>
      </c>
      <c r="T211" s="21">
        <v>44791.041666666664</v>
      </c>
      <c r="U211" t="s">
        <v>1950</v>
      </c>
      <c r="V211">
        <v>22</v>
      </c>
      <c r="W211">
        <v>0.51</v>
      </c>
      <c r="X211">
        <v>21.49</v>
      </c>
      <c r="Y211" t="s">
        <v>2024</v>
      </c>
      <c r="Z211" t="s">
        <v>2444</v>
      </c>
      <c r="AA211"/>
      <c r="AB211"/>
      <c r="AC211"/>
      <c r="AE211">
        <f t="shared" si="22"/>
        <v>1</v>
      </c>
      <c r="AF211"/>
      <c r="AG211" t="s">
        <v>958</v>
      </c>
      <c r="AH211" t="s">
        <v>1571</v>
      </c>
      <c r="AI211" s="21">
        <v>44784.46875</v>
      </c>
      <c r="AJ211"/>
      <c r="AK211">
        <v>22</v>
      </c>
      <c r="AL211">
        <v>1</v>
      </c>
      <c r="AM211">
        <v>0</v>
      </c>
      <c r="AN211">
        <v>0</v>
      </c>
      <c r="AO211"/>
      <c r="AP211" s="5">
        <f t="shared" si="20"/>
        <v>0</v>
      </c>
    </row>
    <row r="212" spans="16:42" x14ac:dyDescent="0.3">
      <c r="P212" t="s">
        <v>1968</v>
      </c>
      <c r="Q212" s="21">
        <v>44791.041666666664</v>
      </c>
      <c r="R212" t="s">
        <v>2445</v>
      </c>
      <c r="S212" s="21">
        <v>44784.512303240743</v>
      </c>
      <c r="T212" s="21">
        <v>44791.041666666664</v>
      </c>
      <c r="U212" t="s">
        <v>1950</v>
      </c>
      <c r="V212">
        <v>22</v>
      </c>
      <c r="W212">
        <v>0.51</v>
      </c>
      <c r="X212">
        <v>21.49</v>
      </c>
      <c r="Y212" t="s">
        <v>2024</v>
      </c>
      <c r="Z212" t="s">
        <v>2446</v>
      </c>
      <c r="AA212"/>
      <c r="AB212"/>
      <c r="AC212"/>
      <c r="AE212">
        <f t="shared" si="22"/>
        <v>1</v>
      </c>
      <c r="AF212"/>
      <c r="AG212" t="s">
        <v>1569</v>
      </c>
      <c r="AH212" t="s">
        <v>1570</v>
      </c>
      <c r="AI212" s="21">
        <v>44784.470138888886</v>
      </c>
      <c r="AJ212"/>
      <c r="AK212">
        <v>22</v>
      </c>
      <c r="AL212">
        <v>1</v>
      </c>
      <c r="AM212">
        <v>0</v>
      </c>
      <c r="AN212">
        <v>0</v>
      </c>
      <c r="AO212"/>
      <c r="AP212" s="5">
        <f t="shared" si="20"/>
        <v>0</v>
      </c>
    </row>
    <row r="213" spans="16:42" x14ac:dyDescent="0.3">
      <c r="P213" t="s">
        <v>1968</v>
      </c>
      <c r="Q213" s="21">
        <v>44791.041666666664</v>
      </c>
      <c r="R213" t="s">
        <v>2447</v>
      </c>
      <c r="S213" s="21">
        <v>44784.519004629627</v>
      </c>
      <c r="T213" s="21">
        <v>44791.041666666664</v>
      </c>
      <c r="U213" t="s">
        <v>1950</v>
      </c>
      <c r="V213">
        <v>13</v>
      </c>
      <c r="W213">
        <v>0.38</v>
      </c>
      <c r="X213">
        <v>12.62</v>
      </c>
      <c r="Y213" t="s">
        <v>2024</v>
      </c>
      <c r="Z213" t="s">
        <v>2448</v>
      </c>
      <c r="AA213"/>
      <c r="AB213"/>
      <c r="AC213"/>
      <c r="AE213">
        <f t="shared" si="22"/>
        <v>1</v>
      </c>
      <c r="AF213"/>
      <c r="AG213" t="s">
        <v>1567</v>
      </c>
      <c r="AH213" t="s">
        <v>1568</v>
      </c>
      <c r="AI213" s="21">
        <v>44784.477083333331</v>
      </c>
      <c r="AJ213"/>
      <c r="AK213">
        <v>13</v>
      </c>
      <c r="AL213">
        <v>1</v>
      </c>
      <c r="AM213">
        <v>0</v>
      </c>
      <c r="AN213">
        <v>0</v>
      </c>
      <c r="AO213"/>
      <c r="AP213" s="5">
        <f t="shared" si="20"/>
        <v>0</v>
      </c>
    </row>
    <row r="214" spans="16:42" x14ac:dyDescent="0.3">
      <c r="P214" t="s">
        <v>1968</v>
      </c>
      <c r="Q214" s="21">
        <v>44791.041666666664</v>
      </c>
      <c r="R214" t="s">
        <v>2449</v>
      </c>
      <c r="S214" s="21">
        <v>44784.522719907407</v>
      </c>
      <c r="T214" s="21">
        <v>44791.041666666664</v>
      </c>
      <c r="U214" t="s">
        <v>1950</v>
      </c>
      <c r="V214">
        <v>26</v>
      </c>
      <c r="W214">
        <v>0.56000000000000005</v>
      </c>
      <c r="X214">
        <v>25.44</v>
      </c>
      <c r="Y214" t="s">
        <v>2024</v>
      </c>
      <c r="Z214" t="s">
        <v>2450</v>
      </c>
      <c r="AA214"/>
      <c r="AB214"/>
      <c r="AC214"/>
      <c r="AE214">
        <f t="shared" si="22"/>
        <v>1</v>
      </c>
      <c r="AF214"/>
      <c r="AG214" t="s">
        <v>1565</v>
      </c>
      <c r="AH214" t="s">
        <v>1566</v>
      </c>
      <c r="AI214" s="21">
        <v>44784.480555555558</v>
      </c>
      <c r="AJ214"/>
      <c r="AK214">
        <v>26</v>
      </c>
      <c r="AL214">
        <v>1</v>
      </c>
      <c r="AM214">
        <v>0</v>
      </c>
      <c r="AN214">
        <v>0</v>
      </c>
      <c r="AO214"/>
      <c r="AP214" s="5">
        <f t="shared" si="20"/>
        <v>0</v>
      </c>
    </row>
    <row r="215" spans="16:42" x14ac:dyDescent="0.3">
      <c r="P215" t="s">
        <v>1968</v>
      </c>
      <c r="Q215" s="21">
        <v>44791.041666666664</v>
      </c>
      <c r="R215" t="s">
        <v>2451</v>
      </c>
      <c r="S215" s="21">
        <v>44784.530972222223</v>
      </c>
      <c r="T215" s="21">
        <v>44791.041666666664</v>
      </c>
      <c r="U215" t="s">
        <v>1950</v>
      </c>
      <c r="V215">
        <v>13</v>
      </c>
      <c r="W215">
        <v>0.38</v>
      </c>
      <c r="X215">
        <v>12.62</v>
      </c>
      <c r="Y215" t="s">
        <v>2024</v>
      </c>
      <c r="Z215" t="s">
        <v>2452</v>
      </c>
      <c r="AA215"/>
      <c r="AB215"/>
      <c r="AC215"/>
      <c r="AE215">
        <f>IF(AK215=V215,1,0)</f>
        <v>0</v>
      </c>
      <c r="AF215"/>
      <c r="AG215" t="s">
        <v>1563</v>
      </c>
      <c r="AH215" t="s">
        <v>1564</v>
      </c>
      <c r="AI215" s="21">
        <v>44784.488888888889</v>
      </c>
      <c r="AJ215"/>
      <c r="AK215">
        <v>26</v>
      </c>
      <c r="AL215">
        <v>2</v>
      </c>
      <c r="AM215">
        <v>0</v>
      </c>
      <c r="AN215">
        <v>0</v>
      </c>
      <c r="AO215"/>
      <c r="AP215" s="5">
        <f t="shared" si="20"/>
        <v>13</v>
      </c>
    </row>
    <row r="216" spans="16:42" x14ac:dyDescent="0.3">
      <c r="P216" t="s">
        <v>1968</v>
      </c>
      <c r="Q216" s="21">
        <v>44791.041666666664</v>
      </c>
      <c r="R216" t="s">
        <v>2453</v>
      </c>
      <c r="S216" s="21">
        <v>44784.535567129627</v>
      </c>
      <c r="T216" s="21">
        <v>44791.041666666664</v>
      </c>
      <c r="U216" t="s">
        <v>1950</v>
      </c>
      <c r="V216">
        <v>13</v>
      </c>
      <c r="W216">
        <v>0.38</v>
      </c>
      <c r="X216">
        <v>12.62</v>
      </c>
      <c r="Y216" t="s">
        <v>2024</v>
      </c>
      <c r="Z216" t="s">
        <v>2454</v>
      </c>
      <c r="AA216"/>
      <c r="AB216"/>
      <c r="AC216"/>
      <c r="AO216"/>
      <c r="AP216" s="5">
        <f t="shared" si="20"/>
        <v>-13</v>
      </c>
    </row>
    <row r="217" spans="16:42" x14ac:dyDescent="0.3">
      <c r="P217" t="s">
        <v>1968</v>
      </c>
      <c r="Q217" s="21">
        <v>44791.041666666664</v>
      </c>
      <c r="R217" t="s">
        <v>2455</v>
      </c>
      <c r="S217" s="21">
        <v>44784.56046296296</v>
      </c>
      <c r="T217" s="21">
        <v>44791.041666666664</v>
      </c>
      <c r="U217" t="s">
        <v>1950</v>
      </c>
      <c r="V217">
        <v>26</v>
      </c>
      <c r="W217">
        <v>0.56000000000000005</v>
      </c>
      <c r="X217">
        <v>25.44</v>
      </c>
      <c r="Y217" t="s">
        <v>2024</v>
      </c>
      <c r="Z217" t="s">
        <v>2456</v>
      </c>
      <c r="AA217"/>
      <c r="AB217"/>
      <c r="AC217"/>
      <c r="AE217">
        <f>IF(AK217=V217,1,0)</f>
        <v>1</v>
      </c>
      <c r="AF217"/>
      <c r="AG217" t="s">
        <v>1561</v>
      </c>
      <c r="AH217" t="s">
        <v>1562</v>
      </c>
      <c r="AI217" s="21">
        <v>44784.518750000003</v>
      </c>
      <c r="AJ217"/>
      <c r="AK217">
        <v>26</v>
      </c>
      <c r="AL217">
        <v>1</v>
      </c>
      <c r="AM217">
        <v>0</v>
      </c>
      <c r="AN217">
        <v>0</v>
      </c>
      <c r="AO217"/>
      <c r="AP217" s="5">
        <f t="shared" si="20"/>
        <v>0</v>
      </c>
    </row>
    <row r="218" spans="16:42" x14ac:dyDescent="0.3">
      <c r="P218" t="s">
        <v>1968</v>
      </c>
      <c r="Q218" s="21">
        <v>44791.041666666664</v>
      </c>
      <c r="R218" t="s">
        <v>2457</v>
      </c>
      <c r="S218" s="21">
        <v>44784.568009259259</v>
      </c>
      <c r="T218" s="21">
        <v>44791.041666666664</v>
      </c>
      <c r="U218" t="s">
        <v>1950</v>
      </c>
      <c r="V218">
        <v>11</v>
      </c>
      <c r="W218">
        <v>0.35</v>
      </c>
      <c r="X218">
        <v>10.65</v>
      </c>
      <c r="Y218" t="s">
        <v>2024</v>
      </c>
      <c r="Z218" t="s">
        <v>2458</v>
      </c>
      <c r="AA218"/>
      <c r="AB218"/>
      <c r="AC218"/>
      <c r="AE218">
        <f t="shared" ref="AE218:AE222" si="23">IF(AK218=V218,1,0)</f>
        <v>1</v>
      </c>
      <c r="AF218"/>
      <c r="AG218" t="s">
        <v>1559</v>
      </c>
      <c r="AH218" t="s">
        <v>1560</v>
      </c>
      <c r="AI218" s="21">
        <v>44784.525694444441</v>
      </c>
      <c r="AJ218"/>
      <c r="AK218">
        <v>11</v>
      </c>
      <c r="AL218">
        <v>1</v>
      </c>
      <c r="AM218">
        <v>0</v>
      </c>
      <c r="AN218">
        <v>0</v>
      </c>
      <c r="AO218"/>
      <c r="AP218" s="5">
        <f t="shared" si="20"/>
        <v>0</v>
      </c>
    </row>
    <row r="219" spans="16:42" x14ac:dyDescent="0.3">
      <c r="P219" t="s">
        <v>1968</v>
      </c>
      <c r="Q219" s="21">
        <v>44791.041666666664</v>
      </c>
      <c r="R219" t="s">
        <v>2459</v>
      </c>
      <c r="S219" s="21">
        <v>44784.591053240743</v>
      </c>
      <c r="T219" s="21">
        <v>44791.041666666664</v>
      </c>
      <c r="U219" t="s">
        <v>1950</v>
      </c>
      <c r="V219">
        <v>26</v>
      </c>
      <c r="W219">
        <v>0.56000000000000005</v>
      </c>
      <c r="X219">
        <v>25.44</v>
      </c>
      <c r="Y219" t="s">
        <v>2024</v>
      </c>
      <c r="Z219" t="s">
        <v>2460</v>
      </c>
      <c r="AA219"/>
      <c r="AB219"/>
      <c r="AC219"/>
      <c r="AE219">
        <f t="shared" si="23"/>
        <v>1</v>
      </c>
      <c r="AF219"/>
      <c r="AG219" t="s">
        <v>1557</v>
      </c>
      <c r="AH219" t="s">
        <v>1558</v>
      </c>
      <c r="AI219" s="21">
        <v>44784.549305555556</v>
      </c>
      <c r="AJ219"/>
      <c r="AK219">
        <v>26</v>
      </c>
      <c r="AL219">
        <v>1</v>
      </c>
      <c r="AM219">
        <v>0</v>
      </c>
      <c r="AN219">
        <v>0</v>
      </c>
      <c r="AO219"/>
      <c r="AP219" s="5">
        <f t="shared" si="20"/>
        <v>0</v>
      </c>
    </row>
    <row r="220" spans="16:42" x14ac:dyDescent="0.3">
      <c r="P220" t="s">
        <v>1968</v>
      </c>
      <c r="Q220" s="21">
        <v>44791.041666666664</v>
      </c>
      <c r="R220" t="s">
        <v>2461</v>
      </c>
      <c r="S220" s="21">
        <v>44784.600462962961</v>
      </c>
      <c r="T220" s="21">
        <v>44791.041666666664</v>
      </c>
      <c r="U220" t="s">
        <v>1950</v>
      </c>
      <c r="V220">
        <v>26</v>
      </c>
      <c r="W220">
        <v>0.56000000000000005</v>
      </c>
      <c r="X220">
        <v>25.44</v>
      </c>
      <c r="Y220" t="s">
        <v>2024</v>
      </c>
      <c r="Z220" t="s">
        <v>2462</v>
      </c>
      <c r="AA220"/>
      <c r="AB220"/>
      <c r="AC220"/>
      <c r="AE220">
        <f t="shared" si="23"/>
        <v>1</v>
      </c>
      <c r="AF220"/>
      <c r="AG220" t="s">
        <v>1555</v>
      </c>
      <c r="AH220" t="s">
        <v>1556</v>
      </c>
      <c r="AI220" s="21">
        <v>44784.558333333334</v>
      </c>
      <c r="AJ220"/>
      <c r="AK220">
        <v>26</v>
      </c>
      <c r="AL220">
        <v>1</v>
      </c>
      <c r="AM220">
        <v>0</v>
      </c>
      <c r="AN220">
        <v>0</v>
      </c>
      <c r="AO220"/>
      <c r="AP220" s="5">
        <f t="shared" si="20"/>
        <v>0</v>
      </c>
    </row>
    <row r="221" spans="16:42" x14ac:dyDescent="0.3">
      <c r="P221" t="s">
        <v>1968</v>
      </c>
      <c r="Q221" s="21">
        <v>44791.041666666664</v>
      </c>
      <c r="R221" t="s">
        <v>2463</v>
      </c>
      <c r="S221" s="21">
        <v>44784.609317129631</v>
      </c>
      <c r="T221" s="21">
        <v>44791.041666666664</v>
      </c>
      <c r="U221" t="s">
        <v>1950</v>
      </c>
      <c r="V221">
        <v>22</v>
      </c>
      <c r="W221">
        <v>0.51</v>
      </c>
      <c r="X221">
        <v>21.49</v>
      </c>
      <c r="Y221" t="s">
        <v>2024</v>
      </c>
      <c r="Z221" t="s">
        <v>2464</v>
      </c>
      <c r="AA221"/>
      <c r="AB221"/>
      <c r="AC221"/>
      <c r="AE221">
        <f t="shared" si="23"/>
        <v>1</v>
      </c>
      <c r="AF221"/>
      <c r="AG221" t="s">
        <v>1065</v>
      </c>
      <c r="AH221" t="s">
        <v>1554</v>
      </c>
      <c r="AI221" s="21">
        <v>44784.567361111112</v>
      </c>
      <c r="AJ221"/>
      <c r="AK221">
        <v>22</v>
      </c>
      <c r="AL221">
        <v>1</v>
      </c>
      <c r="AM221">
        <v>0</v>
      </c>
      <c r="AN221">
        <v>0</v>
      </c>
      <c r="AO221"/>
      <c r="AP221" s="5">
        <f t="shared" si="20"/>
        <v>0</v>
      </c>
    </row>
    <row r="222" spans="16:42" x14ac:dyDescent="0.3">
      <c r="P222" t="s">
        <v>1968</v>
      </c>
      <c r="Q222" s="21">
        <v>44791.041666666664</v>
      </c>
      <c r="R222" t="s">
        <v>2465</v>
      </c>
      <c r="S222" s="21">
        <v>44784.617430555554</v>
      </c>
      <c r="T222" s="21">
        <v>44791.041666666664</v>
      </c>
      <c r="U222" t="s">
        <v>1950</v>
      </c>
      <c r="V222">
        <v>26</v>
      </c>
      <c r="W222">
        <v>0.56000000000000005</v>
      </c>
      <c r="X222">
        <v>25.44</v>
      </c>
      <c r="Y222" t="s">
        <v>2024</v>
      </c>
      <c r="Z222" t="s">
        <v>2466</v>
      </c>
      <c r="AA222"/>
      <c r="AB222"/>
      <c r="AC222"/>
      <c r="AE222">
        <f t="shared" si="23"/>
        <v>1</v>
      </c>
      <c r="AF222"/>
      <c r="AG222" t="s">
        <v>1552</v>
      </c>
      <c r="AH222" t="s">
        <v>1553</v>
      </c>
      <c r="AI222" s="21">
        <v>44784.575694444444</v>
      </c>
      <c r="AJ222"/>
      <c r="AK222">
        <v>26</v>
      </c>
      <c r="AL222">
        <v>1</v>
      </c>
      <c r="AM222">
        <v>0</v>
      </c>
      <c r="AN222">
        <v>0</v>
      </c>
      <c r="AO222"/>
      <c r="AP222" s="5">
        <f t="shared" si="20"/>
        <v>0</v>
      </c>
    </row>
    <row r="223" spans="16:42" x14ac:dyDescent="0.3">
      <c r="P223" t="s">
        <v>1968</v>
      </c>
      <c r="Q223" s="21">
        <v>44791.041666666664</v>
      </c>
      <c r="R223" t="s">
        <v>2467</v>
      </c>
      <c r="S223" s="21">
        <v>44784.631307870368</v>
      </c>
      <c r="T223" s="21">
        <v>44791.041666666664</v>
      </c>
      <c r="U223" t="s">
        <v>1950</v>
      </c>
      <c r="V223">
        <v>11</v>
      </c>
      <c r="W223">
        <v>0.35</v>
      </c>
      <c r="X223">
        <v>10.65</v>
      </c>
      <c r="Y223" t="s">
        <v>2024</v>
      </c>
      <c r="Z223" t="s">
        <v>2468</v>
      </c>
      <c r="AA223"/>
      <c r="AB223"/>
      <c r="AC223"/>
      <c r="AO223"/>
      <c r="AP223" s="5">
        <f t="shared" si="20"/>
        <v>-11</v>
      </c>
    </row>
    <row r="224" spans="16:42" x14ac:dyDescent="0.3">
      <c r="P224" t="s">
        <v>1968</v>
      </c>
      <c r="Q224" s="21">
        <v>44791.041666666664</v>
      </c>
      <c r="R224" t="s">
        <v>2469</v>
      </c>
      <c r="S224" s="21">
        <v>44784.64880787037</v>
      </c>
      <c r="T224" s="21">
        <v>44791.041666666664</v>
      </c>
      <c r="U224" t="s">
        <v>1950</v>
      </c>
      <c r="V224">
        <v>26</v>
      </c>
      <c r="W224">
        <v>0.56000000000000005</v>
      </c>
      <c r="X224">
        <v>25.44</v>
      </c>
      <c r="Y224" t="s">
        <v>2024</v>
      </c>
      <c r="Z224" t="s">
        <v>2470</v>
      </c>
      <c r="AA224"/>
      <c r="AB224"/>
      <c r="AC224"/>
      <c r="AE224">
        <f>IF(AK224=V224,1,0)</f>
        <v>1</v>
      </c>
      <c r="AF224"/>
      <c r="AG224" t="s">
        <v>1550</v>
      </c>
      <c r="AH224" t="s">
        <v>1551</v>
      </c>
      <c r="AI224" s="21">
        <v>44784.606944444444</v>
      </c>
      <c r="AJ224"/>
      <c r="AK224">
        <v>26</v>
      </c>
      <c r="AL224">
        <v>1</v>
      </c>
      <c r="AM224">
        <v>0</v>
      </c>
      <c r="AN224">
        <v>0</v>
      </c>
      <c r="AO224"/>
      <c r="AP224" s="5">
        <f t="shared" si="20"/>
        <v>0</v>
      </c>
    </row>
    <row r="225" spans="16:42" x14ac:dyDescent="0.3">
      <c r="P225" t="s">
        <v>1968</v>
      </c>
      <c r="Q225" s="21">
        <v>44791.041666666664</v>
      </c>
      <c r="R225" t="s">
        <v>2471</v>
      </c>
      <c r="S225" s="21">
        <v>44784.650358796294</v>
      </c>
      <c r="T225" s="21">
        <v>44791.041666666664</v>
      </c>
      <c r="U225" t="s">
        <v>1950</v>
      </c>
      <c r="V225">
        <v>26</v>
      </c>
      <c r="W225">
        <v>0.56000000000000005</v>
      </c>
      <c r="X225">
        <v>25.44</v>
      </c>
      <c r="Y225" t="s">
        <v>2024</v>
      </c>
      <c r="Z225" t="s">
        <v>2472</v>
      </c>
      <c r="AA225"/>
      <c r="AB225"/>
      <c r="AC225"/>
      <c r="AE225">
        <f t="shared" ref="AE225:AE228" si="24">IF(AK225=V225,1,0)</f>
        <v>1</v>
      </c>
      <c r="AF225"/>
      <c r="AG225" t="s">
        <v>1548</v>
      </c>
      <c r="AH225" t="s">
        <v>1549</v>
      </c>
      <c r="AI225" s="21">
        <v>44784.60833333333</v>
      </c>
      <c r="AJ225"/>
      <c r="AK225">
        <v>26</v>
      </c>
      <c r="AL225">
        <v>1</v>
      </c>
      <c r="AM225">
        <v>0</v>
      </c>
      <c r="AN225">
        <v>0</v>
      </c>
      <c r="AO225"/>
      <c r="AP225" s="5">
        <f t="shared" si="20"/>
        <v>0</v>
      </c>
    </row>
    <row r="226" spans="16:42" x14ac:dyDescent="0.3">
      <c r="P226" t="s">
        <v>1968</v>
      </c>
      <c r="Q226" s="21">
        <v>44791.041666666664</v>
      </c>
      <c r="R226" t="s">
        <v>2473</v>
      </c>
      <c r="S226" s="21">
        <v>44784.656550925924</v>
      </c>
      <c r="T226" s="21">
        <v>44791.041666666664</v>
      </c>
      <c r="U226" t="s">
        <v>1950</v>
      </c>
      <c r="V226">
        <v>13</v>
      </c>
      <c r="W226">
        <v>0.38</v>
      </c>
      <c r="X226">
        <v>12.62</v>
      </c>
      <c r="Y226" t="s">
        <v>2024</v>
      </c>
      <c r="Z226" t="s">
        <v>2474</v>
      </c>
      <c r="AA226"/>
      <c r="AB226"/>
      <c r="AC226"/>
      <c r="AE226">
        <f t="shared" si="24"/>
        <v>1</v>
      </c>
      <c r="AF226"/>
      <c r="AG226" t="s">
        <v>1546</v>
      </c>
      <c r="AH226" t="s">
        <v>1547</v>
      </c>
      <c r="AI226" s="21">
        <v>44784.614583333336</v>
      </c>
      <c r="AJ226"/>
      <c r="AK226">
        <v>13</v>
      </c>
      <c r="AL226">
        <v>1</v>
      </c>
      <c r="AM226">
        <v>0</v>
      </c>
      <c r="AN226">
        <v>0</v>
      </c>
      <c r="AO226"/>
      <c r="AP226" s="5">
        <f t="shared" si="20"/>
        <v>0</v>
      </c>
    </row>
    <row r="227" spans="16:42" x14ac:dyDescent="0.3">
      <c r="P227" t="s">
        <v>1968</v>
      </c>
      <c r="Q227" s="21">
        <v>44791.041666666664</v>
      </c>
      <c r="R227" t="s">
        <v>2475</v>
      </c>
      <c r="S227" s="21">
        <v>44784.677418981482</v>
      </c>
      <c r="T227" s="21">
        <v>44791.041666666664</v>
      </c>
      <c r="U227" t="s">
        <v>1950</v>
      </c>
      <c r="V227">
        <v>22</v>
      </c>
      <c r="W227">
        <v>0.51</v>
      </c>
      <c r="X227">
        <v>21.49</v>
      </c>
      <c r="Y227" t="s">
        <v>2024</v>
      </c>
      <c r="Z227" t="s">
        <v>2476</v>
      </c>
      <c r="AA227"/>
      <c r="AB227"/>
      <c r="AC227"/>
      <c r="AE227">
        <f t="shared" si="24"/>
        <v>1</v>
      </c>
      <c r="AF227"/>
      <c r="AG227" t="s">
        <v>1544</v>
      </c>
      <c r="AH227" t="s">
        <v>1545</v>
      </c>
      <c r="AI227" s="21">
        <v>44784.645138888889</v>
      </c>
      <c r="AJ227"/>
      <c r="AK227">
        <v>22</v>
      </c>
      <c r="AL227">
        <v>1</v>
      </c>
      <c r="AM227">
        <v>0</v>
      </c>
      <c r="AN227">
        <v>0</v>
      </c>
      <c r="AO227"/>
      <c r="AP227" s="5">
        <f t="shared" si="20"/>
        <v>0</v>
      </c>
    </row>
    <row r="228" spans="16:42" x14ac:dyDescent="0.3">
      <c r="P228" t="s">
        <v>1968</v>
      </c>
      <c r="Q228" s="21">
        <v>44791.041666666664</v>
      </c>
      <c r="R228" t="s">
        <v>2477</v>
      </c>
      <c r="S228" s="21">
        <v>44784.692453703705</v>
      </c>
      <c r="T228" s="21">
        <v>44791.041666666664</v>
      </c>
      <c r="U228" t="s">
        <v>1950</v>
      </c>
      <c r="V228">
        <v>26</v>
      </c>
      <c r="W228">
        <v>0.56000000000000005</v>
      </c>
      <c r="X228">
        <v>25.44</v>
      </c>
      <c r="Y228" t="s">
        <v>2024</v>
      </c>
      <c r="Z228" t="s">
        <v>2478</v>
      </c>
      <c r="AA228"/>
      <c r="AB228"/>
      <c r="AC228"/>
      <c r="AE228">
        <f t="shared" si="24"/>
        <v>1</v>
      </c>
      <c r="AF228"/>
      <c r="AG228" t="s">
        <v>1542</v>
      </c>
      <c r="AH228" t="s">
        <v>1543</v>
      </c>
      <c r="AI228" s="21">
        <v>44784.689583333333</v>
      </c>
      <c r="AJ228"/>
      <c r="AK228">
        <v>26</v>
      </c>
      <c r="AL228">
        <v>1</v>
      </c>
      <c r="AM228">
        <v>0</v>
      </c>
      <c r="AN228">
        <v>0</v>
      </c>
      <c r="AO228"/>
      <c r="AP228" s="5">
        <f t="shared" si="20"/>
        <v>0</v>
      </c>
    </row>
    <row r="229" spans="16:42" x14ac:dyDescent="0.3">
      <c r="P229" t="s">
        <v>1968</v>
      </c>
      <c r="Q229" s="21">
        <v>44791.041666666664</v>
      </c>
      <c r="R229" t="s">
        <v>2479</v>
      </c>
      <c r="S229" s="21">
        <v>44784.693796296298</v>
      </c>
      <c r="T229" s="21">
        <v>44791.041666666664</v>
      </c>
      <c r="U229" t="s">
        <v>1950</v>
      </c>
      <c r="V229">
        <v>13</v>
      </c>
      <c r="W229">
        <v>0.38</v>
      </c>
      <c r="X229">
        <v>12.62</v>
      </c>
      <c r="Y229" t="s">
        <v>2024</v>
      </c>
      <c r="Z229" t="s">
        <v>2480</v>
      </c>
      <c r="AA229"/>
      <c r="AB229"/>
      <c r="AC229"/>
      <c r="AE229">
        <f>IF(AK229=V230,1,0)</f>
        <v>0</v>
      </c>
      <c r="AF229"/>
      <c r="AG229" t="s">
        <v>1538</v>
      </c>
      <c r="AH229" t="s">
        <v>1539</v>
      </c>
      <c r="AI229" s="21">
        <v>44784.720833333333</v>
      </c>
      <c r="AJ229"/>
      <c r="AK229">
        <v>13</v>
      </c>
      <c r="AL229">
        <v>1</v>
      </c>
      <c r="AM229">
        <v>0</v>
      </c>
      <c r="AN229">
        <v>0</v>
      </c>
      <c r="AO229"/>
      <c r="AP229" s="5">
        <f t="shared" si="20"/>
        <v>0</v>
      </c>
    </row>
    <row r="230" spans="16:42" x14ac:dyDescent="0.3">
      <c r="P230" t="s">
        <v>1968</v>
      </c>
      <c r="Q230" s="21">
        <v>44791.041666666664</v>
      </c>
      <c r="R230" t="s">
        <v>2481</v>
      </c>
      <c r="S230" s="21">
        <v>44784.695393518516</v>
      </c>
      <c r="T230" s="21">
        <v>44791.041666666664</v>
      </c>
      <c r="U230" t="s">
        <v>1950</v>
      </c>
      <c r="V230">
        <v>26</v>
      </c>
      <c r="W230">
        <v>0.56000000000000005</v>
      </c>
      <c r="X230">
        <v>25.44</v>
      </c>
      <c r="Y230" t="s">
        <v>2024</v>
      </c>
      <c r="Z230" t="s">
        <v>2482</v>
      </c>
      <c r="AA230"/>
      <c r="AB230"/>
      <c r="AC230"/>
      <c r="AE230">
        <f>IF(AK230=V229,1,0)</f>
        <v>0</v>
      </c>
      <c r="AF230"/>
      <c r="AG230" t="s">
        <v>1540</v>
      </c>
      <c r="AH230" t="s">
        <v>1541</v>
      </c>
      <c r="AI230" s="21">
        <v>44784.693749999999</v>
      </c>
      <c r="AJ230"/>
      <c r="AK230">
        <v>26</v>
      </c>
      <c r="AL230">
        <v>1</v>
      </c>
      <c r="AM230">
        <v>0</v>
      </c>
      <c r="AN230">
        <v>0</v>
      </c>
      <c r="AO230"/>
      <c r="AP230" s="5">
        <f t="shared" si="20"/>
        <v>0</v>
      </c>
    </row>
    <row r="231" spans="16:42" x14ac:dyDescent="0.3">
      <c r="P231" t="s">
        <v>1968</v>
      </c>
      <c r="Q231" s="21">
        <v>44791.041666666664</v>
      </c>
      <c r="R231" t="s">
        <v>2483</v>
      </c>
      <c r="S231" s="21">
        <v>44784.703032407408</v>
      </c>
      <c r="T231" s="21">
        <v>44791.041666666664</v>
      </c>
      <c r="U231" t="s">
        <v>1950</v>
      </c>
      <c r="V231">
        <v>13</v>
      </c>
      <c r="W231">
        <v>0.38</v>
      </c>
      <c r="X231">
        <v>12.62</v>
      </c>
      <c r="Y231" t="s">
        <v>2024</v>
      </c>
      <c r="Z231" t="s">
        <v>2484</v>
      </c>
      <c r="AA231"/>
      <c r="AB231"/>
      <c r="AC231"/>
      <c r="AE231">
        <f>IF(AK231=V233,1,0)</f>
        <v>0</v>
      </c>
      <c r="AF231"/>
      <c r="AG231" t="s">
        <v>1532</v>
      </c>
      <c r="AH231" t="s">
        <v>1533</v>
      </c>
      <c r="AI231" s="21">
        <v>44784.743750000001</v>
      </c>
      <c r="AJ231"/>
      <c r="AK231">
        <v>13</v>
      </c>
      <c r="AL231">
        <v>1</v>
      </c>
      <c r="AM231">
        <v>0</v>
      </c>
      <c r="AN231">
        <v>0</v>
      </c>
      <c r="AO231"/>
      <c r="AP231" s="5">
        <f t="shared" si="20"/>
        <v>0</v>
      </c>
    </row>
    <row r="232" spans="16:42" x14ac:dyDescent="0.3">
      <c r="P232" t="s">
        <v>1968</v>
      </c>
      <c r="Q232" s="21">
        <v>44791.041666666664</v>
      </c>
      <c r="R232" t="s">
        <v>2485</v>
      </c>
      <c r="S232" s="21">
        <v>44784.721979166665</v>
      </c>
      <c r="T232" s="21">
        <v>44791.041666666664</v>
      </c>
      <c r="U232" t="s">
        <v>1950</v>
      </c>
      <c r="V232">
        <v>13</v>
      </c>
      <c r="W232">
        <v>0.38</v>
      </c>
      <c r="X232">
        <v>12.62</v>
      </c>
      <c r="Y232" t="s">
        <v>2024</v>
      </c>
      <c r="Z232" t="s">
        <v>2486</v>
      </c>
      <c r="AA232"/>
      <c r="AB232"/>
      <c r="AC232"/>
      <c r="AE232">
        <f>IF(AK232=V234,1,0)</f>
        <v>0</v>
      </c>
      <c r="AF232"/>
      <c r="AG232" t="s">
        <v>1530</v>
      </c>
      <c r="AH232" t="s">
        <v>1531</v>
      </c>
      <c r="AI232" s="21">
        <v>44784.74722222222</v>
      </c>
      <c r="AJ232"/>
      <c r="AK232">
        <v>13</v>
      </c>
      <c r="AL232">
        <v>1</v>
      </c>
      <c r="AM232">
        <v>0</v>
      </c>
      <c r="AN232">
        <v>0</v>
      </c>
      <c r="AO232"/>
      <c r="AP232" s="5">
        <f t="shared" si="20"/>
        <v>0</v>
      </c>
    </row>
    <row r="233" spans="16:42" x14ac:dyDescent="0.3">
      <c r="P233" t="s">
        <v>1968</v>
      </c>
      <c r="Q233" s="21">
        <v>44791.041666666664</v>
      </c>
      <c r="R233" t="s">
        <v>2487</v>
      </c>
      <c r="S233" s="21">
        <v>44784.741157407407</v>
      </c>
      <c r="T233" s="21">
        <v>44791.041666666664</v>
      </c>
      <c r="U233" t="s">
        <v>1950</v>
      </c>
      <c r="V233">
        <v>22</v>
      </c>
      <c r="W233">
        <v>0.51</v>
      </c>
      <c r="X233">
        <v>21.49</v>
      </c>
      <c r="Y233" t="s">
        <v>2024</v>
      </c>
      <c r="Z233" t="s">
        <v>2488</v>
      </c>
      <c r="AA233"/>
      <c r="AB233"/>
      <c r="AC233"/>
      <c r="AE233">
        <f>IF(AK233=V231,1,0)</f>
        <v>0</v>
      </c>
      <c r="AF233"/>
      <c r="AG233" t="s">
        <v>1536</v>
      </c>
      <c r="AH233" t="s">
        <v>1537</v>
      </c>
      <c r="AI233" s="21">
        <v>44784.724999999999</v>
      </c>
      <c r="AJ233"/>
      <c r="AK233">
        <v>22</v>
      </c>
      <c r="AL233">
        <v>1</v>
      </c>
      <c r="AM233">
        <v>0</v>
      </c>
      <c r="AN233">
        <v>0</v>
      </c>
      <c r="AO233"/>
      <c r="AP233" s="5">
        <f t="shared" si="20"/>
        <v>0</v>
      </c>
    </row>
    <row r="234" spans="16:42" x14ac:dyDescent="0.3">
      <c r="P234" t="s">
        <v>1968</v>
      </c>
      <c r="Q234" s="21">
        <v>44791.041666666664</v>
      </c>
      <c r="R234" t="s">
        <v>2489</v>
      </c>
      <c r="S234" s="21">
        <v>44784.783935185187</v>
      </c>
      <c r="T234" s="21">
        <v>44791.041666666664</v>
      </c>
      <c r="U234" t="s">
        <v>1950</v>
      </c>
      <c r="V234">
        <v>26</v>
      </c>
      <c r="W234">
        <v>0.56000000000000005</v>
      </c>
      <c r="X234">
        <v>25.44</v>
      </c>
      <c r="Y234" t="s">
        <v>2024</v>
      </c>
      <c r="Z234" t="s">
        <v>2490</v>
      </c>
      <c r="AA234"/>
      <c r="AB234"/>
      <c r="AC234"/>
      <c r="AE234">
        <f>IF(AK234=V232,1,0)</f>
        <v>0</v>
      </c>
      <c r="AF234"/>
      <c r="AG234" t="s">
        <v>1534</v>
      </c>
      <c r="AH234" t="s">
        <v>1535</v>
      </c>
      <c r="AI234" s="21">
        <v>44784.741666666669</v>
      </c>
      <c r="AJ234"/>
      <c r="AK234">
        <v>26</v>
      </c>
      <c r="AL234">
        <v>1</v>
      </c>
      <c r="AM234">
        <v>0</v>
      </c>
      <c r="AN234">
        <v>0</v>
      </c>
      <c r="AO234"/>
      <c r="AP234" s="5">
        <f t="shared" si="20"/>
        <v>0</v>
      </c>
    </row>
    <row r="235" spans="16:42" x14ac:dyDescent="0.3">
      <c r="P235" t="s">
        <v>1968</v>
      </c>
      <c r="Q235" s="21">
        <v>44791.041666666664</v>
      </c>
      <c r="R235" t="s">
        <v>2491</v>
      </c>
      <c r="S235" s="21">
        <v>44784.784687500003</v>
      </c>
      <c r="T235" s="21">
        <v>44791.041666666664</v>
      </c>
      <c r="U235" t="s">
        <v>1950</v>
      </c>
      <c r="V235">
        <v>13</v>
      </c>
      <c r="W235">
        <v>0.38</v>
      </c>
      <c r="X235">
        <v>12.62</v>
      </c>
      <c r="Y235" t="s">
        <v>2024</v>
      </c>
      <c r="Z235" t="s">
        <v>2492</v>
      </c>
      <c r="AA235"/>
      <c r="AB235"/>
      <c r="AC235"/>
      <c r="AO235"/>
      <c r="AP235" s="5">
        <f t="shared" si="20"/>
        <v>-13</v>
      </c>
    </row>
    <row r="236" spans="16:42" x14ac:dyDescent="0.3">
      <c r="P236" t="s">
        <v>1968</v>
      </c>
      <c r="Q236" s="21">
        <v>44791.041666666664</v>
      </c>
      <c r="R236" t="s">
        <v>2493</v>
      </c>
      <c r="S236" s="21">
        <v>44784.795185185183</v>
      </c>
      <c r="T236" s="21">
        <v>44791.041666666664</v>
      </c>
      <c r="U236" t="s">
        <v>1950</v>
      </c>
      <c r="V236">
        <v>22</v>
      </c>
      <c r="W236">
        <v>0.51</v>
      </c>
      <c r="X236">
        <v>21.49</v>
      </c>
      <c r="Y236" t="s">
        <v>2024</v>
      </c>
      <c r="Z236" t="s">
        <v>2494</v>
      </c>
      <c r="AA236"/>
      <c r="AB236"/>
      <c r="AC236"/>
      <c r="AE236">
        <f>IF(AK236=V237,1,0)</f>
        <v>0</v>
      </c>
      <c r="AF236"/>
      <c r="AG236" t="s">
        <v>1526</v>
      </c>
      <c r="AH236" t="s">
        <v>1527</v>
      </c>
      <c r="AI236" s="21">
        <v>44784.753472222219</v>
      </c>
      <c r="AJ236"/>
      <c r="AK236">
        <v>22</v>
      </c>
      <c r="AL236">
        <v>1</v>
      </c>
      <c r="AM236">
        <v>0</v>
      </c>
      <c r="AN236">
        <v>0</v>
      </c>
      <c r="AO236"/>
      <c r="AP236" s="5">
        <f t="shared" si="20"/>
        <v>0</v>
      </c>
    </row>
    <row r="237" spans="16:42" x14ac:dyDescent="0.3">
      <c r="P237" t="s">
        <v>1968</v>
      </c>
      <c r="Q237" s="21">
        <v>44791.041666666664</v>
      </c>
      <c r="R237" t="s">
        <v>2495</v>
      </c>
      <c r="S237" s="21">
        <v>44784.795532407406</v>
      </c>
      <c r="T237" s="21">
        <v>44791.041666666664</v>
      </c>
      <c r="U237" t="s">
        <v>1950</v>
      </c>
      <c r="V237">
        <v>11</v>
      </c>
      <c r="W237">
        <v>0.35</v>
      </c>
      <c r="X237">
        <v>10.65</v>
      </c>
      <c r="Y237" t="s">
        <v>2024</v>
      </c>
      <c r="Z237" t="s">
        <v>2496</v>
      </c>
      <c r="AA237"/>
      <c r="AB237"/>
      <c r="AC237"/>
      <c r="AE237">
        <f>IF(AK237=V236,1,0)</f>
        <v>0</v>
      </c>
      <c r="AF237"/>
      <c r="AG237" t="s">
        <v>1524</v>
      </c>
      <c r="AH237" t="s">
        <v>1525</v>
      </c>
      <c r="AI237" s="21">
        <v>44784.753472222219</v>
      </c>
      <c r="AJ237"/>
      <c r="AK237">
        <v>11</v>
      </c>
      <c r="AL237">
        <v>1</v>
      </c>
      <c r="AM237">
        <v>0</v>
      </c>
      <c r="AN237">
        <v>0</v>
      </c>
      <c r="AO237"/>
      <c r="AP237" s="5">
        <f t="shared" si="20"/>
        <v>0</v>
      </c>
    </row>
    <row r="238" spans="16:42" x14ac:dyDescent="0.3">
      <c r="P238" t="s">
        <v>1968</v>
      </c>
      <c r="Q238" s="21">
        <v>44791.041666666664</v>
      </c>
      <c r="R238" t="s">
        <v>2497</v>
      </c>
      <c r="S238" s="21">
        <v>44784.795752314814</v>
      </c>
      <c r="T238" s="21">
        <v>44791.041666666664</v>
      </c>
      <c r="U238" t="s">
        <v>1950</v>
      </c>
      <c r="V238">
        <v>11</v>
      </c>
      <c r="W238">
        <v>0.35</v>
      </c>
      <c r="X238">
        <v>10.65</v>
      </c>
      <c r="Y238" t="s">
        <v>2024</v>
      </c>
      <c r="Z238" t="s">
        <v>2498</v>
      </c>
      <c r="AA238"/>
      <c r="AB238"/>
      <c r="AC238"/>
      <c r="AE238">
        <f>IF(AK238=V235,1,0)</f>
        <v>0</v>
      </c>
      <c r="AF238"/>
      <c r="AG238" t="s">
        <v>1528</v>
      </c>
      <c r="AH238" t="s">
        <v>1529</v>
      </c>
      <c r="AI238" s="21">
        <v>44784.75</v>
      </c>
      <c r="AJ238"/>
      <c r="AK238">
        <v>26</v>
      </c>
      <c r="AL238">
        <v>1</v>
      </c>
      <c r="AM238">
        <v>0</v>
      </c>
      <c r="AN238">
        <v>0</v>
      </c>
      <c r="AO238"/>
      <c r="AP238" s="5">
        <f t="shared" si="20"/>
        <v>15</v>
      </c>
    </row>
    <row r="239" spans="16:42" x14ac:dyDescent="0.3">
      <c r="P239" t="s">
        <v>1968</v>
      </c>
      <c r="Q239" s="21">
        <v>44791.041666666664</v>
      </c>
      <c r="R239" t="s">
        <v>2499</v>
      </c>
      <c r="S239" s="21">
        <v>44784.797071759262</v>
      </c>
      <c r="T239" s="21">
        <v>44791.041666666664</v>
      </c>
      <c r="U239" t="s">
        <v>1950</v>
      </c>
      <c r="V239">
        <v>26</v>
      </c>
      <c r="W239">
        <v>0.56000000000000005</v>
      </c>
      <c r="X239">
        <v>25.44</v>
      </c>
      <c r="Y239" t="s">
        <v>2024</v>
      </c>
      <c r="Z239" t="s">
        <v>2500</v>
      </c>
      <c r="AA239"/>
      <c r="AB239"/>
      <c r="AC239"/>
      <c r="AE239">
        <f>IF(AK239=V238,1,0)</f>
        <v>0</v>
      </c>
      <c r="AF239"/>
      <c r="AG239" t="s">
        <v>1522</v>
      </c>
      <c r="AH239" t="s">
        <v>1523</v>
      </c>
      <c r="AI239" s="21">
        <v>44784.756944444445</v>
      </c>
      <c r="AJ239"/>
      <c r="AK239">
        <v>26</v>
      </c>
      <c r="AL239">
        <v>1</v>
      </c>
      <c r="AM239">
        <v>0</v>
      </c>
      <c r="AN239">
        <v>0</v>
      </c>
      <c r="AO239"/>
      <c r="AP239" s="5">
        <f t="shared" si="20"/>
        <v>0</v>
      </c>
    </row>
    <row r="240" spans="16:42" x14ac:dyDescent="0.3">
      <c r="P240" t="s">
        <v>1968</v>
      </c>
      <c r="Q240" s="21">
        <v>44791.041666666664</v>
      </c>
      <c r="R240" t="s">
        <v>2501</v>
      </c>
      <c r="S240" s="21">
        <v>44784.798877314817</v>
      </c>
      <c r="T240" s="21">
        <v>44791.041666666664</v>
      </c>
      <c r="U240" t="s">
        <v>1950</v>
      </c>
      <c r="V240">
        <v>26</v>
      </c>
      <c r="W240">
        <v>0.56000000000000005</v>
      </c>
      <c r="X240">
        <v>25.44</v>
      </c>
      <c r="Y240" t="s">
        <v>2024</v>
      </c>
      <c r="Z240" t="s">
        <v>2502</v>
      </c>
      <c r="AA240"/>
      <c r="AB240"/>
      <c r="AC240"/>
      <c r="AE240">
        <f>IF(AK240=V239,1,0)</f>
        <v>1</v>
      </c>
      <c r="AF240"/>
      <c r="AG240" t="s">
        <v>1520</v>
      </c>
      <c r="AH240" t="s">
        <v>1521</v>
      </c>
      <c r="AI240" s="21">
        <v>44784.770138888889</v>
      </c>
      <c r="AJ240"/>
      <c r="AK240">
        <v>26</v>
      </c>
      <c r="AL240">
        <v>1</v>
      </c>
      <c r="AM240">
        <v>0</v>
      </c>
      <c r="AN240">
        <v>0</v>
      </c>
      <c r="AO240"/>
      <c r="AP240" s="5">
        <f t="shared" si="20"/>
        <v>0</v>
      </c>
    </row>
    <row r="241" spans="16:42" x14ac:dyDescent="0.3">
      <c r="P241" t="s">
        <v>1968</v>
      </c>
      <c r="Q241" s="21">
        <v>44791.041666666664</v>
      </c>
      <c r="R241" t="s">
        <v>2503</v>
      </c>
      <c r="S241" s="21">
        <v>44784.812013888892</v>
      </c>
      <c r="T241" s="21">
        <v>44791.041666666664</v>
      </c>
      <c r="U241" t="s">
        <v>1950</v>
      </c>
      <c r="V241">
        <v>26</v>
      </c>
      <c r="W241">
        <v>0.56000000000000005</v>
      </c>
      <c r="X241">
        <v>25.44</v>
      </c>
      <c r="Y241" t="s">
        <v>2024</v>
      </c>
      <c r="Z241" t="s">
        <v>2504</v>
      </c>
      <c r="AA241"/>
      <c r="AB241"/>
      <c r="AC241"/>
      <c r="AE241">
        <f>IF(AK241=V240,1,0)</f>
        <v>0</v>
      </c>
      <c r="AF241"/>
      <c r="AG241" t="s">
        <v>1516</v>
      </c>
      <c r="AH241" t="s">
        <v>1517</v>
      </c>
      <c r="AI241" s="21">
        <v>44784.782638888886</v>
      </c>
      <c r="AJ241"/>
      <c r="AK241">
        <v>13</v>
      </c>
      <c r="AL241">
        <v>1</v>
      </c>
      <c r="AM241">
        <v>0</v>
      </c>
      <c r="AN241">
        <v>0</v>
      </c>
      <c r="AO241"/>
      <c r="AP241" s="5">
        <f t="shared" si="20"/>
        <v>-13</v>
      </c>
    </row>
    <row r="242" spans="16:42" x14ac:dyDescent="0.3">
      <c r="P242" t="s">
        <v>1968</v>
      </c>
      <c r="Q242" s="21">
        <v>44791.041666666664</v>
      </c>
      <c r="R242" t="s">
        <v>2505</v>
      </c>
      <c r="S242" s="21">
        <v>44784.824837962966</v>
      </c>
      <c r="T242" s="21">
        <v>44791.041666666664</v>
      </c>
      <c r="U242" t="s">
        <v>1950</v>
      </c>
      <c r="V242">
        <v>13</v>
      </c>
      <c r="W242">
        <v>0.38</v>
      </c>
      <c r="X242">
        <v>12.62</v>
      </c>
      <c r="Y242" t="s">
        <v>2024</v>
      </c>
      <c r="Z242" t="s">
        <v>2506</v>
      </c>
      <c r="AA242"/>
      <c r="AB242"/>
      <c r="AC242"/>
      <c r="AE242">
        <f>IF(AK242=V241,1,0)</f>
        <v>0</v>
      </c>
      <c r="AF242"/>
      <c r="AG242" t="s">
        <v>1518</v>
      </c>
      <c r="AH242" t="s">
        <v>1519</v>
      </c>
      <c r="AI242" s="21">
        <v>44784.782638888886</v>
      </c>
      <c r="AJ242"/>
      <c r="AK242">
        <v>13</v>
      </c>
      <c r="AL242">
        <v>1</v>
      </c>
      <c r="AM242">
        <v>0</v>
      </c>
      <c r="AN242">
        <v>0</v>
      </c>
      <c r="AO242"/>
      <c r="AP242" s="5">
        <f t="shared" si="20"/>
        <v>0</v>
      </c>
    </row>
    <row r="243" spans="16:42" x14ac:dyDescent="0.3">
      <c r="P243" t="s">
        <v>1968</v>
      </c>
      <c r="Q243" s="21">
        <v>44791.041666666664</v>
      </c>
      <c r="R243" t="s">
        <v>2507</v>
      </c>
      <c r="S243" s="21">
        <v>44784.824976851851</v>
      </c>
      <c r="T243" s="21">
        <v>44791.041666666664</v>
      </c>
      <c r="U243" t="s">
        <v>1950</v>
      </c>
      <c r="V243">
        <v>13</v>
      </c>
      <c r="W243">
        <v>0.38</v>
      </c>
      <c r="X243">
        <v>12.62</v>
      </c>
      <c r="Y243" t="s">
        <v>2024</v>
      </c>
      <c r="Z243" t="s">
        <v>2508</v>
      </c>
      <c r="AA243"/>
      <c r="AB243"/>
      <c r="AC243"/>
      <c r="AO243"/>
      <c r="AP243" s="5">
        <f t="shared" si="20"/>
        <v>-13</v>
      </c>
    </row>
    <row r="244" spans="16:42" x14ac:dyDescent="0.3">
      <c r="P244" t="s">
        <v>1968</v>
      </c>
      <c r="Q244" s="21">
        <v>44791.041666666664</v>
      </c>
      <c r="R244" t="s">
        <v>2509</v>
      </c>
      <c r="S244" s="21">
        <v>44784.832835648151</v>
      </c>
      <c r="T244" s="21">
        <v>44791.041666666664</v>
      </c>
      <c r="U244" t="s">
        <v>1950</v>
      </c>
      <c r="V244">
        <v>26</v>
      </c>
      <c r="W244">
        <v>0.56000000000000005</v>
      </c>
      <c r="X244">
        <v>25.44</v>
      </c>
      <c r="Y244" t="s">
        <v>2024</v>
      </c>
      <c r="Z244" t="s">
        <v>2510</v>
      </c>
      <c r="AA244"/>
      <c r="AB244"/>
      <c r="AC244"/>
      <c r="AE244">
        <f>IF(AK244=V242,1,0)</f>
        <v>1</v>
      </c>
      <c r="AF244"/>
      <c r="AG244" t="s">
        <v>1514</v>
      </c>
      <c r="AH244" t="s">
        <v>1515</v>
      </c>
      <c r="AI244" s="21">
        <v>44784.791666666664</v>
      </c>
      <c r="AJ244"/>
      <c r="AK244">
        <v>13</v>
      </c>
      <c r="AL244">
        <v>1</v>
      </c>
      <c r="AM244">
        <v>0</v>
      </c>
      <c r="AN244">
        <v>0</v>
      </c>
      <c r="AO244"/>
      <c r="AP244" s="5">
        <f t="shared" si="20"/>
        <v>-13</v>
      </c>
    </row>
    <row r="245" spans="16:42" x14ac:dyDescent="0.3">
      <c r="P245" t="s">
        <v>1968</v>
      </c>
      <c r="Q245" s="21">
        <v>44791.041666666664</v>
      </c>
      <c r="R245" t="s">
        <v>2511</v>
      </c>
      <c r="S245" s="21">
        <v>44784.833993055552</v>
      </c>
      <c r="T245" s="21">
        <v>44791.041666666664</v>
      </c>
      <c r="U245" t="s">
        <v>1950</v>
      </c>
      <c r="V245">
        <v>13</v>
      </c>
      <c r="W245">
        <v>0.38</v>
      </c>
      <c r="X245">
        <v>12.62</v>
      </c>
      <c r="Y245" t="s">
        <v>2024</v>
      </c>
      <c r="Z245" t="s">
        <v>2512</v>
      </c>
      <c r="AA245"/>
      <c r="AB245"/>
      <c r="AC245"/>
      <c r="AO245"/>
      <c r="AP245" s="5">
        <f t="shared" si="20"/>
        <v>-13</v>
      </c>
    </row>
    <row r="246" spans="16:42" x14ac:dyDescent="0.3">
      <c r="P246" t="s">
        <v>1966</v>
      </c>
      <c r="Q246" s="21">
        <v>44801.041666666664</v>
      </c>
      <c r="R246" t="s">
        <v>2513</v>
      </c>
      <c r="S246" s="21">
        <v>44792.760625000003</v>
      </c>
      <c r="T246" s="21">
        <v>44799.041666666664</v>
      </c>
      <c r="U246" t="s">
        <v>1950</v>
      </c>
      <c r="V246">
        <v>1</v>
      </c>
      <c r="W246">
        <v>0.21</v>
      </c>
      <c r="X246">
        <v>0.79</v>
      </c>
      <c r="Y246" t="s">
        <v>2024</v>
      </c>
      <c r="Z246" t="s">
        <v>2514</v>
      </c>
      <c r="AA246"/>
      <c r="AB246"/>
      <c r="AC246"/>
      <c r="AO246"/>
      <c r="AP246" s="5">
        <f t="shared" si="20"/>
        <v>-1</v>
      </c>
    </row>
    <row r="247" spans="16:42" x14ac:dyDescent="0.3">
      <c r="P247" t="s">
        <v>1966</v>
      </c>
      <c r="Q247" s="21">
        <v>44801.041666666664</v>
      </c>
      <c r="R247" t="s">
        <v>2515</v>
      </c>
      <c r="S247" s="21">
        <v>44794.943703703706</v>
      </c>
      <c r="T247" s="21">
        <v>44801.041666666664</v>
      </c>
      <c r="U247" t="s">
        <v>1950</v>
      </c>
      <c r="V247">
        <v>30</v>
      </c>
      <c r="W247">
        <v>0.92</v>
      </c>
      <c r="X247">
        <v>29.08</v>
      </c>
      <c r="Y247" t="s">
        <v>2024</v>
      </c>
      <c r="Z247" t="s">
        <v>2516</v>
      </c>
      <c r="AA247"/>
      <c r="AB247"/>
      <c r="AC247"/>
      <c r="AE247">
        <f>IF(AK247=V233,1,0)</f>
        <v>0</v>
      </c>
      <c r="AF247" t="s">
        <v>1510</v>
      </c>
      <c r="AG247" t="s">
        <v>1511</v>
      </c>
      <c r="AH247" t="s">
        <v>1512</v>
      </c>
      <c r="AI247" s="21">
        <v>44794.900694444441</v>
      </c>
      <c r="AJ247" t="s">
        <v>1513</v>
      </c>
      <c r="AK247">
        <v>30</v>
      </c>
      <c r="AL247">
        <v>1</v>
      </c>
      <c r="AM247">
        <v>0</v>
      </c>
      <c r="AN247">
        <v>0</v>
      </c>
      <c r="AO247"/>
      <c r="AP247" s="5">
        <f t="shared" si="20"/>
        <v>0</v>
      </c>
    </row>
    <row r="248" spans="16:42" x14ac:dyDescent="0.3">
      <c r="P248" t="s">
        <v>1964</v>
      </c>
      <c r="Q248" s="21">
        <v>44804.041666666664</v>
      </c>
      <c r="R248" t="s">
        <v>2517</v>
      </c>
      <c r="S248" s="21">
        <v>44797.75613425926</v>
      </c>
      <c r="T248" s="21">
        <v>44804.041666666664</v>
      </c>
      <c r="U248" t="s">
        <v>1950</v>
      </c>
      <c r="V248">
        <v>120</v>
      </c>
      <c r="W248">
        <v>1.88</v>
      </c>
      <c r="X248">
        <v>118.12</v>
      </c>
      <c r="Y248" t="s">
        <v>2024</v>
      </c>
      <c r="Z248" t="s">
        <v>2518</v>
      </c>
      <c r="AA248"/>
      <c r="AB248"/>
      <c r="AC248"/>
      <c r="AO248"/>
      <c r="AP248" s="5">
        <f t="shared" si="20"/>
        <v>-120</v>
      </c>
    </row>
    <row r="249" spans="16:42" x14ac:dyDescent="0.3">
      <c r="P249" t="s">
        <v>1962</v>
      </c>
      <c r="Q249" s="21">
        <v>44808.041666666664</v>
      </c>
      <c r="R249" t="s">
        <v>2519</v>
      </c>
      <c r="S249" s="21">
        <v>44801.517418981479</v>
      </c>
      <c r="T249" s="21">
        <v>44808.041666666664</v>
      </c>
      <c r="U249" t="s">
        <v>1950</v>
      </c>
      <c r="V249">
        <v>220</v>
      </c>
      <c r="W249">
        <v>3.28</v>
      </c>
      <c r="X249">
        <v>216.72</v>
      </c>
      <c r="Y249" t="s">
        <v>2024</v>
      </c>
      <c r="Z249" t="s">
        <v>2520</v>
      </c>
      <c r="AA249"/>
      <c r="AB249"/>
      <c r="AC249"/>
      <c r="AE249">
        <f>IF(AK249=V234,1,0)</f>
        <v>0</v>
      </c>
      <c r="AF249"/>
      <c r="AG249" t="s">
        <v>1508</v>
      </c>
      <c r="AH249" t="s">
        <v>1509</v>
      </c>
      <c r="AI249" s="21">
        <v>44801.474999999999</v>
      </c>
      <c r="AJ249"/>
      <c r="AK249">
        <v>220</v>
      </c>
      <c r="AL249">
        <v>1</v>
      </c>
      <c r="AM249">
        <v>0</v>
      </c>
      <c r="AN249">
        <v>0</v>
      </c>
      <c r="AO249"/>
      <c r="AP249" s="5">
        <f t="shared" si="20"/>
        <v>0</v>
      </c>
    </row>
    <row r="250" spans="16:42" x14ac:dyDescent="0.3">
      <c r="P250" t="s">
        <v>1960</v>
      </c>
      <c r="Q250" s="21">
        <v>44812.041666666664</v>
      </c>
      <c r="R250" t="s">
        <v>2521</v>
      </c>
      <c r="S250" s="21">
        <v>44805.56795138889</v>
      </c>
      <c r="T250" s="21">
        <v>44812.041666666664</v>
      </c>
      <c r="U250" t="s">
        <v>1950</v>
      </c>
      <c r="V250">
        <v>85</v>
      </c>
      <c r="W250">
        <v>2.67</v>
      </c>
      <c r="X250">
        <v>82.33</v>
      </c>
      <c r="Y250" t="s">
        <v>2024</v>
      </c>
      <c r="Z250" t="s">
        <v>2522</v>
      </c>
      <c r="AA250"/>
      <c r="AB250"/>
      <c r="AC250"/>
      <c r="AE250">
        <f>IF(AK250=V235,1,0)</f>
        <v>0</v>
      </c>
      <c r="AF250"/>
      <c r="AG250" t="s">
        <v>1506</v>
      </c>
      <c r="AH250" t="s">
        <v>1507</v>
      </c>
      <c r="AI250" s="21">
        <v>44805.525694444441</v>
      </c>
      <c r="AJ250"/>
      <c r="AK250">
        <v>85</v>
      </c>
      <c r="AL250">
        <v>1</v>
      </c>
      <c r="AM250">
        <v>0</v>
      </c>
      <c r="AN250">
        <v>0</v>
      </c>
      <c r="AO250"/>
      <c r="AP250" s="5">
        <f t="shared" si="20"/>
        <v>0</v>
      </c>
    </row>
    <row r="251" spans="16:42" x14ac:dyDescent="0.3">
      <c r="P251" t="s">
        <v>1958</v>
      </c>
      <c r="Q251" s="21">
        <v>44813.041666666664</v>
      </c>
      <c r="R251" t="s">
        <v>2523</v>
      </c>
      <c r="S251" s="21">
        <v>44806.425775462965</v>
      </c>
      <c r="T251" s="21">
        <v>44813.041666666664</v>
      </c>
      <c r="U251" t="s">
        <v>1950</v>
      </c>
      <c r="V251">
        <v>290</v>
      </c>
      <c r="W251">
        <v>4.26</v>
      </c>
      <c r="X251">
        <v>285.74</v>
      </c>
      <c r="Y251" t="s">
        <v>2024</v>
      </c>
      <c r="Z251" t="s">
        <v>2524</v>
      </c>
      <c r="AA251"/>
      <c r="AB251"/>
      <c r="AC251"/>
      <c r="AE251">
        <f>IF(AK251=V236,1,0)</f>
        <v>0</v>
      </c>
      <c r="AF251"/>
      <c r="AG251" t="s">
        <v>1504</v>
      </c>
      <c r="AH251" t="s">
        <v>1505</v>
      </c>
      <c r="AI251" s="21">
        <v>44806.383333333331</v>
      </c>
      <c r="AJ251"/>
      <c r="AK251">
        <v>290</v>
      </c>
      <c r="AL251">
        <v>1</v>
      </c>
      <c r="AM251">
        <v>0</v>
      </c>
      <c r="AN251">
        <v>0</v>
      </c>
      <c r="AP251" s="5">
        <f t="shared" si="20"/>
        <v>0</v>
      </c>
    </row>
    <row r="252" spans="16:42" x14ac:dyDescent="0.3">
      <c r="P252" t="s">
        <v>1949</v>
      </c>
      <c r="Q252" s="21">
        <v>44815.041666666664</v>
      </c>
      <c r="R252" t="s">
        <v>2525</v>
      </c>
      <c r="S252" s="21">
        <v>44808.709456018521</v>
      </c>
      <c r="T252" s="21">
        <v>44815.041666666664</v>
      </c>
      <c r="U252" t="s">
        <v>1950</v>
      </c>
      <c r="V252">
        <v>185</v>
      </c>
      <c r="W252">
        <v>2.79</v>
      </c>
      <c r="X252">
        <v>182.21</v>
      </c>
      <c r="Y252" t="s">
        <v>2024</v>
      </c>
      <c r="Z252" t="s">
        <v>2526</v>
      </c>
      <c r="AA252"/>
      <c r="AB252"/>
      <c r="AC252"/>
      <c r="AP252" s="5">
        <f t="shared" si="20"/>
        <v>-185</v>
      </c>
    </row>
    <row r="253" spans="16:42" x14ac:dyDescent="0.3">
      <c r="P253" t="s">
        <v>1949</v>
      </c>
      <c r="Q253" s="21">
        <v>44815.041666666664</v>
      </c>
      <c r="R253" t="s">
        <v>2527</v>
      </c>
      <c r="S253" s="21">
        <v>44808.757187499999</v>
      </c>
      <c r="T253" s="21">
        <v>44815.041666666664</v>
      </c>
      <c r="U253" t="s">
        <v>1950</v>
      </c>
      <c r="V253">
        <v>190</v>
      </c>
      <c r="W253">
        <v>2.86</v>
      </c>
      <c r="X253">
        <v>187.14</v>
      </c>
      <c r="Y253" t="s">
        <v>2024</v>
      </c>
      <c r="Z253" t="s">
        <v>2528</v>
      </c>
      <c r="AA253"/>
      <c r="AB253"/>
      <c r="AC253"/>
      <c r="AE253">
        <f>IF(AK253=V238,1,0)</f>
        <v>0</v>
      </c>
      <c r="AF253"/>
      <c r="AG253" t="s">
        <v>1502</v>
      </c>
      <c r="AH253" t="s">
        <v>1503</v>
      </c>
      <c r="AI253" s="21">
        <v>44808.715277777781</v>
      </c>
      <c r="AJ253"/>
      <c r="AK253">
        <v>190</v>
      </c>
      <c r="AL253">
        <v>1</v>
      </c>
      <c r="AM253">
        <v>0</v>
      </c>
      <c r="AN253">
        <v>0</v>
      </c>
      <c r="AP253" s="5">
        <f t="shared" si="20"/>
        <v>0</v>
      </c>
    </row>
    <row r="258" spans="22:42" x14ac:dyDescent="0.3">
      <c r="V258" s="5">
        <f>SUM(V2:V253)</f>
        <v>6195.2</v>
      </c>
      <c r="W258" s="5">
        <f>SUM(W2:W253)</f>
        <v>138.22000000000008</v>
      </c>
      <c r="AK258" s="5">
        <f>SUM(AK2:AK253)</f>
        <v>6195.2</v>
      </c>
      <c r="AP258" s="5">
        <f>SUM(AP2:AP253)</f>
        <v>0</v>
      </c>
    </row>
    <row r="277" spans="37:37" x14ac:dyDescent="0.3">
      <c r="AK277" s="5">
        <f>SUM(AK2:AK253)</f>
        <v>6195.2</v>
      </c>
    </row>
  </sheetData>
  <sortState xmlns:xlrd2="http://schemas.microsoft.com/office/spreadsheetml/2017/richdata2" ref="AE2:AN256">
    <sortCondition ref="AI2:AI256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1F640-3AE5-4EAC-BC5A-2BD913F681F5}">
  <dimension ref="A1:AJ135"/>
  <sheetViews>
    <sheetView topLeftCell="A99" workbookViewId="0">
      <selection activeCell="M97" sqref="M97"/>
    </sheetView>
  </sheetViews>
  <sheetFormatPr defaultColWidth="9" defaultRowHeight="13" x14ac:dyDescent="0.3"/>
  <cols>
    <col min="1" max="3" width="9" style="5"/>
    <col min="4" max="4" width="23.81640625" style="5" customWidth="1"/>
    <col min="5" max="15" width="9" style="5"/>
    <col min="16" max="16" width="29.453125" style="5" customWidth="1"/>
    <col min="17" max="16384" width="9" style="5"/>
  </cols>
  <sheetData>
    <row r="1" spans="1:36" x14ac:dyDescent="0.3">
      <c r="A1" t="s">
        <v>843</v>
      </c>
      <c r="B1" t="s">
        <v>844</v>
      </c>
      <c r="C1" t="s">
        <v>845</v>
      </c>
      <c r="D1" t="s">
        <v>846</v>
      </c>
      <c r="E1" t="s">
        <v>847</v>
      </c>
      <c r="F1" t="s">
        <v>848</v>
      </c>
      <c r="G1" t="s">
        <v>849</v>
      </c>
      <c r="H1" t="s">
        <v>850</v>
      </c>
      <c r="I1" t="s">
        <v>851</v>
      </c>
      <c r="J1" t="s">
        <v>852</v>
      </c>
      <c r="K1" t="s">
        <v>853</v>
      </c>
      <c r="L1" t="s">
        <v>854</v>
      </c>
      <c r="M1" t="s">
        <v>855</v>
      </c>
      <c r="N1" t="s">
        <v>856</v>
      </c>
      <c r="O1" t="s">
        <v>857</v>
      </c>
      <c r="P1" t="s">
        <v>858</v>
      </c>
      <c r="Q1" t="s">
        <v>859</v>
      </c>
      <c r="R1" t="s">
        <v>860</v>
      </c>
      <c r="S1" t="s">
        <v>861</v>
      </c>
      <c r="T1" t="s">
        <v>862</v>
      </c>
      <c r="U1" t="s">
        <v>863</v>
      </c>
      <c r="V1" t="s">
        <v>864</v>
      </c>
      <c r="W1" t="s">
        <v>865</v>
      </c>
      <c r="X1" t="s">
        <v>866</v>
      </c>
      <c r="Y1" t="s">
        <v>867</v>
      </c>
      <c r="Z1" t="s">
        <v>868</v>
      </c>
      <c r="AA1" t="s">
        <v>869</v>
      </c>
      <c r="AB1" t="s">
        <v>870</v>
      </c>
      <c r="AC1" t="s">
        <v>871</v>
      </c>
      <c r="AD1" t="s">
        <v>872</v>
      </c>
      <c r="AE1" t="s">
        <v>873</v>
      </c>
      <c r="AF1" t="s">
        <v>874</v>
      </c>
      <c r="AG1" t="s">
        <v>875</v>
      </c>
      <c r="AH1" t="s">
        <v>876</v>
      </c>
      <c r="AI1"/>
      <c r="AJ1"/>
    </row>
    <row r="2" spans="1:36" x14ac:dyDescent="0.3">
      <c r="A2" t="s">
        <v>1937</v>
      </c>
      <c r="B2" t="s">
        <v>877</v>
      </c>
      <c r="C2">
        <v>261</v>
      </c>
      <c r="D2" t="s">
        <v>878</v>
      </c>
      <c r="E2" t="s">
        <v>879</v>
      </c>
      <c r="F2" t="s">
        <v>880</v>
      </c>
      <c r="G2" t="s">
        <v>881</v>
      </c>
      <c r="H2"/>
      <c r="I2"/>
      <c r="J2"/>
      <c r="K2"/>
      <c r="L2"/>
      <c r="M2"/>
      <c r="N2"/>
      <c r="O2">
        <v>2</v>
      </c>
      <c r="P2" t="s">
        <v>882</v>
      </c>
      <c r="Q2">
        <v>30</v>
      </c>
      <c r="R2">
        <v>0</v>
      </c>
      <c r="S2">
        <v>30</v>
      </c>
      <c r="T2" t="s">
        <v>883</v>
      </c>
      <c r="U2"/>
      <c r="V2"/>
      <c r="W2"/>
      <c r="X2"/>
      <c r="Y2" t="s">
        <v>884</v>
      </c>
      <c r="Z2" t="s">
        <v>885</v>
      </c>
      <c r="AA2" t="s">
        <v>886</v>
      </c>
      <c r="AB2" t="s">
        <v>887</v>
      </c>
      <c r="AC2" t="s">
        <v>888</v>
      </c>
      <c r="AD2"/>
      <c r="AE2"/>
      <c r="AF2"/>
      <c r="AG2"/>
      <c r="AH2" t="s">
        <v>889</v>
      </c>
      <c r="AI2"/>
      <c r="AJ2"/>
    </row>
    <row r="3" spans="1:36" x14ac:dyDescent="0.3">
      <c r="A3">
        <v>133</v>
      </c>
      <c r="B3" t="s">
        <v>890</v>
      </c>
      <c r="C3">
        <v>195</v>
      </c>
      <c r="D3" t="s">
        <v>891</v>
      </c>
      <c r="E3" t="s">
        <v>892</v>
      </c>
      <c r="F3" t="s">
        <v>893</v>
      </c>
      <c r="G3" t="s">
        <v>894</v>
      </c>
      <c r="H3"/>
      <c r="I3"/>
      <c r="J3"/>
      <c r="K3"/>
      <c r="L3"/>
      <c r="M3"/>
      <c r="N3"/>
      <c r="O3">
        <v>1</v>
      </c>
      <c r="P3" t="s">
        <v>895</v>
      </c>
      <c r="Q3">
        <v>30</v>
      </c>
      <c r="R3">
        <v>0</v>
      </c>
      <c r="S3">
        <v>30</v>
      </c>
      <c r="T3" t="s">
        <v>883</v>
      </c>
      <c r="U3"/>
      <c r="V3"/>
      <c r="W3"/>
      <c r="X3"/>
      <c r="Y3" t="s">
        <v>884</v>
      </c>
      <c r="Z3" t="s">
        <v>885</v>
      </c>
      <c r="AA3" t="s">
        <v>886</v>
      </c>
      <c r="AB3" t="s">
        <v>896</v>
      </c>
      <c r="AC3"/>
      <c r="AD3"/>
      <c r="AE3"/>
      <c r="AF3"/>
      <c r="AG3"/>
      <c r="AH3" t="s">
        <v>897</v>
      </c>
      <c r="AI3"/>
      <c r="AJ3"/>
    </row>
    <row r="4" spans="1:36" x14ac:dyDescent="0.3">
      <c r="A4">
        <v>132</v>
      </c>
      <c r="B4" t="s">
        <v>898</v>
      </c>
      <c r="C4">
        <v>53</v>
      </c>
      <c r="D4" t="s">
        <v>899</v>
      </c>
      <c r="E4" t="s">
        <v>900</v>
      </c>
      <c r="F4" t="s">
        <v>756</v>
      </c>
      <c r="G4" t="s">
        <v>901</v>
      </c>
      <c r="H4"/>
      <c r="I4"/>
      <c r="J4"/>
      <c r="K4"/>
      <c r="L4"/>
      <c r="M4"/>
      <c r="N4"/>
      <c r="O4">
        <v>1</v>
      </c>
      <c r="P4" t="s">
        <v>895</v>
      </c>
      <c r="Q4">
        <v>30</v>
      </c>
      <c r="R4">
        <v>0</v>
      </c>
      <c r="S4">
        <v>30</v>
      </c>
      <c r="T4" t="s">
        <v>883</v>
      </c>
      <c r="U4"/>
      <c r="V4"/>
      <c r="W4"/>
      <c r="X4"/>
      <c r="Y4" t="s">
        <v>884</v>
      </c>
      <c r="Z4" t="s">
        <v>885</v>
      </c>
      <c r="AA4" t="s">
        <v>886</v>
      </c>
      <c r="AB4" t="s">
        <v>902</v>
      </c>
      <c r="AC4"/>
      <c r="AD4"/>
      <c r="AE4"/>
      <c r="AF4"/>
      <c r="AG4"/>
      <c r="AH4" t="s">
        <v>903</v>
      </c>
      <c r="AI4"/>
      <c r="AJ4"/>
    </row>
    <row r="5" spans="1:36" x14ac:dyDescent="0.3">
      <c r="A5">
        <v>131</v>
      </c>
      <c r="B5" t="s">
        <v>904</v>
      </c>
      <c r="C5">
        <v>7</v>
      </c>
      <c r="D5" t="s">
        <v>905</v>
      </c>
      <c r="E5" t="s">
        <v>684</v>
      </c>
      <c r="F5" t="s">
        <v>906</v>
      </c>
      <c r="G5" t="s">
        <v>907</v>
      </c>
      <c r="H5"/>
      <c r="I5"/>
      <c r="J5"/>
      <c r="K5"/>
      <c r="L5"/>
      <c r="M5"/>
      <c r="N5"/>
      <c r="O5">
        <v>2</v>
      </c>
      <c r="P5" t="s">
        <v>882</v>
      </c>
      <c r="Q5">
        <v>30</v>
      </c>
      <c r="R5">
        <v>0</v>
      </c>
      <c r="S5">
        <v>30</v>
      </c>
      <c r="T5" t="s">
        <v>883</v>
      </c>
      <c r="U5"/>
      <c r="V5"/>
      <c r="W5"/>
      <c r="X5"/>
      <c r="Y5" t="s">
        <v>908</v>
      </c>
      <c r="Z5" t="s">
        <v>885</v>
      </c>
      <c r="AA5" t="s">
        <v>886</v>
      </c>
      <c r="AB5"/>
      <c r="AC5"/>
      <c r="AD5"/>
      <c r="AE5"/>
      <c r="AF5"/>
      <c r="AG5"/>
      <c r="AH5" t="s">
        <v>909</v>
      </c>
      <c r="AI5"/>
      <c r="AJ5"/>
    </row>
    <row r="6" spans="1:36" x14ac:dyDescent="0.3">
      <c r="A6">
        <v>130</v>
      </c>
      <c r="B6" t="s">
        <v>910</v>
      </c>
      <c r="C6">
        <v>53</v>
      </c>
      <c r="D6" t="s">
        <v>899</v>
      </c>
      <c r="E6" t="s">
        <v>900</v>
      </c>
      <c r="F6" t="s">
        <v>756</v>
      </c>
      <c r="G6" t="s">
        <v>901</v>
      </c>
      <c r="H6"/>
      <c r="I6"/>
      <c r="J6"/>
      <c r="K6"/>
      <c r="L6"/>
      <c r="M6"/>
      <c r="N6"/>
      <c r="O6">
        <v>1</v>
      </c>
      <c r="P6" t="s">
        <v>895</v>
      </c>
      <c r="Q6">
        <v>30</v>
      </c>
      <c r="R6">
        <v>0</v>
      </c>
      <c r="S6">
        <v>30</v>
      </c>
      <c r="T6" t="s">
        <v>883</v>
      </c>
      <c r="U6"/>
      <c r="V6"/>
      <c r="W6"/>
      <c r="X6"/>
      <c r="Y6" t="s">
        <v>908</v>
      </c>
      <c r="Z6" t="s">
        <v>885</v>
      </c>
      <c r="AA6" t="s">
        <v>886</v>
      </c>
      <c r="AB6"/>
      <c r="AC6"/>
      <c r="AD6"/>
      <c r="AE6"/>
      <c r="AF6"/>
      <c r="AG6"/>
      <c r="AH6" t="s">
        <v>911</v>
      </c>
      <c r="AI6"/>
      <c r="AJ6"/>
    </row>
    <row r="7" spans="1:36" x14ac:dyDescent="0.3">
      <c r="A7">
        <v>129</v>
      </c>
      <c r="B7" t="s">
        <v>912</v>
      </c>
      <c r="C7">
        <v>247</v>
      </c>
      <c r="D7" t="s">
        <v>913</v>
      </c>
      <c r="E7" t="s">
        <v>635</v>
      </c>
      <c r="F7" t="s">
        <v>914</v>
      </c>
      <c r="G7" t="s">
        <v>915</v>
      </c>
      <c r="H7"/>
      <c r="I7"/>
      <c r="J7"/>
      <c r="K7"/>
      <c r="L7"/>
      <c r="M7"/>
      <c r="N7"/>
      <c r="O7">
        <v>1</v>
      </c>
      <c r="P7" t="s">
        <v>895</v>
      </c>
      <c r="Q7">
        <v>30</v>
      </c>
      <c r="R7">
        <v>0</v>
      </c>
      <c r="S7">
        <v>30</v>
      </c>
      <c r="T7" t="s">
        <v>883</v>
      </c>
      <c r="U7"/>
      <c r="V7"/>
      <c r="W7"/>
      <c r="X7"/>
      <c r="Y7" t="s">
        <v>884</v>
      </c>
      <c r="Z7" t="s">
        <v>885</v>
      </c>
      <c r="AA7" t="s">
        <v>886</v>
      </c>
      <c r="AB7" t="s">
        <v>916</v>
      </c>
      <c r="AC7"/>
      <c r="AD7"/>
      <c r="AE7"/>
      <c r="AF7"/>
      <c r="AG7"/>
      <c r="AH7" t="s">
        <v>917</v>
      </c>
      <c r="AI7"/>
      <c r="AJ7"/>
    </row>
    <row r="8" spans="1:36" x14ac:dyDescent="0.3">
      <c r="A8">
        <v>128</v>
      </c>
      <c r="B8" t="s">
        <v>918</v>
      </c>
      <c r="C8">
        <v>64</v>
      </c>
      <c r="D8" t="s">
        <v>919</v>
      </c>
      <c r="E8" t="s">
        <v>920</v>
      </c>
      <c r="F8" t="s">
        <v>116</v>
      </c>
      <c r="G8" t="s">
        <v>921</v>
      </c>
      <c r="H8"/>
      <c r="I8"/>
      <c r="J8"/>
      <c r="K8"/>
      <c r="L8"/>
      <c r="M8"/>
      <c r="N8"/>
      <c r="O8">
        <v>2</v>
      </c>
      <c r="P8" t="s">
        <v>882</v>
      </c>
      <c r="Q8">
        <v>30</v>
      </c>
      <c r="R8">
        <v>0</v>
      </c>
      <c r="S8">
        <v>30</v>
      </c>
      <c r="T8" t="s">
        <v>883</v>
      </c>
      <c r="U8"/>
      <c r="V8"/>
      <c r="W8"/>
      <c r="X8"/>
      <c r="Y8" t="s">
        <v>884</v>
      </c>
      <c r="Z8" t="s">
        <v>885</v>
      </c>
      <c r="AA8" t="s">
        <v>886</v>
      </c>
      <c r="AB8" t="s">
        <v>922</v>
      </c>
      <c r="AC8" t="s">
        <v>922</v>
      </c>
      <c r="AD8"/>
      <c r="AE8"/>
      <c r="AF8"/>
      <c r="AG8"/>
      <c r="AH8" t="s">
        <v>923</v>
      </c>
      <c r="AI8"/>
      <c r="AJ8"/>
    </row>
    <row r="9" spans="1:36" x14ac:dyDescent="0.3">
      <c r="A9">
        <v>127</v>
      </c>
      <c r="B9" t="s">
        <v>924</v>
      </c>
      <c r="C9">
        <v>250</v>
      </c>
      <c r="D9" t="s">
        <v>925</v>
      </c>
      <c r="E9" t="s">
        <v>749</v>
      </c>
      <c r="F9" t="s">
        <v>750</v>
      </c>
      <c r="G9" t="s">
        <v>926</v>
      </c>
      <c r="H9"/>
      <c r="I9"/>
      <c r="J9"/>
      <c r="K9"/>
      <c r="L9"/>
      <c r="M9"/>
      <c r="N9"/>
      <c r="O9">
        <v>1</v>
      </c>
      <c r="P9" t="s">
        <v>895</v>
      </c>
      <c r="Q9">
        <v>30</v>
      </c>
      <c r="R9">
        <v>0</v>
      </c>
      <c r="S9">
        <v>30</v>
      </c>
      <c r="T9" t="s">
        <v>883</v>
      </c>
      <c r="U9"/>
      <c r="V9"/>
      <c r="W9"/>
      <c r="X9"/>
      <c r="Y9" t="s">
        <v>884</v>
      </c>
      <c r="Z9" t="s">
        <v>885</v>
      </c>
      <c r="AA9" t="s">
        <v>886</v>
      </c>
      <c r="AB9" t="s">
        <v>927</v>
      </c>
      <c r="AC9"/>
      <c r="AD9"/>
      <c r="AE9"/>
      <c r="AF9"/>
      <c r="AG9"/>
      <c r="AH9" t="s">
        <v>928</v>
      </c>
      <c r="AI9"/>
      <c r="AJ9"/>
    </row>
    <row r="10" spans="1:36" x14ac:dyDescent="0.3">
      <c r="A10">
        <v>126</v>
      </c>
      <c r="B10" t="s">
        <v>929</v>
      </c>
      <c r="C10">
        <v>62</v>
      </c>
      <c r="D10" t="s">
        <v>373</v>
      </c>
      <c r="E10" t="s">
        <v>197</v>
      </c>
      <c r="F10" t="s">
        <v>372</v>
      </c>
      <c r="G10" t="s">
        <v>930</v>
      </c>
      <c r="H10"/>
      <c r="I10"/>
      <c r="J10"/>
      <c r="K10"/>
      <c r="L10"/>
      <c r="M10"/>
      <c r="N10"/>
      <c r="O10">
        <v>1</v>
      </c>
      <c r="P10" t="s">
        <v>895</v>
      </c>
      <c r="Q10">
        <v>30</v>
      </c>
      <c r="R10">
        <v>0</v>
      </c>
      <c r="S10">
        <v>30</v>
      </c>
      <c r="T10" t="s">
        <v>883</v>
      </c>
      <c r="U10"/>
      <c r="V10"/>
      <c r="W10"/>
      <c r="X10"/>
      <c r="Y10" t="s">
        <v>884</v>
      </c>
      <c r="Z10" t="s">
        <v>885</v>
      </c>
      <c r="AA10" t="s">
        <v>886</v>
      </c>
      <c r="AB10" t="s">
        <v>931</v>
      </c>
      <c r="AC10"/>
      <c r="AD10"/>
      <c r="AE10"/>
      <c r="AF10"/>
      <c r="AG10"/>
      <c r="AH10" t="s">
        <v>932</v>
      </c>
      <c r="AI10"/>
      <c r="AJ10"/>
    </row>
    <row r="11" spans="1:36" x14ac:dyDescent="0.3">
      <c r="A11">
        <v>125</v>
      </c>
      <c r="B11" t="s">
        <v>933</v>
      </c>
      <c r="C11">
        <v>62</v>
      </c>
      <c r="D11" t="s">
        <v>373</v>
      </c>
      <c r="E11" t="s">
        <v>197</v>
      </c>
      <c r="F11" t="s">
        <v>372</v>
      </c>
      <c r="G11" t="s">
        <v>930</v>
      </c>
      <c r="H11"/>
      <c r="I11"/>
      <c r="J11"/>
      <c r="K11"/>
      <c r="L11"/>
      <c r="M11"/>
      <c r="N11"/>
      <c r="O11">
        <v>2</v>
      </c>
      <c r="P11" t="s">
        <v>882</v>
      </c>
      <c r="Q11">
        <v>30</v>
      </c>
      <c r="R11">
        <v>0</v>
      </c>
      <c r="S11">
        <v>30</v>
      </c>
      <c r="T11" t="s">
        <v>883</v>
      </c>
      <c r="U11"/>
      <c r="V11"/>
      <c r="W11"/>
      <c r="X11"/>
      <c r="Y11" t="s">
        <v>908</v>
      </c>
      <c r="Z11" t="s">
        <v>885</v>
      </c>
      <c r="AA11" t="s">
        <v>886</v>
      </c>
      <c r="AB11"/>
      <c r="AC11"/>
      <c r="AD11"/>
      <c r="AE11"/>
      <c r="AF11"/>
      <c r="AG11"/>
      <c r="AH11" t="s">
        <v>934</v>
      </c>
      <c r="AI11"/>
      <c r="AJ11"/>
    </row>
    <row r="12" spans="1:36" x14ac:dyDescent="0.3">
      <c r="A12">
        <v>124</v>
      </c>
      <c r="B12" t="s">
        <v>935</v>
      </c>
      <c r="C12">
        <v>237</v>
      </c>
      <c r="D12" t="s">
        <v>936</v>
      </c>
      <c r="E12" t="s">
        <v>320</v>
      </c>
      <c r="F12" t="s">
        <v>321</v>
      </c>
      <c r="G12" t="s">
        <v>937</v>
      </c>
      <c r="H12"/>
      <c r="I12"/>
      <c r="J12"/>
      <c r="K12"/>
      <c r="L12"/>
      <c r="M12"/>
      <c r="N12"/>
      <c r="O12">
        <v>1</v>
      </c>
      <c r="P12" t="s">
        <v>895</v>
      </c>
      <c r="Q12">
        <v>30</v>
      </c>
      <c r="R12">
        <v>0</v>
      </c>
      <c r="S12">
        <v>30</v>
      </c>
      <c r="T12" t="s">
        <v>883</v>
      </c>
      <c r="U12"/>
      <c r="V12"/>
      <c r="W12"/>
      <c r="X12"/>
      <c r="Y12" t="s">
        <v>884</v>
      </c>
      <c r="Z12" t="s">
        <v>885</v>
      </c>
      <c r="AA12" t="s">
        <v>886</v>
      </c>
      <c r="AB12" t="s">
        <v>938</v>
      </c>
      <c r="AC12"/>
      <c r="AD12"/>
      <c r="AE12"/>
      <c r="AF12"/>
      <c r="AG12"/>
      <c r="AH12" t="s">
        <v>939</v>
      </c>
      <c r="AI12"/>
      <c r="AJ12"/>
    </row>
    <row r="13" spans="1:36" x14ac:dyDescent="0.3">
      <c r="A13">
        <v>123</v>
      </c>
      <c r="B13" t="s">
        <v>940</v>
      </c>
      <c r="C13">
        <v>236</v>
      </c>
      <c r="D13" t="s">
        <v>941</v>
      </c>
      <c r="E13" t="s">
        <v>169</v>
      </c>
      <c r="F13" t="s">
        <v>942</v>
      </c>
      <c r="G13" t="s">
        <v>943</v>
      </c>
      <c r="H13"/>
      <c r="I13"/>
      <c r="J13"/>
      <c r="K13"/>
      <c r="L13"/>
      <c r="M13"/>
      <c r="N13"/>
      <c r="O13">
        <v>2</v>
      </c>
      <c r="P13" t="s">
        <v>882</v>
      </c>
      <c r="Q13">
        <v>30</v>
      </c>
      <c r="R13">
        <v>0</v>
      </c>
      <c r="S13">
        <v>30</v>
      </c>
      <c r="T13" t="s">
        <v>883</v>
      </c>
      <c r="U13"/>
      <c r="V13"/>
      <c r="W13"/>
      <c r="X13"/>
      <c r="Y13" t="s">
        <v>884</v>
      </c>
      <c r="Z13" t="s">
        <v>885</v>
      </c>
      <c r="AA13" t="s">
        <v>886</v>
      </c>
      <c r="AB13" t="s">
        <v>944</v>
      </c>
      <c r="AC13" t="s">
        <v>944</v>
      </c>
      <c r="AD13"/>
      <c r="AE13"/>
      <c r="AF13"/>
      <c r="AG13"/>
      <c r="AH13" t="s">
        <v>945</v>
      </c>
      <c r="AI13"/>
      <c r="AJ13"/>
    </row>
    <row r="14" spans="1:36" x14ac:dyDescent="0.3">
      <c r="A14">
        <v>122</v>
      </c>
      <c r="B14" t="s">
        <v>946</v>
      </c>
      <c r="C14">
        <v>263</v>
      </c>
      <c r="D14" t="s">
        <v>947</v>
      </c>
      <c r="E14" t="s">
        <v>948</v>
      </c>
      <c r="F14" t="s">
        <v>949</v>
      </c>
      <c r="G14" t="s">
        <v>950</v>
      </c>
      <c r="H14"/>
      <c r="I14"/>
      <c r="J14"/>
      <c r="K14"/>
      <c r="L14"/>
      <c r="M14"/>
      <c r="N14"/>
      <c r="O14">
        <v>1</v>
      </c>
      <c r="P14" t="s">
        <v>895</v>
      </c>
      <c r="Q14">
        <v>30</v>
      </c>
      <c r="R14">
        <v>0</v>
      </c>
      <c r="S14">
        <v>30</v>
      </c>
      <c r="T14" t="s">
        <v>883</v>
      </c>
      <c r="U14"/>
      <c r="V14"/>
      <c r="W14"/>
      <c r="X14"/>
      <c r="Y14" t="s">
        <v>884</v>
      </c>
      <c r="Z14" t="s">
        <v>885</v>
      </c>
      <c r="AA14" t="s">
        <v>886</v>
      </c>
      <c r="AB14" t="s">
        <v>951</v>
      </c>
      <c r="AC14"/>
      <c r="AD14"/>
      <c r="AE14"/>
      <c r="AF14"/>
      <c r="AG14"/>
      <c r="AH14" t="s">
        <v>952</v>
      </c>
      <c r="AI14"/>
      <c r="AJ14"/>
    </row>
    <row r="15" spans="1:36" x14ac:dyDescent="0.3">
      <c r="A15">
        <v>121</v>
      </c>
      <c r="B15" s="18" t="s">
        <v>953</v>
      </c>
      <c r="C15">
        <v>269</v>
      </c>
      <c r="D15" t="s">
        <v>391</v>
      </c>
      <c r="E15" t="s">
        <v>389</v>
      </c>
      <c r="F15" t="s">
        <v>390</v>
      </c>
      <c r="G15" t="s">
        <v>954</v>
      </c>
      <c r="H15"/>
      <c r="I15"/>
      <c r="J15"/>
      <c r="K15"/>
      <c r="L15"/>
      <c r="M15"/>
      <c r="N15"/>
      <c r="O15">
        <v>1</v>
      </c>
      <c r="P15" t="s">
        <v>895</v>
      </c>
      <c r="Q15">
        <v>30</v>
      </c>
      <c r="R15">
        <v>0</v>
      </c>
      <c r="S15">
        <v>30</v>
      </c>
      <c r="T15" t="s">
        <v>883</v>
      </c>
      <c r="U15"/>
      <c r="V15"/>
      <c r="W15"/>
      <c r="X15"/>
      <c r="Y15" t="s">
        <v>884</v>
      </c>
      <c r="Z15" t="s">
        <v>885</v>
      </c>
      <c r="AA15" t="s">
        <v>886</v>
      </c>
      <c r="AB15" t="s">
        <v>955</v>
      </c>
      <c r="AC15"/>
      <c r="AD15"/>
      <c r="AE15"/>
      <c r="AF15"/>
      <c r="AG15"/>
      <c r="AH15" t="s">
        <v>956</v>
      </c>
      <c r="AI15"/>
      <c r="AJ15"/>
    </row>
    <row r="16" spans="1:36" x14ac:dyDescent="0.3">
      <c r="A16">
        <v>120</v>
      </c>
      <c r="B16" t="s">
        <v>957</v>
      </c>
      <c r="C16">
        <v>275</v>
      </c>
      <c r="D16" t="s">
        <v>664</v>
      </c>
      <c r="E16" t="s">
        <v>527</v>
      </c>
      <c r="F16" t="s">
        <v>663</v>
      </c>
      <c r="G16" t="s">
        <v>958</v>
      </c>
      <c r="H16"/>
      <c r="I16"/>
      <c r="J16"/>
      <c r="K16"/>
      <c r="L16"/>
      <c r="M16"/>
      <c r="N16"/>
      <c r="O16">
        <v>2</v>
      </c>
      <c r="P16" t="s">
        <v>882</v>
      </c>
      <c r="Q16">
        <v>30</v>
      </c>
      <c r="R16">
        <v>0</v>
      </c>
      <c r="S16">
        <v>30</v>
      </c>
      <c r="T16" t="s">
        <v>883</v>
      </c>
      <c r="U16"/>
      <c r="V16"/>
      <c r="W16"/>
      <c r="X16"/>
      <c r="Y16" t="s">
        <v>884</v>
      </c>
      <c r="Z16" t="s">
        <v>885</v>
      </c>
      <c r="AA16" t="s">
        <v>886</v>
      </c>
      <c r="AB16" t="s">
        <v>959</v>
      </c>
      <c r="AC16" t="s">
        <v>959</v>
      </c>
      <c r="AD16"/>
      <c r="AE16"/>
      <c r="AF16"/>
      <c r="AG16"/>
      <c r="AH16" t="s">
        <v>960</v>
      </c>
      <c r="AI16"/>
      <c r="AJ16"/>
    </row>
    <row r="17" spans="1:36" x14ac:dyDescent="0.3">
      <c r="A17">
        <v>119</v>
      </c>
      <c r="B17" t="s">
        <v>961</v>
      </c>
      <c r="C17">
        <v>136</v>
      </c>
      <c r="D17" t="s">
        <v>544</v>
      </c>
      <c r="E17" t="s">
        <v>533</v>
      </c>
      <c r="F17" t="s">
        <v>543</v>
      </c>
      <c r="G17" t="s">
        <v>962</v>
      </c>
      <c r="H17"/>
      <c r="I17"/>
      <c r="J17"/>
      <c r="K17"/>
      <c r="L17"/>
      <c r="M17"/>
      <c r="N17"/>
      <c r="O17">
        <v>2</v>
      </c>
      <c r="P17" t="s">
        <v>882</v>
      </c>
      <c r="Q17">
        <v>30</v>
      </c>
      <c r="R17">
        <v>0</v>
      </c>
      <c r="S17">
        <v>30</v>
      </c>
      <c r="T17" t="s">
        <v>883</v>
      </c>
      <c r="U17"/>
      <c r="V17"/>
      <c r="W17"/>
      <c r="X17"/>
      <c r="Y17" t="s">
        <v>884</v>
      </c>
      <c r="Z17" t="s">
        <v>885</v>
      </c>
      <c r="AA17" t="s">
        <v>886</v>
      </c>
      <c r="AB17" t="s">
        <v>963</v>
      </c>
      <c r="AC17" t="s">
        <v>963</v>
      </c>
      <c r="AD17"/>
      <c r="AE17"/>
      <c r="AF17"/>
      <c r="AG17"/>
      <c r="AH17" t="s">
        <v>964</v>
      </c>
      <c r="AI17"/>
      <c r="AJ17"/>
    </row>
    <row r="18" spans="1:36" x14ac:dyDescent="0.3">
      <c r="A18">
        <v>118</v>
      </c>
      <c r="B18" t="s">
        <v>965</v>
      </c>
      <c r="C18">
        <v>265</v>
      </c>
      <c r="D18" t="s">
        <v>782</v>
      </c>
      <c r="E18" t="s">
        <v>781</v>
      </c>
      <c r="F18" t="s">
        <v>81</v>
      </c>
      <c r="G18" t="s">
        <v>966</v>
      </c>
      <c r="H18"/>
      <c r="I18"/>
      <c r="J18"/>
      <c r="K18"/>
      <c r="L18"/>
      <c r="M18"/>
      <c r="N18"/>
      <c r="O18">
        <v>1</v>
      </c>
      <c r="P18" t="s">
        <v>895</v>
      </c>
      <c r="Q18">
        <v>30</v>
      </c>
      <c r="R18">
        <v>0</v>
      </c>
      <c r="S18">
        <v>30</v>
      </c>
      <c r="T18" t="s">
        <v>883</v>
      </c>
      <c r="U18"/>
      <c r="V18"/>
      <c r="W18"/>
      <c r="X18"/>
      <c r="Y18" t="s">
        <v>884</v>
      </c>
      <c r="Z18" t="s">
        <v>885</v>
      </c>
      <c r="AA18" t="s">
        <v>886</v>
      </c>
      <c r="AB18" t="s">
        <v>967</v>
      </c>
      <c r="AC18"/>
      <c r="AD18"/>
      <c r="AE18"/>
      <c r="AF18"/>
      <c r="AG18"/>
      <c r="AH18" t="s">
        <v>968</v>
      </c>
      <c r="AI18"/>
      <c r="AJ18"/>
    </row>
    <row r="19" spans="1:36" x14ac:dyDescent="0.3">
      <c r="A19">
        <v>117</v>
      </c>
      <c r="B19" t="s">
        <v>969</v>
      </c>
      <c r="C19">
        <v>252</v>
      </c>
      <c r="D19" t="s">
        <v>970</v>
      </c>
      <c r="E19" t="s">
        <v>175</v>
      </c>
      <c r="F19" t="s">
        <v>176</v>
      </c>
      <c r="G19" t="s">
        <v>971</v>
      </c>
      <c r="H19"/>
      <c r="I19"/>
      <c r="J19"/>
      <c r="K19"/>
      <c r="L19"/>
      <c r="M19"/>
      <c r="N19"/>
      <c r="O19">
        <v>1</v>
      </c>
      <c r="P19" t="s">
        <v>895</v>
      </c>
      <c r="Q19">
        <v>30</v>
      </c>
      <c r="R19">
        <v>0</v>
      </c>
      <c r="S19">
        <v>30</v>
      </c>
      <c r="T19" t="s">
        <v>883</v>
      </c>
      <c r="U19"/>
      <c r="V19"/>
      <c r="W19"/>
      <c r="X19"/>
      <c r="Y19" t="s">
        <v>884</v>
      </c>
      <c r="Z19" t="s">
        <v>885</v>
      </c>
      <c r="AA19" t="s">
        <v>886</v>
      </c>
      <c r="AB19" t="s">
        <v>972</v>
      </c>
      <c r="AC19"/>
      <c r="AD19"/>
      <c r="AE19"/>
      <c r="AF19"/>
      <c r="AG19"/>
      <c r="AH19" t="s">
        <v>973</v>
      </c>
      <c r="AI19"/>
      <c r="AJ19"/>
    </row>
    <row r="20" spans="1:36" x14ac:dyDescent="0.3">
      <c r="A20">
        <v>116</v>
      </c>
      <c r="B20" t="s">
        <v>974</v>
      </c>
      <c r="C20">
        <v>79</v>
      </c>
      <c r="D20" t="s">
        <v>975</v>
      </c>
      <c r="E20" t="s">
        <v>976</v>
      </c>
      <c r="F20" t="s">
        <v>977</v>
      </c>
      <c r="G20" t="s">
        <v>978</v>
      </c>
      <c r="H20"/>
      <c r="I20"/>
      <c r="J20"/>
      <c r="K20"/>
      <c r="L20"/>
      <c r="M20"/>
      <c r="N20"/>
      <c r="O20">
        <v>1</v>
      </c>
      <c r="P20" t="s">
        <v>895</v>
      </c>
      <c r="Q20">
        <v>30</v>
      </c>
      <c r="R20">
        <v>0</v>
      </c>
      <c r="S20">
        <v>30</v>
      </c>
      <c r="T20" t="s">
        <v>883</v>
      </c>
      <c r="U20"/>
      <c r="V20"/>
      <c r="W20"/>
      <c r="X20"/>
      <c r="Y20" t="s">
        <v>884</v>
      </c>
      <c r="Z20" t="s">
        <v>885</v>
      </c>
      <c r="AA20" t="s">
        <v>886</v>
      </c>
      <c r="AB20" t="s">
        <v>979</v>
      </c>
      <c r="AC20"/>
      <c r="AD20"/>
      <c r="AE20"/>
      <c r="AF20"/>
      <c r="AG20"/>
      <c r="AH20" t="s">
        <v>980</v>
      </c>
      <c r="AI20"/>
      <c r="AJ20"/>
    </row>
    <row r="21" spans="1:36" x14ac:dyDescent="0.3">
      <c r="A21">
        <v>115</v>
      </c>
      <c r="B21" t="s">
        <v>981</v>
      </c>
      <c r="C21">
        <v>271</v>
      </c>
      <c r="D21" t="s">
        <v>470</v>
      </c>
      <c r="E21" t="s">
        <v>469</v>
      </c>
      <c r="F21" t="s">
        <v>464</v>
      </c>
      <c r="G21" t="s">
        <v>982</v>
      </c>
      <c r="H21"/>
      <c r="I21"/>
      <c r="J21"/>
      <c r="K21"/>
      <c r="L21"/>
      <c r="M21"/>
      <c r="N21"/>
      <c r="O21">
        <v>2</v>
      </c>
      <c r="P21" t="s">
        <v>882</v>
      </c>
      <c r="Q21">
        <v>30</v>
      </c>
      <c r="R21">
        <v>0</v>
      </c>
      <c r="S21">
        <v>30</v>
      </c>
      <c r="T21" t="s">
        <v>883</v>
      </c>
      <c r="U21"/>
      <c r="V21"/>
      <c r="W21"/>
      <c r="X21"/>
      <c r="Y21" t="s">
        <v>884</v>
      </c>
      <c r="Z21" t="s">
        <v>885</v>
      </c>
      <c r="AA21" t="s">
        <v>886</v>
      </c>
      <c r="AB21" t="s">
        <v>983</v>
      </c>
      <c r="AC21" t="s">
        <v>983</v>
      </c>
      <c r="AD21"/>
      <c r="AE21"/>
      <c r="AF21"/>
      <c r="AG21"/>
      <c r="AH21" t="s">
        <v>984</v>
      </c>
      <c r="AI21"/>
      <c r="AJ21"/>
    </row>
    <row r="22" spans="1:36" x14ac:dyDescent="0.3">
      <c r="A22">
        <v>114</v>
      </c>
      <c r="B22" t="s">
        <v>985</v>
      </c>
      <c r="C22">
        <v>273</v>
      </c>
      <c r="D22" t="s">
        <v>503</v>
      </c>
      <c r="E22" t="s">
        <v>219</v>
      </c>
      <c r="F22" t="s">
        <v>220</v>
      </c>
      <c r="G22" t="s">
        <v>986</v>
      </c>
      <c r="H22"/>
      <c r="I22"/>
      <c r="J22"/>
      <c r="K22"/>
      <c r="L22"/>
      <c r="M22"/>
      <c r="N22"/>
      <c r="O22">
        <v>1</v>
      </c>
      <c r="P22" t="s">
        <v>895</v>
      </c>
      <c r="Q22">
        <v>30</v>
      </c>
      <c r="R22">
        <v>0</v>
      </c>
      <c r="S22">
        <v>30</v>
      </c>
      <c r="T22" t="s">
        <v>883</v>
      </c>
      <c r="U22"/>
      <c r="V22"/>
      <c r="W22"/>
      <c r="X22"/>
      <c r="Y22" t="s">
        <v>884</v>
      </c>
      <c r="Z22" t="s">
        <v>885</v>
      </c>
      <c r="AA22" t="s">
        <v>886</v>
      </c>
      <c r="AB22" t="s">
        <v>987</v>
      </c>
      <c r="AC22"/>
      <c r="AD22"/>
      <c r="AE22"/>
      <c r="AF22"/>
      <c r="AG22"/>
      <c r="AH22" t="s">
        <v>988</v>
      </c>
      <c r="AI22"/>
      <c r="AJ22"/>
    </row>
    <row r="23" spans="1:36" x14ac:dyDescent="0.3">
      <c r="A23">
        <v>113</v>
      </c>
      <c r="B23" t="s">
        <v>989</v>
      </c>
      <c r="C23">
        <v>262</v>
      </c>
      <c r="D23" t="s">
        <v>417</v>
      </c>
      <c r="E23" t="s">
        <v>415</v>
      </c>
      <c r="F23" t="s">
        <v>416</v>
      </c>
      <c r="G23" t="s">
        <v>990</v>
      </c>
      <c r="H23"/>
      <c r="I23"/>
      <c r="J23"/>
      <c r="K23"/>
      <c r="L23"/>
      <c r="M23"/>
      <c r="N23"/>
      <c r="O23">
        <v>1</v>
      </c>
      <c r="P23" t="s">
        <v>895</v>
      </c>
      <c r="Q23">
        <v>30</v>
      </c>
      <c r="R23">
        <v>0</v>
      </c>
      <c r="S23">
        <v>30</v>
      </c>
      <c r="T23" t="s">
        <v>883</v>
      </c>
      <c r="U23"/>
      <c r="V23"/>
      <c r="W23"/>
      <c r="X23"/>
      <c r="Y23" t="s">
        <v>884</v>
      </c>
      <c r="Z23" t="s">
        <v>885</v>
      </c>
      <c r="AA23" t="s">
        <v>886</v>
      </c>
      <c r="AB23" t="s">
        <v>991</v>
      </c>
      <c r="AC23"/>
      <c r="AD23"/>
      <c r="AE23"/>
      <c r="AF23"/>
      <c r="AG23"/>
      <c r="AH23" t="s">
        <v>992</v>
      </c>
      <c r="AI23"/>
      <c r="AJ23"/>
    </row>
    <row r="24" spans="1:36" x14ac:dyDescent="0.3">
      <c r="A24">
        <v>112</v>
      </c>
      <c r="B24" t="s">
        <v>993</v>
      </c>
      <c r="C24">
        <v>121</v>
      </c>
      <c r="D24" t="s">
        <v>994</v>
      </c>
      <c r="E24" t="s">
        <v>995</v>
      </c>
      <c r="F24" t="s">
        <v>147</v>
      </c>
      <c r="G24" t="s">
        <v>996</v>
      </c>
      <c r="H24"/>
      <c r="I24"/>
      <c r="J24"/>
      <c r="K24"/>
      <c r="L24"/>
      <c r="M24"/>
      <c r="N24"/>
      <c r="O24">
        <v>1</v>
      </c>
      <c r="P24" t="s">
        <v>895</v>
      </c>
      <c r="Q24">
        <v>30</v>
      </c>
      <c r="R24">
        <v>0</v>
      </c>
      <c r="S24">
        <v>30</v>
      </c>
      <c r="T24" t="s">
        <v>883</v>
      </c>
      <c r="U24"/>
      <c r="V24"/>
      <c r="W24"/>
      <c r="X24"/>
      <c r="Y24" t="s">
        <v>884</v>
      </c>
      <c r="Z24" t="s">
        <v>885</v>
      </c>
      <c r="AA24" t="s">
        <v>886</v>
      </c>
      <c r="AB24" t="s">
        <v>997</v>
      </c>
      <c r="AC24"/>
      <c r="AD24"/>
      <c r="AE24"/>
      <c r="AF24"/>
      <c r="AG24"/>
      <c r="AH24" t="s">
        <v>998</v>
      </c>
      <c r="AI24"/>
      <c r="AJ24"/>
    </row>
    <row r="25" spans="1:36" x14ac:dyDescent="0.3">
      <c r="A25">
        <v>111</v>
      </c>
      <c r="B25" t="s">
        <v>999</v>
      </c>
      <c r="C25">
        <v>242</v>
      </c>
      <c r="D25" t="s">
        <v>1000</v>
      </c>
      <c r="E25" t="s">
        <v>216</v>
      </c>
      <c r="F25" t="s">
        <v>217</v>
      </c>
      <c r="G25" t="s">
        <v>1001</v>
      </c>
      <c r="H25"/>
      <c r="I25"/>
      <c r="J25"/>
      <c r="K25"/>
      <c r="L25"/>
      <c r="M25"/>
      <c r="N25"/>
      <c r="O25">
        <v>1</v>
      </c>
      <c r="P25" t="s">
        <v>895</v>
      </c>
      <c r="Q25">
        <v>30</v>
      </c>
      <c r="R25">
        <v>0</v>
      </c>
      <c r="S25">
        <v>30</v>
      </c>
      <c r="T25" t="s">
        <v>883</v>
      </c>
      <c r="U25"/>
      <c r="V25"/>
      <c r="W25"/>
      <c r="X25"/>
      <c r="Y25" t="s">
        <v>884</v>
      </c>
      <c r="Z25" t="s">
        <v>885</v>
      </c>
      <c r="AA25" t="s">
        <v>886</v>
      </c>
      <c r="AB25" t="s">
        <v>1002</v>
      </c>
      <c r="AC25"/>
      <c r="AD25"/>
      <c r="AE25"/>
      <c r="AF25"/>
      <c r="AG25"/>
      <c r="AH25" t="s">
        <v>1003</v>
      </c>
      <c r="AI25"/>
      <c r="AJ25"/>
    </row>
    <row r="26" spans="1:36" x14ac:dyDescent="0.3">
      <c r="A26">
        <v>110</v>
      </c>
      <c r="B26" t="s">
        <v>1004</v>
      </c>
      <c r="C26">
        <v>261</v>
      </c>
      <c r="D26" t="s">
        <v>878</v>
      </c>
      <c r="E26" t="s">
        <v>879</v>
      </c>
      <c r="F26" t="s">
        <v>880</v>
      </c>
      <c r="G26" t="s">
        <v>881</v>
      </c>
      <c r="H26"/>
      <c r="I26"/>
      <c r="J26"/>
      <c r="K26"/>
      <c r="L26"/>
      <c r="M26"/>
      <c r="N26"/>
      <c r="O26">
        <v>1</v>
      </c>
      <c r="P26" t="s">
        <v>895</v>
      </c>
      <c r="Q26">
        <v>30</v>
      </c>
      <c r="R26">
        <v>0</v>
      </c>
      <c r="S26">
        <v>30</v>
      </c>
      <c r="T26" t="s">
        <v>883</v>
      </c>
      <c r="U26"/>
      <c r="V26"/>
      <c r="W26"/>
      <c r="X26"/>
      <c r="Y26" t="s">
        <v>1005</v>
      </c>
      <c r="Z26" t="s">
        <v>885</v>
      </c>
      <c r="AA26" t="s">
        <v>886</v>
      </c>
      <c r="AB26" t="s">
        <v>1006</v>
      </c>
      <c r="AC26"/>
      <c r="AD26"/>
      <c r="AE26"/>
      <c r="AF26"/>
      <c r="AG26"/>
      <c r="AH26" t="s">
        <v>1007</v>
      </c>
      <c r="AI26"/>
      <c r="AJ26"/>
    </row>
    <row r="27" spans="1:36" x14ac:dyDescent="0.3">
      <c r="A27">
        <v>109</v>
      </c>
      <c r="B27" t="s">
        <v>1008</v>
      </c>
      <c r="C27">
        <v>10</v>
      </c>
      <c r="D27" t="s">
        <v>1009</v>
      </c>
      <c r="E27" t="s">
        <v>481</v>
      </c>
      <c r="F27" t="s">
        <v>482</v>
      </c>
      <c r="G27" t="s">
        <v>1010</v>
      </c>
      <c r="H27"/>
      <c r="I27"/>
      <c r="J27"/>
      <c r="K27"/>
      <c r="L27"/>
      <c r="M27"/>
      <c r="N27"/>
      <c r="O27">
        <v>2</v>
      </c>
      <c r="P27" t="s">
        <v>882</v>
      </c>
      <c r="Q27">
        <v>30</v>
      </c>
      <c r="R27">
        <v>0</v>
      </c>
      <c r="S27">
        <v>30</v>
      </c>
      <c r="T27" t="s">
        <v>883</v>
      </c>
      <c r="U27"/>
      <c r="V27"/>
      <c r="W27"/>
      <c r="X27"/>
      <c r="Y27" t="s">
        <v>884</v>
      </c>
      <c r="Z27" t="s">
        <v>885</v>
      </c>
      <c r="AA27" t="s">
        <v>886</v>
      </c>
      <c r="AB27" t="s">
        <v>1011</v>
      </c>
      <c r="AC27" t="s">
        <v>1011</v>
      </c>
      <c r="AD27"/>
      <c r="AE27"/>
      <c r="AF27"/>
      <c r="AG27"/>
      <c r="AH27" t="s">
        <v>1012</v>
      </c>
      <c r="AI27"/>
      <c r="AJ27"/>
    </row>
    <row r="28" spans="1:36" x14ac:dyDescent="0.3">
      <c r="A28">
        <v>108</v>
      </c>
      <c r="B28" t="s">
        <v>1013</v>
      </c>
      <c r="C28">
        <v>39</v>
      </c>
      <c r="D28" t="s">
        <v>1014</v>
      </c>
      <c r="E28" t="s">
        <v>167</v>
      </c>
      <c r="F28" t="s">
        <v>297</v>
      </c>
      <c r="G28" t="s">
        <v>1015</v>
      </c>
      <c r="H28"/>
      <c r="I28"/>
      <c r="J28"/>
      <c r="K28"/>
      <c r="L28"/>
      <c r="M28"/>
      <c r="N28"/>
      <c r="O28">
        <v>1</v>
      </c>
      <c r="P28" t="s">
        <v>895</v>
      </c>
      <c r="Q28">
        <v>30</v>
      </c>
      <c r="R28">
        <v>0</v>
      </c>
      <c r="S28">
        <v>30</v>
      </c>
      <c r="T28" t="s">
        <v>883</v>
      </c>
      <c r="U28"/>
      <c r="V28"/>
      <c r="W28"/>
      <c r="X28"/>
      <c r="Y28" t="s">
        <v>884</v>
      </c>
      <c r="Z28" t="s">
        <v>885</v>
      </c>
      <c r="AA28" t="s">
        <v>886</v>
      </c>
      <c r="AB28" t="s">
        <v>1016</v>
      </c>
      <c r="AC28"/>
      <c r="AD28"/>
      <c r="AE28"/>
      <c r="AF28"/>
      <c r="AG28"/>
      <c r="AH28" t="s">
        <v>1017</v>
      </c>
      <c r="AI28"/>
      <c r="AJ28"/>
    </row>
    <row r="29" spans="1:36" x14ac:dyDescent="0.3">
      <c r="A29">
        <v>107</v>
      </c>
      <c r="B29" t="s">
        <v>1018</v>
      </c>
      <c r="C29">
        <v>52</v>
      </c>
      <c r="D29" t="s">
        <v>351</v>
      </c>
      <c r="E29" t="s">
        <v>303</v>
      </c>
      <c r="F29" t="s">
        <v>350</v>
      </c>
      <c r="G29" t="s">
        <v>1019</v>
      </c>
      <c r="H29"/>
      <c r="I29"/>
      <c r="J29"/>
      <c r="K29"/>
      <c r="L29"/>
      <c r="M29"/>
      <c r="N29"/>
      <c r="O29">
        <v>1</v>
      </c>
      <c r="P29" t="s">
        <v>895</v>
      </c>
      <c r="Q29">
        <v>30</v>
      </c>
      <c r="R29">
        <v>0</v>
      </c>
      <c r="S29">
        <v>30</v>
      </c>
      <c r="T29" t="s">
        <v>883</v>
      </c>
      <c r="U29"/>
      <c r="V29"/>
      <c r="W29"/>
      <c r="X29"/>
      <c r="Y29" t="s">
        <v>884</v>
      </c>
      <c r="Z29" t="s">
        <v>885</v>
      </c>
      <c r="AA29" t="s">
        <v>886</v>
      </c>
      <c r="AB29" t="s">
        <v>1020</v>
      </c>
      <c r="AC29"/>
      <c r="AD29"/>
      <c r="AE29"/>
      <c r="AF29"/>
      <c r="AG29"/>
      <c r="AH29" t="s">
        <v>1021</v>
      </c>
      <c r="AI29"/>
      <c r="AJ29"/>
    </row>
    <row r="30" spans="1:36" x14ac:dyDescent="0.3">
      <c r="A30">
        <v>106</v>
      </c>
      <c r="B30" t="s">
        <v>1022</v>
      </c>
      <c r="C30">
        <v>235</v>
      </c>
      <c r="D30" t="s">
        <v>1023</v>
      </c>
      <c r="E30" t="s">
        <v>290</v>
      </c>
      <c r="F30" t="s">
        <v>291</v>
      </c>
      <c r="G30" t="s">
        <v>1024</v>
      </c>
      <c r="H30"/>
      <c r="I30"/>
      <c r="J30"/>
      <c r="K30"/>
      <c r="L30"/>
      <c r="M30"/>
      <c r="N30"/>
      <c r="O30">
        <v>2</v>
      </c>
      <c r="P30" t="s">
        <v>882</v>
      </c>
      <c r="Q30">
        <v>30</v>
      </c>
      <c r="R30">
        <v>0</v>
      </c>
      <c r="S30">
        <v>30</v>
      </c>
      <c r="T30" t="s">
        <v>883</v>
      </c>
      <c r="U30"/>
      <c r="V30"/>
      <c r="W30"/>
      <c r="X30"/>
      <c r="Y30" t="s">
        <v>884</v>
      </c>
      <c r="Z30" t="s">
        <v>885</v>
      </c>
      <c r="AA30" t="s">
        <v>886</v>
      </c>
      <c r="AB30" t="s">
        <v>1025</v>
      </c>
      <c r="AC30" t="s">
        <v>1025</v>
      </c>
      <c r="AD30"/>
      <c r="AE30"/>
      <c r="AF30"/>
      <c r="AG30"/>
      <c r="AH30" t="s">
        <v>1026</v>
      </c>
      <c r="AI30"/>
      <c r="AJ30"/>
    </row>
    <row r="31" spans="1:36" x14ac:dyDescent="0.3">
      <c r="A31">
        <v>105</v>
      </c>
      <c r="B31" t="s">
        <v>1027</v>
      </c>
      <c r="C31">
        <v>232</v>
      </c>
      <c r="D31" t="s">
        <v>1028</v>
      </c>
      <c r="E31" t="s">
        <v>267</v>
      </c>
      <c r="F31" t="s">
        <v>268</v>
      </c>
      <c r="G31" t="s">
        <v>1029</v>
      </c>
      <c r="H31"/>
      <c r="I31"/>
      <c r="J31"/>
      <c r="K31"/>
      <c r="L31"/>
      <c r="M31"/>
      <c r="N31"/>
      <c r="O31">
        <v>1</v>
      </c>
      <c r="P31" t="s">
        <v>895</v>
      </c>
      <c r="Q31">
        <v>30</v>
      </c>
      <c r="R31">
        <v>0</v>
      </c>
      <c r="S31">
        <v>30</v>
      </c>
      <c r="T31" t="s">
        <v>883</v>
      </c>
      <c r="U31"/>
      <c r="V31"/>
      <c r="W31"/>
      <c r="X31"/>
      <c r="Y31" t="s">
        <v>884</v>
      </c>
      <c r="Z31" t="s">
        <v>885</v>
      </c>
      <c r="AA31" t="s">
        <v>886</v>
      </c>
      <c r="AB31" t="s">
        <v>1030</v>
      </c>
      <c r="AC31"/>
      <c r="AD31"/>
      <c r="AE31"/>
      <c r="AF31"/>
      <c r="AG31"/>
      <c r="AH31" t="s">
        <v>1031</v>
      </c>
      <c r="AI31"/>
      <c r="AJ31"/>
    </row>
    <row r="32" spans="1:36" x14ac:dyDescent="0.3">
      <c r="A32">
        <v>104</v>
      </c>
      <c r="B32" t="s">
        <v>1032</v>
      </c>
      <c r="C32">
        <v>244</v>
      </c>
      <c r="D32" t="s">
        <v>1033</v>
      </c>
      <c r="E32" t="s">
        <v>512</v>
      </c>
      <c r="F32" t="s">
        <v>513</v>
      </c>
      <c r="G32" t="s">
        <v>1034</v>
      </c>
      <c r="H32"/>
      <c r="I32"/>
      <c r="J32"/>
      <c r="K32"/>
      <c r="L32"/>
      <c r="M32"/>
      <c r="N32"/>
      <c r="O32">
        <v>1</v>
      </c>
      <c r="P32" t="s">
        <v>895</v>
      </c>
      <c r="Q32">
        <v>30</v>
      </c>
      <c r="R32">
        <v>0</v>
      </c>
      <c r="S32">
        <v>30</v>
      </c>
      <c r="T32" t="s">
        <v>883</v>
      </c>
      <c r="U32"/>
      <c r="V32"/>
      <c r="W32"/>
      <c r="X32"/>
      <c r="Y32" t="s">
        <v>884</v>
      </c>
      <c r="Z32" t="s">
        <v>885</v>
      </c>
      <c r="AA32" t="s">
        <v>886</v>
      </c>
      <c r="AB32" t="s">
        <v>1035</v>
      </c>
      <c r="AC32"/>
      <c r="AD32"/>
      <c r="AE32"/>
      <c r="AF32"/>
      <c r="AG32"/>
      <c r="AH32" t="s">
        <v>1036</v>
      </c>
      <c r="AI32"/>
      <c r="AJ32"/>
    </row>
    <row r="33" spans="1:36" x14ac:dyDescent="0.3">
      <c r="A33">
        <v>103</v>
      </c>
      <c r="B33" t="s">
        <v>1037</v>
      </c>
      <c r="C33">
        <v>226</v>
      </c>
      <c r="D33" t="s">
        <v>1038</v>
      </c>
      <c r="E33" t="s">
        <v>219</v>
      </c>
      <c r="F33" t="s">
        <v>1039</v>
      </c>
      <c r="G33" t="s">
        <v>1040</v>
      </c>
      <c r="H33"/>
      <c r="I33"/>
      <c r="J33"/>
      <c r="K33"/>
      <c r="L33"/>
      <c r="M33"/>
      <c r="N33"/>
      <c r="O33">
        <v>1</v>
      </c>
      <c r="P33" t="s">
        <v>895</v>
      </c>
      <c r="Q33">
        <v>30</v>
      </c>
      <c r="R33">
        <v>0</v>
      </c>
      <c r="S33">
        <v>30</v>
      </c>
      <c r="T33" t="s">
        <v>883</v>
      </c>
      <c r="U33"/>
      <c r="V33"/>
      <c r="W33"/>
      <c r="X33"/>
      <c r="Y33" t="s">
        <v>884</v>
      </c>
      <c r="Z33" t="s">
        <v>885</v>
      </c>
      <c r="AA33" t="s">
        <v>886</v>
      </c>
      <c r="AB33" t="s">
        <v>1041</v>
      </c>
      <c r="AC33"/>
      <c r="AD33"/>
      <c r="AE33"/>
      <c r="AF33"/>
      <c r="AG33"/>
      <c r="AH33" t="s">
        <v>1042</v>
      </c>
      <c r="AI33"/>
      <c r="AJ33"/>
    </row>
    <row r="34" spans="1:36" x14ac:dyDescent="0.3">
      <c r="A34">
        <v>102</v>
      </c>
      <c r="B34" t="s">
        <v>1043</v>
      </c>
      <c r="C34">
        <v>259</v>
      </c>
      <c r="D34" t="s">
        <v>1044</v>
      </c>
      <c r="E34" t="s">
        <v>684</v>
      </c>
      <c r="F34" t="s">
        <v>1045</v>
      </c>
      <c r="G34" t="s">
        <v>1046</v>
      </c>
      <c r="H34"/>
      <c r="I34"/>
      <c r="J34"/>
      <c r="K34"/>
      <c r="L34"/>
      <c r="M34"/>
      <c r="N34"/>
      <c r="O34">
        <v>1</v>
      </c>
      <c r="P34" t="s">
        <v>895</v>
      </c>
      <c r="Q34">
        <v>30</v>
      </c>
      <c r="R34">
        <v>0</v>
      </c>
      <c r="S34">
        <v>30</v>
      </c>
      <c r="T34" t="s">
        <v>883</v>
      </c>
      <c r="U34"/>
      <c r="V34"/>
      <c r="W34"/>
      <c r="X34"/>
      <c r="Y34" t="s">
        <v>884</v>
      </c>
      <c r="Z34" t="s">
        <v>885</v>
      </c>
      <c r="AA34" t="s">
        <v>886</v>
      </c>
      <c r="AB34" t="s">
        <v>1047</v>
      </c>
      <c r="AC34"/>
      <c r="AD34"/>
      <c r="AE34"/>
      <c r="AF34"/>
      <c r="AG34"/>
      <c r="AH34" t="s">
        <v>1048</v>
      </c>
      <c r="AI34"/>
      <c r="AJ34"/>
    </row>
    <row r="35" spans="1:36" x14ac:dyDescent="0.3">
      <c r="A35">
        <v>101</v>
      </c>
      <c r="B35" t="s">
        <v>1049</v>
      </c>
      <c r="C35">
        <v>107</v>
      </c>
      <c r="D35" t="s">
        <v>1050</v>
      </c>
      <c r="E35" t="s">
        <v>1051</v>
      </c>
      <c r="F35" t="s">
        <v>69</v>
      </c>
      <c r="G35" t="s">
        <v>1052</v>
      </c>
      <c r="H35"/>
      <c r="I35"/>
      <c r="J35"/>
      <c r="K35"/>
      <c r="L35"/>
      <c r="M35"/>
      <c r="N35"/>
      <c r="O35">
        <v>2</v>
      </c>
      <c r="P35" t="s">
        <v>882</v>
      </c>
      <c r="Q35">
        <v>30</v>
      </c>
      <c r="R35">
        <v>0</v>
      </c>
      <c r="S35">
        <v>30</v>
      </c>
      <c r="T35" t="s">
        <v>883</v>
      </c>
      <c r="U35"/>
      <c r="V35"/>
      <c r="W35"/>
      <c r="X35"/>
      <c r="Y35" t="s">
        <v>884</v>
      </c>
      <c r="Z35" t="s">
        <v>885</v>
      </c>
      <c r="AA35" t="s">
        <v>886</v>
      </c>
      <c r="AB35" t="s">
        <v>1053</v>
      </c>
      <c r="AC35" t="s">
        <v>1053</v>
      </c>
      <c r="AD35"/>
      <c r="AE35"/>
      <c r="AF35"/>
      <c r="AG35"/>
      <c r="AH35" t="s">
        <v>1054</v>
      </c>
      <c r="AI35"/>
      <c r="AJ35"/>
    </row>
    <row r="36" spans="1:36" x14ac:dyDescent="0.3">
      <c r="A36">
        <v>100</v>
      </c>
      <c r="B36" t="s">
        <v>1055</v>
      </c>
      <c r="C36">
        <v>106</v>
      </c>
      <c r="D36" t="s">
        <v>1056</v>
      </c>
      <c r="E36" t="s">
        <v>1057</v>
      </c>
      <c r="F36" t="s">
        <v>1058</v>
      </c>
      <c r="G36" t="s">
        <v>1059</v>
      </c>
      <c r="H36"/>
      <c r="I36"/>
      <c r="J36"/>
      <c r="K36"/>
      <c r="L36"/>
      <c r="M36"/>
      <c r="N36"/>
      <c r="O36">
        <v>1</v>
      </c>
      <c r="P36" t="s">
        <v>895</v>
      </c>
      <c r="Q36">
        <v>30</v>
      </c>
      <c r="R36">
        <v>0</v>
      </c>
      <c r="S36">
        <v>30</v>
      </c>
      <c r="T36" t="s">
        <v>883</v>
      </c>
      <c r="U36"/>
      <c r="V36"/>
      <c r="W36"/>
      <c r="X36"/>
      <c r="Y36" t="s">
        <v>884</v>
      </c>
      <c r="Z36" t="s">
        <v>885</v>
      </c>
      <c r="AA36" t="s">
        <v>886</v>
      </c>
      <c r="AB36" t="s">
        <v>1060</v>
      </c>
      <c r="AC36"/>
      <c r="AD36"/>
      <c r="AE36"/>
      <c r="AF36"/>
      <c r="AG36"/>
      <c r="AH36" t="s">
        <v>1061</v>
      </c>
      <c r="AI36"/>
      <c r="AJ36"/>
    </row>
    <row r="37" spans="1:36" x14ac:dyDescent="0.3">
      <c r="A37">
        <v>99</v>
      </c>
      <c r="B37" t="s">
        <v>1062</v>
      </c>
      <c r="C37">
        <v>176</v>
      </c>
      <c r="D37" t="s">
        <v>1063</v>
      </c>
      <c r="E37" t="s">
        <v>1064</v>
      </c>
      <c r="F37" t="s">
        <v>202</v>
      </c>
      <c r="G37" t="s">
        <v>1065</v>
      </c>
      <c r="H37"/>
      <c r="I37"/>
      <c r="J37"/>
      <c r="K37"/>
      <c r="L37"/>
      <c r="M37"/>
      <c r="N37"/>
      <c r="O37">
        <v>1</v>
      </c>
      <c r="P37" t="s">
        <v>895</v>
      </c>
      <c r="Q37">
        <v>30</v>
      </c>
      <c r="R37">
        <v>0</v>
      </c>
      <c r="S37">
        <v>30</v>
      </c>
      <c r="T37" t="s">
        <v>883</v>
      </c>
      <c r="U37"/>
      <c r="V37"/>
      <c r="W37"/>
      <c r="X37"/>
      <c r="Y37" t="s">
        <v>884</v>
      </c>
      <c r="Z37" t="s">
        <v>885</v>
      </c>
      <c r="AA37" t="s">
        <v>886</v>
      </c>
      <c r="AB37" t="s">
        <v>1066</v>
      </c>
      <c r="AC37"/>
      <c r="AD37"/>
      <c r="AE37"/>
      <c r="AF37"/>
      <c r="AG37"/>
      <c r="AH37" t="s">
        <v>1067</v>
      </c>
      <c r="AI37"/>
      <c r="AJ37"/>
    </row>
    <row r="38" spans="1:36" x14ac:dyDescent="0.3">
      <c r="A38">
        <v>98</v>
      </c>
      <c r="B38" t="s">
        <v>1068</v>
      </c>
      <c r="C38">
        <v>176</v>
      </c>
      <c r="D38" t="s">
        <v>1063</v>
      </c>
      <c r="E38" t="s">
        <v>1064</v>
      </c>
      <c r="F38" t="s">
        <v>202</v>
      </c>
      <c r="G38" t="s">
        <v>1065</v>
      </c>
      <c r="H38"/>
      <c r="I38"/>
      <c r="J38"/>
      <c r="K38"/>
      <c r="L38"/>
      <c r="M38"/>
      <c r="N38"/>
      <c r="O38">
        <v>2</v>
      </c>
      <c r="P38" t="s">
        <v>882</v>
      </c>
      <c r="Q38">
        <v>30</v>
      </c>
      <c r="R38">
        <v>0</v>
      </c>
      <c r="S38">
        <v>30</v>
      </c>
      <c r="T38" t="s">
        <v>883</v>
      </c>
      <c r="U38"/>
      <c r="V38"/>
      <c r="W38"/>
      <c r="X38"/>
      <c r="Y38" t="s">
        <v>908</v>
      </c>
      <c r="Z38" t="s">
        <v>885</v>
      </c>
      <c r="AA38" t="s">
        <v>886</v>
      </c>
      <c r="AB38"/>
      <c r="AC38"/>
      <c r="AD38"/>
      <c r="AE38"/>
      <c r="AF38"/>
      <c r="AG38"/>
      <c r="AH38" t="s">
        <v>1069</v>
      </c>
      <c r="AI38"/>
      <c r="AJ38"/>
    </row>
    <row r="39" spans="1:36" x14ac:dyDescent="0.3">
      <c r="A39">
        <v>97</v>
      </c>
      <c r="B39" t="s">
        <v>1070</v>
      </c>
      <c r="C39">
        <v>176</v>
      </c>
      <c r="D39" t="s">
        <v>1063</v>
      </c>
      <c r="E39" t="s">
        <v>1064</v>
      </c>
      <c r="F39" t="s">
        <v>202</v>
      </c>
      <c r="G39" t="s">
        <v>1065</v>
      </c>
      <c r="H39"/>
      <c r="I39"/>
      <c r="J39"/>
      <c r="K39"/>
      <c r="L39"/>
      <c r="M39"/>
      <c r="N39"/>
      <c r="O39">
        <v>1</v>
      </c>
      <c r="P39" t="s">
        <v>895</v>
      </c>
      <c r="Q39">
        <v>30</v>
      </c>
      <c r="R39">
        <v>0</v>
      </c>
      <c r="S39">
        <v>30</v>
      </c>
      <c r="T39" t="s">
        <v>883</v>
      </c>
      <c r="U39"/>
      <c r="V39"/>
      <c r="W39"/>
      <c r="X39"/>
      <c r="Y39" t="s">
        <v>908</v>
      </c>
      <c r="Z39" t="s">
        <v>885</v>
      </c>
      <c r="AA39" t="s">
        <v>886</v>
      </c>
      <c r="AB39"/>
      <c r="AC39"/>
      <c r="AD39"/>
      <c r="AE39"/>
      <c r="AF39"/>
      <c r="AG39"/>
      <c r="AH39" t="s">
        <v>1071</v>
      </c>
      <c r="AI39"/>
      <c r="AJ39"/>
    </row>
    <row r="40" spans="1:36" x14ac:dyDescent="0.3">
      <c r="A40">
        <v>96</v>
      </c>
      <c r="B40" t="s">
        <v>1072</v>
      </c>
      <c r="C40">
        <v>258</v>
      </c>
      <c r="D40" t="s">
        <v>636</v>
      </c>
      <c r="E40" t="s">
        <v>635</v>
      </c>
      <c r="F40" t="s">
        <v>33</v>
      </c>
      <c r="G40" t="s">
        <v>1073</v>
      </c>
      <c r="H40"/>
      <c r="I40"/>
      <c r="J40"/>
      <c r="K40"/>
      <c r="L40"/>
      <c r="M40"/>
      <c r="N40"/>
      <c r="O40">
        <v>2</v>
      </c>
      <c r="P40" t="s">
        <v>882</v>
      </c>
      <c r="Q40">
        <v>30</v>
      </c>
      <c r="R40">
        <v>0</v>
      </c>
      <c r="S40">
        <v>30</v>
      </c>
      <c r="T40" t="s">
        <v>883</v>
      </c>
      <c r="U40"/>
      <c r="V40"/>
      <c r="W40"/>
      <c r="X40"/>
      <c r="Y40" t="s">
        <v>884</v>
      </c>
      <c r="Z40" t="s">
        <v>885</v>
      </c>
      <c r="AA40" t="s">
        <v>886</v>
      </c>
      <c r="AB40" t="s">
        <v>1074</v>
      </c>
      <c r="AC40" t="s">
        <v>1074</v>
      </c>
      <c r="AD40"/>
      <c r="AE40"/>
      <c r="AF40"/>
      <c r="AG40"/>
      <c r="AH40" t="s">
        <v>1075</v>
      </c>
      <c r="AI40"/>
      <c r="AJ40"/>
    </row>
    <row r="41" spans="1:36" x14ac:dyDescent="0.3">
      <c r="A41">
        <v>95</v>
      </c>
      <c r="B41" t="s">
        <v>1076</v>
      </c>
      <c r="C41">
        <v>36</v>
      </c>
      <c r="D41" t="s">
        <v>1077</v>
      </c>
      <c r="E41" t="s">
        <v>219</v>
      </c>
      <c r="F41" t="s">
        <v>14</v>
      </c>
      <c r="G41" t="s">
        <v>1078</v>
      </c>
      <c r="H41"/>
      <c r="I41"/>
      <c r="J41"/>
      <c r="K41"/>
      <c r="L41"/>
      <c r="M41"/>
      <c r="N41"/>
      <c r="O41">
        <v>1</v>
      </c>
      <c r="P41" t="s">
        <v>895</v>
      </c>
      <c r="Q41">
        <v>30</v>
      </c>
      <c r="R41">
        <v>0</v>
      </c>
      <c r="S41">
        <v>30</v>
      </c>
      <c r="T41" t="s">
        <v>883</v>
      </c>
      <c r="U41"/>
      <c r="V41"/>
      <c r="W41"/>
      <c r="X41"/>
      <c r="Y41" t="s">
        <v>884</v>
      </c>
      <c r="Z41" t="s">
        <v>885</v>
      </c>
      <c r="AA41" t="s">
        <v>886</v>
      </c>
      <c r="AB41" t="s">
        <v>1079</v>
      </c>
      <c r="AC41"/>
      <c r="AD41"/>
      <c r="AE41"/>
      <c r="AF41"/>
      <c r="AG41"/>
      <c r="AH41" t="s">
        <v>1080</v>
      </c>
      <c r="AI41"/>
      <c r="AJ41"/>
    </row>
    <row r="42" spans="1:36" x14ac:dyDescent="0.3">
      <c r="A42">
        <v>94</v>
      </c>
      <c r="B42" t="s">
        <v>1081</v>
      </c>
      <c r="C42">
        <v>36</v>
      </c>
      <c r="D42" t="s">
        <v>1077</v>
      </c>
      <c r="E42" t="s">
        <v>219</v>
      </c>
      <c r="F42" t="s">
        <v>14</v>
      </c>
      <c r="G42" t="s">
        <v>1078</v>
      </c>
      <c r="H42"/>
      <c r="I42"/>
      <c r="J42"/>
      <c r="K42"/>
      <c r="L42"/>
      <c r="M42"/>
      <c r="N42"/>
      <c r="O42">
        <v>1</v>
      </c>
      <c r="P42" t="s">
        <v>895</v>
      </c>
      <c r="Q42">
        <v>30</v>
      </c>
      <c r="R42">
        <v>0</v>
      </c>
      <c r="S42">
        <v>30</v>
      </c>
      <c r="T42" t="s">
        <v>883</v>
      </c>
      <c r="U42"/>
      <c r="V42"/>
      <c r="W42"/>
      <c r="X42"/>
      <c r="Y42" t="s">
        <v>908</v>
      </c>
      <c r="Z42" t="s">
        <v>885</v>
      </c>
      <c r="AA42" t="s">
        <v>886</v>
      </c>
      <c r="AB42"/>
      <c r="AC42"/>
      <c r="AD42"/>
      <c r="AE42"/>
      <c r="AF42"/>
      <c r="AG42"/>
      <c r="AH42" t="s">
        <v>1082</v>
      </c>
      <c r="AI42"/>
      <c r="AJ42"/>
    </row>
    <row r="43" spans="1:36" x14ac:dyDescent="0.3">
      <c r="A43">
        <v>93</v>
      </c>
      <c r="B43" t="s">
        <v>1083</v>
      </c>
      <c r="C43">
        <v>155</v>
      </c>
      <c r="D43" t="s">
        <v>590</v>
      </c>
      <c r="E43" t="s">
        <v>588</v>
      </c>
      <c r="F43" t="s">
        <v>589</v>
      </c>
      <c r="G43" t="s">
        <v>1084</v>
      </c>
      <c r="H43"/>
      <c r="I43"/>
      <c r="J43"/>
      <c r="K43"/>
      <c r="L43"/>
      <c r="M43"/>
      <c r="N43"/>
      <c r="O43">
        <v>2</v>
      </c>
      <c r="P43" t="s">
        <v>882</v>
      </c>
      <c r="Q43">
        <v>30</v>
      </c>
      <c r="R43">
        <v>0</v>
      </c>
      <c r="S43">
        <v>30</v>
      </c>
      <c r="T43" t="s">
        <v>883</v>
      </c>
      <c r="U43"/>
      <c r="V43"/>
      <c r="W43"/>
      <c r="X43"/>
      <c r="Y43" t="s">
        <v>884</v>
      </c>
      <c r="Z43" t="s">
        <v>885</v>
      </c>
      <c r="AA43" t="s">
        <v>886</v>
      </c>
      <c r="AB43" t="s">
        <v>1085</v>
      </c>
      <c r="AC43" t="s">
        <v>1085</v>
      </c>
      <c r="AD43"/>
      <c r="AE43"/>
      <c r="AF43"/>
      <c r="AG43"/>
      <c r="AH43" t="s">
        <v>1086</v>
      </c>
      <c r="AI43"/>
      <c r="AJ43"/>
    </row>
    <row r="44" spans="1:36" x14ac:dyDescent="0.3">
      <c r="A44">
        <v>92</v>
      </c>
      <c r="B44" t="s">
        <v>1087</v>
      </c>
      <c r="C44">
        <v>178</v>
      </c>
      <c r="D44" t="s">
        <v>654</v>
      </c>
      <c r="E44" t="s">
        <v>652</v>
      </c>
      <c r="F44" t="s">
        <v>653</v>
      </c>
      <c r="G44" t="s">
        <v>1088</v>
      </c>
      <c r="H44"/>
      <c r="I44"/>
      <c r="J44"/>
      <c r="K44"/>
      <c r="L44"/>
      <c r="M44"/>
      <c r="N44"/>
      <c r="O44">
        <v>2</v>
      </c>
      <c r="P44" t="s">
        <v>882</v>
      </c>
      <c r="Q44">
        <v>30</v>
      </c>
      <c r="R44">
        <v>0</v>
      </c>
      <c r="S44">
        <v>30</v>
      </c>
      <c r="T44" t="s">
        <v>883</v>
      </c>
      <c r="U44"/>
      <c r="V44"/>
      <c r="W44"/>
      <c r="X44"/>
      <c r="Y44" t="s">
        <v>884</v>
      </c>
      <c r="Z44" t="s">
        <v>885</v>
      </c>
      <c r="AA44" t="s">
        <v>886</v>
      </c>
      <c r="AB44" t="s">
        <v>1089</v>
      </c>
      <c r="AC44" t="s">
        <v>1089</v>
      </c>
      <c r="AD44"/>
      <c r="AE44"/>
      <c r="AF44"/>
      <c r="AG44"/>
      <c r="AH44" t="s">
        <v>1090</v>
      </c>
      <c r="AI44"/>
      <c r="AJ44"/>
    </row>
    <row r="45" spans="1:36" x14ac:dyDescent="0.3">
      <c r="A45">
        <v>91</v>
      </c>
      <c r="B45" t="s">
        <v>1091</v>
      </c>
      <c r="C45">
        <v>243</v>
      </c>
      <c r="D45" t="s">
        <v>1092</v>
      </c>
      <c r="E45" t="s">
        <v>457</v>
      </c>
      <c r="F45" t="s">
        <v>458</v>
      </c>
      <c r="G45" t="s">
        <v>1093</v>
      </c>
      <c r="H45"/>
      <c r="I45"/>
      <c r="J45"/>
      <c r="K45"/>
      <c r="L45"/>
      <c r="M45"/>
      <c r="N45"/>
      <c r="O45">
        <v>1</v>
      </c>
      <c r="P45" t="s">
        <v>895</v>
      </c>
      <c r="Q45">
        <v>30</v>
      </c>
      <c r="R45">
        <v>0</v>
      </c>
      <c r="S45">
        <v>30</v>
      </c>
      <c r="T45" t="s">
        <v>883</v>
      </c>
      <c r="U45"/>
      <c r="V45"/>
      <c r="W45"/>
      <c r="X45"/>
      <c r="Y45" t="s">
        <v>884</v>
      </c>
      <c r="Z45" t="s">
        <v>885</v>
      </c>
      <c r="AA45" t="s">
        <v>886</v>
      </c>
      <c r="AB45" t="s">
        <v>1094</v>
      </c>
      <c r="AC45"/>
      <c r="AD45"/>
      <c r="AE45"/>
      <c r="AF45"/>
      <c r="AG45"/>
      <c r="AH45" t="s">
        <v>1095</v>
      </c>
      <c r="AI45"/>
      <c r="AJ45"/>
    </row>
    <row r="46" spans="1:36" x14ac:dyDescent="0.3">
      <c r="A46">
        <v>90</v>
      </c>
      <c r="B46" t="s">
        <v>1096</v>
      </c>
      <c r="C46">
        <v>243</v>
      </c>
      <c r="D46" t="s">
        <v>1092</v>
      </c>
      <c r="E46" t="s">
        <v>457</v>
      </c>
      <c r="F46" t="s">
        <v>458</v>
      </c>
      <c r="G46" t="s">
        <v>1093</v>
      </c>
      <c r="H46"/>
      <c r="I46"/>
      <c r="J46"/>
      <c r="K46"/>
      <c r="L46"/>
      <c r="M46"/>
      <c r="N46"/>
      <c r="O46">
        <v>2</v>
      </c>
      <c r="P46" t="s">
        <v>882</v>
      </c>
      <c r="Q46">
        <v>30</v>
      </c>
      <c r="R46">
        <v>0</v>
      </c>
      <c r="S46">
        <v>30</v>
      </c>
      <c r="T46" t="s">
        <v>883</v>
      </c>
      <c r="U46"/>
      <c r="V46"/>
      <c r="W46"/>
      <c r="X46"/>
      <c r="Y46" t="s">
        <v>908</v>
      </c>
      <c r="Z46" t="s">
        <v>885</v>
      </c>
      <c r="AA46" t="s">
        <v>886</v>
      </c>
      <c r="AB46"/>
      <c r="AC46"/>
      <c r="AD46"/>
      <c r="AE46"/>
      <c r="AF46"/>
      <c r="AG46"/>
      <c r="AH46" t="s">
        <v>1095</v>
      </c>
      <c r="AI46"/>
      <c r="AJ46"/>
    </row>
    <row r="47" spans="1:36" x14ac:dyDescent="0.3">
      <c r="A47">
        <v>89</v>
      </c>
      <c r="B47" t="s">
        <v>1097</v>
      </c>
      <c r="C47">
        <v>253</v>
      </c>
      <c r="D47" t="s">
        <v>1098</v>
      </c>
      <c r="E47" t="s">
        <v>1099</v>
      </c>
      <c r="F47" t="s">
        <v>1100</v>
      </c>
      <c r="G47" t="s">
        <v>1098</v>
      </c>
      <c r="H47"/>
      <c r="I47"/>
      <c r="J47"/>
      <c r="K47"/>
      <c r="L47"/>
      <c r="M47"/>
      <c r="N47"/>
      <c r="O47">
        <v>1</v>
      </c>
      <c r="P47" t="s">
        <v>895</v>
      </c>
      <c r="Q47">
        <v>30</v>
      </c>
      <c r="R47">
        <v>0</v>
      </c>
      <c r="S47">
        <v>30</v>
      </c>
      <c r="T47" t="s">
        <v>883</v>
      </c>
      <c r="U47"/>
      <c r="V47"/>
      <c r="W47"/>
      <c r="X47"/>
      <c r="Y47" t="s">
        <v>884</v>
      </c>
      <c r="Z47" t="s">
        <v>885</v>
      </c>
      <c r="AA47" t="s">
        <v>886</v>
      </c>
      <c r="AB47" t="s">
        <v>1101</v>
      </c>
      <c r="AC47"/>
      <c r="AD47"/>
      <c r="AE47"/>
      <c r="AF47"/>
      <c r="AG47"/>
      <c r="AH47" t="s">
        <v>1102</v>
      </c>
      <c r="AI47"/>
      <c r="AJ47"/>
    </row>
    <row r="48" spans="1:36" x14ac:dyDescent="0.3">
      <c r="A48">
        <v>88</v>
      </c>
      <c r="B48" t="s">
        <v>1103</v>
      </c>
      <c r="C48">
        <v>46</v>
      </c>
      <c r="D48" t="s">
        <v>1104</v>
      </c>
      <c r="E48" t="s">
        <v>1105</v>
      </c>
      <c r="F48" t="s">
        <v>1106</v>
      </c>
      <c r="G48" t="s">
        <v>1107</v>
      </c>
      <c r="H48"/>
      <c r="I48"/>
      <c r="J48"/>
      <c r="K48"/>
      <c r="L48"/>
      <c r="M48"/>
      <c r="N48"/>
      <c r="O48">
        <v>2</v>
      </c>
      <c r="P48" t="s">
        <v>882</v>
      </c>
      <c r="Q48">
        <v>30</v>
      </c>
      <c r="R48">
        <v>0</v>
      </c>
      <c r="S48">
        <v>30</v>
      </c>
      <c r="T48" t="s">
        <v>883</v>
      </c>
      <c r="U48"/>
      <c r="V48"/>
      <c r="W48"/>
      <c r="X48"/>
      <c r="Y48" t="s">
        <v>884</v>
      </c>
      <c r="Z48" t="s">
        <v>885</v>
      </c>
      <c r="AA48" t="s">
        <v>886</v>
      </c>
      <c r="AB48" t="s">
        <v>1108</v>
      </c>
      <c r="AC48" t="s">
        <v>1108</v>
      </c>
      <c r="AD48"/>
      <c r="AE48"/>
      <c r="AF48"/>
      <c r="AG48"/>
      <c r="AH48" t="s">
        <v>1109</v>
      </c>
      <c r="AI48"/>
      <c r="AJ48"/>
    </row>
    <row r="49" spans="1:36" x14ac:dyDescent="0.3">
      <c r="A49">
        <v>87</v>
      </c>
      <c r="B49" t="s">
        <v>1110</v>
      </c>
      <c r="C49">
        <v>83</v>
      </c>
      <c r="D49" t="s">
        <v>1111</v>
      </c>
      <c r="E49" t="s">
        <v>1112</v>
      </c>
      <c r="F49" t="s">
        <v>100</v>
      </c>
      <c r="G49" t="s">
        <v>1113</v>
      </c>
      <c r="H49"/>
      <c r="I49"/>
      <c r="J49"/>
      <c r="K49"/>
      <c r="L49"/>
      <c r="M49"/>
      <c r="N49"/>
      <c r="O49">
        <v>1</v>
      </c>
      <c r="P49" t="s">
        <v>895</v>
      </c>
      <c r="Q49">
        <v>30</v>
      </c>
      <c r="R49">
        <v>0</v>
      </c>
      <c r="S49">
        <v>30</v>
      </c>
      <c r="T49" t="s">
        <v>883</v>
      </c>
      <c r="U49"/>
      <c r="V49"/>
      <c r="W49"/>
      <c r="X49"/>
      <c r="Y49" t="s">
        <v>884</v>
      </c>
      <c r="Z49" t="s">
        <v>885</v>
      </c>
      <c r="AA49" t="s">
        <v>886</v>
      </c>
      <c r="AB49" t="s">
        <v>1114</v>
      </c>
      <c r="AC49"/>
      <c r="AD49"/>
      <c r="AE49"/>
      <c r="AF49"/>
      <c r="AG49"/>
      <c r="AH49" t="s">
        <v>1115</v>
      </c>
      <c r="AI49"/>
      <c r="AJ49"/>
    </row>
    <row r="50" spans="1:36" x14ac:dyDescent="0.3">
      <c r="A50">
        <v>86</v>
      </c>
      <c r="B50" t="s">
        <v>1116</v>
      </c>
      <c r="C50">
        <v>248</v>
      </c>
      <c r="D50" t="s">
        <v>1117</v>
      </c>
      <c r="E50" t="s">
        <v>684</v>
      </c>
      <c r="F50" t="s">
        <v>685</v>
      </c>
      <c r="G50" t="s">
        <v>1118</v>
      </c>
      <c r="H50"/>
      <c r="I50"/>
      <c r="J50"/>
      <c r="K50"/>
      <c r="L50"/>
      <c r="M50"/>
      <c r="N50"/>
      <c r="O50">
        <v>1</v>
      </c>
      <c r="P50" t="s">
        <v>895</v>
      </c>
      <c r="Q50">
        <v>30</v>
      </c>
      <c r="R50">
        <v>0</v>
      </c>
      <c r="S50">
        <v>30</v>
      </c>
      <c r="T50" t="s">
        <v>883</v>
      </c>
      <c r="U50"/>
      <c r="V50"/>
      <c r="W50"/>
      <c r="X50"/>
      <c r="Y50" t="s">
        <v>884</v>
      </c>
      <c r="Z50" t="s">
        <v>885</v>
      </c>
      <c r="AA50" t="s">
        <v>886</v>
      </c>
      <c r="AB50" s="18" t="s">
        <v>1119</v>
      </c>
      <c r="AC50"/>
      <c r="AD50"/>
      <c r="AE50"/>
      <c r="AF50"/>
      <c r="AG50"/>
      <c r="AH50" t="s">
        <v>1120</v>
      </c>
      <c r="AI50"/>
      <c r="AJ50"/>
    </row>
    <row r="51" spans="1:36" x14ac:dyDescent="0.3">
      <c r="A51">
        <v>85</v>
      </c>
      <c r="B51" t="s">
        <v>1121</v>
      </c>
      <c r="C51">
        <v>208</v>
      </c>
      <c r="D51" t="s">
        <v>744</v>
      </c>
      <c r="E51" t="s">
        <v>171</v>
      </c>
      <c r="F51" t="s">
        <v>172</v>
      </c>
      <c r="G51" t="s">
        <v>1122</v>
      </c>
      <c r="H51"/>
      <c r="I51"/>
      <c r="J51"/>
      <c r="K51"/>
      <c r="L51"/>
      <c r="M51"/>
      <c r="N51"/>
      <c r="O51">
        <v>2</v>
      </c>
      <c r="P51" t="s">
        <v>882</v>
      </c>
      <c r="Q51">
        <v>30</v>
      </c>
      <c r="R51">
        <v>0</v>
      </c>
      <c r="S51">
        <v>30</v>
      </c>
      <c r="T51" t="s">
        <v>883</v>
      </c>
      <c r="U51"/>
      <c r="V51"/>
      <c r="W51"/>
      <c r="X51"/>
      <c r="Y51" t="s">
        <v>884</v>
      </c>
      <c r="Z51" t="s">
        <v>885</v>
      </c>
      <c r="AA51" t="s">
        <v>886</v>
      </c>
      <c r="AB51" t="s">
        <v>1123</v>
      </c>
      <c r="AC51" t="s">
        <v>1123</v>
      </c>
      <c r="AD51"/>
      <c r="AE51"/>
      <c r="AF51"/>
      <c r="AG51"/>
      <c r="AH51" t="s">
        <v>1124</v>
      </c>
      <c r="AI51"/>
      <c r="AJ51"/>
    </row>
    <row r="52" spans="1:36" x14ac:dyDescent="0.3">
      <c r="A52">
        <v>84</v>
      </c>
      <c r="B52" t="s">
        <v>1125</v>
      </c>
      <c r="C52">
        <v>193</v>
      </c>
      <c r="D52" t="s">
        <v>1126</v>
      </c>
      <c r="E52" t="s">
        <v>1127</v>
      </c>
      <c r="F52" t="s">
        <v>1128</v>
      </c>
      <c r="G52" t="s">
        <v>1129</v>
      </c>
      <c r="H52"/>
      <c r="I52"/>
      <c r="J52"/>
      <c r="K52"/>
      <c r="L52"/>
      <c r="M52"/>
      <c r="N52"/>
      <c r="O52">
        <v>1</v>
      </c>
      <c r="P52" t="s">
        <v>895</v>
      </c>
      <c r="Q52">
        <v>30</v>
      </c>
      <c r="R52">
        <v>0</v>
      </c>
      <c r="S52">
        <v>30</v>
      </c>
      <c r="T52" t="s">
        <v>883</v>
      </c>
      <c r="U52"/>
      <c r="V52"/>
      <c r="W52"/>
      <c r="X52"/>
      <c r="Y52" t="s">
        <v>884</v>
      </c>
      <c r="Z52" t="s">
        <v>885</v>
      </c>
      <c r="AA52" t="s">
        <v>886</v>
      </c>
      <c r="AB52" t="s">
        <v>1130</v>
      </c>
      <c r="AC52"/>
      <c r="AD52"/>
      <c r="AE52"/>
      <c r="AF52"/>
      <c r="AG52"/>
      <c r="AH52" t="s">
        <v>1131</v>
      </c>
      <c r="AI52"/>
      <c r="AJ52"/>
    </row>
    <row r="53" spans="1:36" x14ac:dyDescent="0.3">
      <c r="A53">
        <v>83</v>
      </c>
      <c r="B53" t="s">
        <v>1132</v>
      </c>
      <c r="C53">
        <v>34</v>
      </c>
      <c r="D53" t="s">
        <v>1133</v>
      </c>
      <c r="E53" t="s">
        <v>668</v>
      </c>
      <c r="F53" t="s">
        <v>1134</v>
      </c>
      <c r="G53" t="s">
        <v>1135</v>
      </c>
      <c r="H53"/>
      <c r="I53"/>
      <c r="J53"/>
      <c r="K53"/>
      <c r="L53"/>
      <c r="M53"/>
      <c r="N53"/>
      <c r="O53">
        <v>1</v>
      </c>
      <c r="P53" t="s">
        <v>895</v>
      </c>
      <c r="Q53">
        <v>30</v>
      </c>
      <c r="R53">
        <v>0</v>
      </c>
      <c r="S53">
        <v>30</v>
      </c>
      <c r="T53" t="s">
        <v>883</v>
      </c>
      <c r="U53"/>
      <c r="V53"/>
      <c r="W53"/>
      <c r="X53"/>
      <c r="Y53" t="s">
        <v>884</v>
      </c>
      <c r="Z53" t="s">
        <v>885</v>
      </c>
      <c r="AA53" t="s">
        <v>886</v>
      </c>
      <c r="AB53" t="s">
        <v>1136</v>
      </c>
      <c r="AC53"/>
      <c r="AD53"/>
      <c r="AE53"/>
      <c r="AF53"/>
      <c r="AG53"/>
      <c r="AH53" t="s">
        <v>1137</v>
      </c>
      <c r="AI53"/>
      <c r="AJ53"/>
    </row>
    <row r="54" spans="1:36" x14ac:dyDescent="0.3">
      <c r="A54">
        <v>82</v>
      </c>
      <c r="B54" t="s">
        <v>1138</v>
      </c>
      <c r="C54">
        <v>220</v>
      </c>
      <c r="D54" t="s">
        <v>803</v>
      </c>
      <c r="E54" t="s">
        <v>562</v>
      </c>
      <c r="F54" t="s">
        <v>176</v>
      </c>
      <c r="G54" t="s">
        <v>1139</v>
      </c>
      <c r="H54"/>
      <c r="I54"/>
      <c r="J54"/>
      <c r="K54"/>
      <c r="L54"/>
      <c r="M54"/>
      <c r="N54"/>
      <c r="O54">
        <v>1</v>
      </c>
      <c r="P54" t="s">
        <v>895</v>
      </c>
      <c r="Q54">
        <v>30</v>
      </c>
      <c r="R54">
        <v>0</v>
      </c>
      <c r="S54">
        <v>30</v>
      </c>
      <c r="T54" t="s">
        <v>883</v>
      </c>
      <c r="U54"/>
      <c r="V54"/>
      <c r="W54"/>
      <c r="X54"/>
      <c r="Y54" t="s">
        <v>884</v>
      </c>
      <c r="Z54" t="s">
        <v>885</v>
      </c>
      <c r="AA54" t="s">
        <v>886</v>
      </c>
      <c r="AB54" t="s">
        <v>1140</v>
      </c>
      <c r="AC54"/>
      <c r="AD54"/>
      <c r="AE54"/>
      <c r="AF54"/>
      <c r="AG54"/>
      <c r="AH54" t="s">
        <v>1141</v>
      </c>
      <c r="AI54"/>
      <c r="AJ54"/>
    </row>
    <row r="55" spans="1:36" x14ac:dyDescent="0.3">
      <c r="A55">
        <v>81</v>
      </c>
      <c r="B55" t="s">
        <v>1142</v>
      </c>
      <c r="C55">
        <v>85</v>
      </c>
      <c r="D55" t="s">
        <v>1143</v>
      </c>
      <c r="E55" t="s">
        <v>1144</v>
      </c>
      <c r="F55" t="s">
        <v>1145</v>
      </c>
      <c r="G55" t="s">
        <v>1146</v>
      </c>
      <c r="H55"/>
      <c r="I55"/>
      <c r="J55"/>
      <c r="K55"/>
      <c r="L55"/>
      <c r="M55"/>
      <c r="N55"/>
      <c r="O55">
        <v>1</v>
      </c>
      <c r="P55" t="s">
        <v>895</v>
      </c>
      <c r="Q55">
        <v>30</v>
      </c>
      <c r="R55">
        <v>0</v>
      </c>
      <c r="S55">
        <v>30</v>
      </c>
      <c r="T55" t="s">
        <v>883</v>
      </c>
      <c r="U55"/>
      <c r="V55"/>
      <c r="W55"/>
      <c r="X55"/>
      <c r="Y55" t="s">
        <v>884</v>
      </c>
      <c r="Z55" t="s">
        <v>885</v>
      </c>
      <c r="AA55" t="s">
        <v>886</v>
      </c>
      <c r="AB55" t="s">
        <v>1147</v>
      </c>
      <c r="AC55"/>
      <c r="AD55"/>
      <c r="AE55"/>
      <c r="AF55"/>
      <c r="AG55"/>
      <c r="AH55" t="s">
        <v>1148</v>
      </c>
      <c r="AI55"/>
      <c r="AJ55"/>
    </row>
    <row r="56" spans="1:36" x14ac:dyDescent="0.3">
      <c r="A56">
        <v>80</v>
      </c>
      <c r="B56" t="s">
        <v>1149</v>
      </c>
      <c r="C56">
        <v>148</v>
      </c>
      <c r="D56" t="s">
        <v>1150</v>
      </c>
      <c r="E56" t="s">
        <v>1151</v>
      </c>
      <c r="F56" t="s">
        <v>1152</v>
      </c>
      <c r="G56" t="s">
        <v>1153</v>
      </c>
      <c r="H56"/>
      <c r="I56"/>
      <c r="J56"/>
      <c r="K56"/>
      <c r="L56"/>
      <c r="M56"/>
      <c r="N56"/>
      <c r="O56">
        <v>1</v>
      </c>
      <c r="P56" t="s">
        <v>895</v>
      </c>
      <c r="Q56">
        <v>30</v>
      </c>
      <c r="R56">
        <v>0</v>
      </c>
      <c r="S56">
        <v>30</v>
      </c>
      <c r="T56" t="s">
        <v>883</v>
      </c>
      <c r="U56"/>
      <c r="V56"/>
      <c r="W56"/>
      <c r="X56"/>
      <c r="Y56" t="s">
        <v>884</v>
      </c>
      <c r="Z56" t="s">
        <v>885</v>
      </c>
      <c r="AA56" t="s">
        <v>886</v>
      </c>
      <c r="AB56" t="s">
        <v>1154</v>
      </c>
      <c r="AC56"/>
      <c r="AD56"/>
      <c r="AE56"/>
      <c r="AF56"/>
      <c r="AG56"/>
      <c r="AH56" t="s">
        <v>1155</v>
      </c>
      <c r="AI56"/>
      <c r="AJ56"/>
    </row>
    <row r="57" spans="1:36" x14ac:dyDescent="0.3">
      <c r="A57">
        <v>79</v>
      </c>
      <c r="B57" t="s">
        <v>1156</v>
      </c>
      <c r="C57">
        <v>19</v>
      </c>
      <c r="D57" t="s">
        <v>1157</v>
      </c>
      <c r="E57"/>
      <c r="F57"/>
      <c r="G57" t="s">
        <v>1158</v>
      </c>
      <c r="H57"/>
      <c r="I57"/>
      <c r="J57"/>
      <c r="K57"/>
      <c r="L57"/>
      <c r="M57"/>
      <c r="N57"/>
      <c r="O57">
        <v>1</v>
      </c>
      <c r="P57" t="s">
        <v>895</v>
      </c>
      <c r="Q57">
        <v>1</v>
      </c>
      <c r="R57">
        <v>0</v>
      </c>
      <c r="S57">
        <v>1</v>
      </c>
      <c r="T57" t="s">
        <v>883</v>
      </c>
      <c r="U57"/>
      <c r="V57"/>
      <c r="W57"/>
      <c r="X57"/>
      <c r="Y57" t="s">
        <v>884</v>
      </c>
      <c r="Z57" t="s">
        <v>885</v>
      </c>
      <c r="AA57" t="s">
        <v>886</v>
      </c>
      <c r="AB57" t="s">
        <v>1159</v>
      </c>
      <c r="AC57"/>
      <c r="AD57">
        <v>1</v>
      </c>
      <c r="AE57" t="s">
        <v>1160</v>
      </c>
      <c r="AF57"/>
      <c r="AG57"/>
      <c r="AH57" t="s">
        <v>1161</v>
      </c>
      <c r="AI57"/>
      <c r="AJ57"/>
    </row>
    <row r="58" spans="1:36" x14ac:dyDescent="0.3">
      <c r="A58">
        <v>78</v>
      </c>
      <c r="B58" t="s">
        <v>1162</v>
      </c>
      <c r="C58">
        <v>42</v>
      </c>
      <c r="D58" t="s">
        <v>158</v>
      </c>
      <c r="E58" t="s">
        <v>163</v>
      </c>
      <c r="F58" t="s">
        <v>164</v>
      </c>
      <c r="G58" t="s">
        <v>1163</v>
      </c>
      <c r="H58"/>
      <c r="I58"/>
      <c r="J58"/>
      <c r="K58"/>
      <c r="L58"/>
      <c r="M58"/>
      <c r="N58"/>
      <c r="O58">
        <v>2</v>
      </c>
      <c r="P58" t="s">
        <v>882</v>
      </c>
      <c r="Q58">
        <v>30</v>
      </c>
      <c r="R58">
        <v>0</v>
      </c>
      <c r="S58">
        <v>30</v>
      </c>
      <c r="T58" t="s">
        <v>883</v>
      </c>
      <c r="U58"/>
      <c r="V58"/>
      <c r="W58"/>
      <c r="X58"/>
      <c r="Y58" t="s">
        <v>884</v>
      </c>
      <c r="Z58" t="s">
        <v>885</v>
      </c>
      <c r="AA58" t="s">
        <v>886</v>
      </c>
      <c r="AB58" t="s">
        <v>1164</v>
      </c>
      <c r="AC58" t="s">
        <v>1165</v>
      </c>
      <c r="AD58"/>
      <c r="AE58"/>
      <c r="AF58"/>
      <c r="AG58"/>
      <c r="AH58" t="s">
        <v>1166</v>
      </c>
      <c r="AI58"/>
      <c r="AJ58"/>
    </row>
    <row r="59" spans="1:36" x14ac:dyDescent="0.3">
      <c r="A59">
        <v>77</v>
      </c>
      <c r="B59" t="s">
        <v>1167</v>
      </c>
      <c r="C59">
        <v>123</v>
      </c>
      <c r="D59" t="s">
        <v>1168</v>
      </c>
      <c r="E59" t="s">
        <v>460</v>
      </c>
      <c r="F59" t="s">
        <v>188</v>
      </c>
      <c r="G59" t="s">
        <v>1169</v>
      </c>
      <c r="H59"/>
      <c r="I59"/>
      <c r="J59"/>
      <c r="K59"/>
      <c r="L59"/>
      <c r="M59"/>
      <c r="N59"/>
      <c r="O59">
        <v>2</v>
      </c>
      <c r="P59" t="s">
        <v>882</v>
      </c>
      <c r="Q59">
        <v>30</v>
      </c>
      <c r="R59">
        <v>0</v>
      </c>
      <c r="S59">
        <v>30</v>
      </c>
      <c r="T59" t="s">
        <v>883</v>
      </c>
      <c r="U59"/>
      <c r="V59"/>
      <c r="W59"/>
      <c r="X59"/>
      <c r="Y59" t="s">
        <v>884</v>
      </c>
      <c r="Z59" t="s">
        <v>885</v>
      </c>
      <c r="AA59" t="s">
        <v>886</v>
      </c>
      <c r="AB59" t="s">
        <v>1170</v>
      </c>
      <c r="AC59" t="s">
        <v>1171</v>
      </c>
      <c r="AD59"/>
      <c r="AE59"/>
      <c r="AF59"/>
      <c r="AG59"/>
      <c r="AH59" t="s">
        <v>1172</v>
      </c>
      <c r="AI59"/>
      <c r="AJ59"/>
    </row>
    <row r="60" spans="1:36" x14ac:dyDescent="0.3">
      <c r="A60">
        <v>76</v>
      </c>
      <c r="B60" t="s">
        <v>1173</v>
      </c>
      <c r="C60">
        <v>210</v>
      </c>
      <c r="D60" t="s">
        <v>1174</v>
      </c>
      <c r="E60" t="s">
        <v>758</v>
      </c>
      <c r="F60" t="s">
        <v>759</v>
      </c>
      <c r="G60" t="s">
        <v>1175</v>
      </c>
      <c r="H60"/>
      <c r="I60"/>
      <c r="J60"/>
      <c r="K60"/>
      <c r="L60"/>
      <c r="M60"/>
      <c r="N60"/>
      <c r="O60">
        <v>2</v>
      </c>
      <c r="P60" t="s">
        <v>882</v>
      </c>
      <c r="Q60">
        <v>30</v>
      </c>
      <c r="R60">
        <v>0</v>
      </c>
      <c r="S60">
        <v>30</v>
      </c>
      <c r="T60" t="s">
        <v>883</v>
      </c>
      <c r="U60"/>
      <c r="V60"/>
      <c r="W60"/>
      <c r="X60"/>
      <c r="Y60" t="s">
        <v>884</v>
      </c>
      <c r="Z60" t="s">
        <v>885</v>
      </c>
      <c r="AA60" t="s">
        <v>886</v>
      </c>
      <c r="AB60" t="s">
        <v>1176</v>
      </c>
      <c r="AC60" t="s">
        <v>1177</v>
      </c>
      <c r="AD60"/>
      <c r="AE60"/>
      <c r="AF60"/>
      <c r="AG60"/>
      <c r="AH60" t="s">
        <v>1178</v>
      </c>
      <c r="AI60"/>
      <c r="AJ60"/>
    </row>
    <row r="61" spans="1:36" x14ac:dyDescent="0.3">
      <c r="A61">
        <v>75</v>
      </c>
      <c r="B61" t="s">
        <v>1179</v>
      </c>
      <c r="C61">
        <v>245</v>
      </c>
      <c r="D61" t="s">
        <v>1180</v>
      </c>
      <c r="E61" t="s">
        <v>556</v>
      </c>
      <c r="F61" t="s">
        <v>1181</v>
      </c>
      <c r="G61" t="s">
        <v>1182</v>
      </c>
      <c r="H61"/>
      <c r="I61"/>
      <c r="J61"/>
      <c r="K61"/>
      <c r="L61"/>
      <c r="M61"/>
      <c r="N61"/>
      <c r="O61">
        <v>2</v>
      </c>
      <c r="P61" t="s">
        <v>882</v>
      </c>
      <c r="Q61">
        <v>30</v>
      </c>
      <c r="R61">
        <v>0</v>
      </c>
      <c r="S61">
        <v>30</v>
      </c>
      <c r="T61" t="s">
        <v>883</v>
      </c>
      <c r="U61"/>
      <c r="V61"/>
      <c r="W61"/>
      <c r="X61"/>
      <c r="Y61" t="s">
        <v>884</v>
      </c>
      <c r="Z61" t="s">
        <v>885</v>
      </c>
      <c r="AA61" t="s">
        <v>886</v>
      </c>
      <c r="AB61" t="s">
        <v>1183</v>
      </c>
      <c r="AC61" t="s">
        <v>1184</v>
      </c>
      <c r="AD61"/>
      <c r="AE61"/>
      <c r="AF61"/>
      <c r="AG61"/>
      <c r="AH61" t="s">
        <v>1185</v>
      </c>
      <c r="AI61"/>
      <c r="AJ61"/>
    </row>
    <row r="62" spans="1:36" x14ac:dyDescent="0.3">
      <c r="A62">
        <v>74</v>
      </c>
      <c r="B62" t="s">
        <v>1186</v>
      </c>
      <c r="C62">
        <v>256</v>
      </c>
      <c r="D62" t="s">
        <v>1187</v>
      </c>
      <c r="E62" t="s">
        <v>562</v>
      </c>
      <c r="F62" t="s">
        <v>563</v>
      </c>
      <c r="G62" t="s">
        <v>1188</v>
      </c>
      <c r="H62"/>
      <c r="I62"/>
      <c r="J62"/>
      <c r="K62"/>
      <c r="L62"/>
      <c r="M62"/>
      <c r="N62"/>
      <c r="O62">
        <v>2</v>
      </c>
      <c r="P62" t="s">
        <v>882</v>
      </c>
      <c r="Q62">
        <v>30</v>
      </c>
      <c r="R62">
        <v>0</v>
      </c>
      <c r="S62">
        <v>30</v>
      </c>
      <c r="T62" t="s">
        <v>883</v>
      </c>
      <c r="U62"/>
      <c r="V62"/>
      <c r="W62"/>
      <c r="X62"/>
      <c r="Y62" t="s">
        <v>884</v>
      </c>
      <c r="Z62" t="s">
        <v>885</v>
      </c>
      <c r="AA62" t="s">
        <v>886</v>
      </c>
      <c r="AB62" t="s">
        <v>1189</v>
      </c>
      <c r="AC62" t="s">
        <v>1189</v>
      </c>
      <c r="AD62"/>
      <c r="AE62"/>
      <c r="AF62"/>
      <c r="AG62"/>
      <c r="AH62" t="s">
        <v>1190</v>
      </c>
      <c r="AI62"/>
      <c r="AJ62"/>
    </row>
    <row r="63" spans="1:36" x14ac:dyDescent="0.3">
      <c r="A63">
        <v>73</v>
      </c>
      <c r="B63" t="s">
        <v>1191</v>
      </c>
      <c r="C63">
        <v>255</v>
      </c>
      <c r="D63" t="s">
        <v>583</v>
      </c>
      <c r="E63" t="s">
        <v>581</v>
      </c>
      <c r="F63" t="s">
        <v>582</v>
      </c>
      <c r="G63" t="s">
        <v>1192</v>
      </c>
      <c r="H63"/>
      <c r="I63"/>
      <c r="J63"/>
      <c r="K63"/>
      <c r="L63"/>
      <c r="M63"/>
      <c r="N63"/>
      <c r="O63">
        <v>2</v>
      </c>
      <c r="P63" t="s">
        <v>882</v>
      </c>
      <c r="Q63">
        <v>30</v>
      </c>
      <c r="R63">
        <v>0</v>
      </c>
      <c r="S63">
        <v>30</v>
      </c>
      <c r="T63" t="s">
        <v>883</v>
      </c>
      <c r="U63"/>
      <c r="V63"/>
      <c r="W63"/>
      <c r="X63"/>
      <c r="Y63" t="s">
        <v>884</v>
      </c>
      <c r="Z63" t="s">
        <v>885</v>
      </c>
      <c r="AA63" t="s">
        <v>886</v>
      </c>
      <c r="AB63" t="s">
        <v>1193</v>
      </c>
      <c r="AC63" t="s">
        <v>1193</v>
      </c>
      <c r="AD63"/>
      <c r="AE63"/>
      <c r="AF63"/>
      <c r="AG63"/>
      <c r="AH63" t="s">
        <v>1194</v>
      </c>
      <c r="AI63"/>
      <c r="AJ63"/>
    </row>
    <row r="64" spans="1:36" x14ac:dyDescent="0.3">
      <c r="A64">
        <v>72</v>
      </c>
      <c r="B64" t="s">
        <v>1195</v>
      </c>
      <c r="C64">
        <v>136</v>
      </c>
      <c r="D64" t="s">
        <v>544</v>
      </c>
      <c r="E64" t="s">
        <v>533</v>
      </c>
      <c r="F64" t="s">
        <v>543</v>
      </c>
      <c r="G64" t="s">
        <v>962</v>
      </c>
      <c r="H64"/>
      <c r="I64"/>
      <c r="J64"/>
      <c r="K64"/>
      <c r="L64"/>
      <c r="M64"/>
      <c r="N64"/>
      <c r="O64">
        <v>1</v>
      </c>
      <c r="P64" t="s">
        <v>895</v>
      </c>
      <c r="Q64">
        <v>30</v>
      </c>
      <c r="R64">
        <v>0</v>
      </c>
      <c r="S64">
        <v>30</v>
      </c>
      <c r="T64" t="s">
        <v>883</v>
      </c>
      <c r="U64"/>
      <c r="V64"/>
      <c r="W64"/>
      <c r="X64"/>
      <c r="Y64" t="s">
        <v>1005</v>
      </c>
      <c r="Z64" t="s">
        <v>885</v>
      </c>
      <c r="AA64" t="s">
        <v>886</v>
      </c>
      <c r="AB64" t="s">
        <v>1196</v>
      </c>
      <c r="AC64"/>
      <c r="AD64"/>
      <c r="AE64"/>
      <c r="AF64"/>
      <c r="AG64"/>
      <c r="AH64" t="s">
        <v>1197</v>
      </c>
      <c r="AI64"/>
      <c r="AJ64"/>
    </row>
    <row r="65" spans="1:36" x14ac:dyDescent="0.3">
      <c r="A65">
        <v>71</v>
      </c>
      <c r="B65" t="s">
        <v>1198</v>
      </c>
      <c r="C65">
        <v>96</v>
      </c>
      <c r="D65" t="s">
        <v>1199</v>
      </c>
      <c r="E65" t="s">
        <v>1200</v>
      </c>
      <c r="F65" t="s">
        <v>1201</v>
      </c>
      <c r="G65" t="s">
        <v>1202</v>
      </c>
      <c r="H65"/>
      <c r="I65"/>
      <c r="J65"/>
      <c r="K65"/>
      <c r="L65"/>
      <c r="M65"/>
      <c r="N65"/>
      <c r="O65">
        <v>2</v>
      </c>
      <c r="P65" t="s">
        <v>882</v>
      </c>
      <c r="Q65">
        <v>30</v>
      </c>
      <c r="R65">
        <v>0</v>
      </c>
      <c r="S65">
        <v>30</v>
      </c>
      <c r="T65" t="s">
        <v>883</v>
      </c>
      <c r="U65"/>
      <c r="V65"/>
      <c r="W65"/>
      <c r="X65"/>
      <c r="Y65" t="s">
        <v>884</v>
      </c>
      <c r="Z65" t="s">
        <v>885</v>
      </c>
      <c r="AA65" t="s">
        <v>886</v>
      </c>
      <c r="AB65" t="s">
        <v>1203</v>
      </c>
      <c r="AC65" t="s">
        <v>1203</v>
      </c>
      <c r="AD65"/>
      <c r="AE65"/>
      <c r="AF65"/>
      <c r="AG65"/>
      <c r="AH65" t="s">
        <v>1204</v>
      </c>
      <c r="AI65"/>
      <c r="AJ65"/>
    </row>
    <row r="66" spans="1:36" x14ac:dyDescent="0.3">
      <c r="A66">
        <v>70</v>
      </c>
      <c r="B66" t="s">
        <v>1205</v>
      </c>
      <c r="C66">
        <v>139</v>
      </c>
      <c r="D66" t="s">
        <v>551</v>
      </c>
      <c r="E66" t="s">
        <v>549</v>
      </c>
      <c r="F66" t="s">
        <v>550</v>
      </c>
      <c r="G66" t="s">
        <v>1206</v>
      </c>
      <c r="H66"/>
      <c r="I66"/>
      <c r="J66"/>
      <c r="K66"/>
      <c r="L66"/>
      <c r="M66"/>
      <c r="N66"/>
      <c r="O66">
        <v>1</v>
      </c>
      <c r="P66" t="s">
        <v>895</v>
      </c>
      <c r="Q66">
        <v>30</v>
      </c>
      <c r="R66">
        <v>0</v>
      </c>
      <c r="S66">
        <v>30</v>
      </c>
      <c r="T66" t="s">
        <v>883</v>
      </c>
      <c r="U66"/>
      <c r="V66"/>
      <c r="W66"/>
      <c r="X66"/>
      <c r="Y66" t="s">
        <v>1005</v>
      </c>
      <c r="Z66" t="s">
        <v>885</v>
      </c>
      <c r="AA66" t="s">
        <v>886</v>
      </c>
      <c r="AB66" t="s">
        <v>1207</v>
      </c>
      <c r="AC66"/>
      <c r="AD66"/>
      <c r="AE66"/>
      <c r="AF66"/>
      <c r="AG66"/>
      <c r="AH66" t="s">
        <v>1208</v>
      </c>
      <c r="AI66"/>
      <c r="AJ66"/>
    </row>
    <row r="67" spans="1:36" x14ac:dyDescent="0.3">
      <c r="A67">
        <v>69</v>
      </c>
      <c r="B67" t="s">
        <v>1209</v>
      </c>
      <c r="C67">
        <v>50</v>
      </c>
      <c r="D67" t="s">
        <v>332</v>
      </c>
      <c r="E67" t="s">
        <v>330</v>
      </c>
      <c r="F67" t="s">
        <v>331</v>
      </c>
      <c r="G67" t="s">
        <v>1210</v>
      </c>
      <c r="H67"/>
      <c r="I67"/>
      <c r="J67"/>
      <c r="K67"/>
      <c r="L67"/>
      <c r="M67"/>
      <c r="N67"/>
      <c r="O67">
        <v>1</v>
      </c>
      <c r="P67" t="s">
        <v>895</v>
      </c>
      <c r="Q67">
        <v>30</v>
      </c>
      <c r="R67">
        <v>0</v>
      </c>
      <c r="S67">
        <v>30</v>
      </c>
      <c r="T67" t="s">
        <v>883</v>
      </c>
      <c r="U67"/>
      <c r="V67"/>
      <c r="W67"/>
      <c r="X67"/>
      <c r="Y67" t="s">
        <v>1005</v>
      </c>
      <c r="Z67" t="s">
        <v>885</v>
      </c>
      <c r="AA67" t="s">
        <v>886</v>
      </c>
      <c r="AB67" t="s">
        <v>1211</v>
      </c>
      <c r="AC67"/>
      <c r="AD67"/>
      <c r="AE67"/>
      <c r="AF67"/>
      <c r="AG67"/>
      <c r="AH67" t="s">
        <v>1212</v>
      </c>
      <c r="AI67"/>
      <c r="AJ67"/>
    </row>
    <row r="68" spans="1:36" x14ac:dyDescent="0.3">
      <c r="A68">
        <v>68</v>
      </c>
      <c r="B68" t="s">
        <v>1213</v>
      </c>
      <c r="C68">
        <v>62</v>
      </c>
      <c r="D68" t="s">
        <v>373</v>
      </c>
      <c r="E68" t="s">
        <v>197</v>
      </c>
      <c r="F68" t="s">
        <v>372</v>
      </c>
      <c r="G68" t="s">
        <v>930</v>
      </c>
      <c r="H68"/>
      <c r="I68"/>
      <c r="J68"/>
      <c r="K68"/>
      <c r="L68"/>
      <c r="M68"/>
      <c r="N68"/>
      <c r="O68">
        <v>1</v>
      </c>
      <c r="P68" t="s">
        <v>895</v>
      </c>
      <c r="Q68">
        <v>30</v>
      </c>
      <c r="R68">
        <v>0</v>
      </c>
      <c r="S68">
        <v>30</v>
      </c>
      <c r="T68" t="s">
        <v>883</v>
      </c>
      <c r="U68"/>
      <c r="V68"/>
      <c r="W68"/>
      <c r="X68"/>
      <c r="Y68" t="s">
        <v>1005</v>
      </c>
      <c r="Z68" t="s">
        <v>885</v>
      </c>
      <c r="AA68" t="s">
        <v>886</v>
      </c>
      <c r="AB68" t="s">
        <v>1214</v>
      </c>
      <c r="AC68"/>
      <c r="AD68"/>
      <c r="AE68"/>
      <c r="AF68"/>
      <c r="AG68"/>
      <c r="AH68" t="s">
        <v>1215</v>
      </c>
      <c r="AI68"/>
      <c r="AJ68"/>
    </row>
    <row r="69" spans="1:36" x14ac:dyDescent="0.3">
      <c r="A69">
        <v>67</v>
      </c>
      <c r="B69" t="s">
        <v>1216</v>
      </c>
      <c r="C69">
        <v>96</v>
      </c>
      <c r="D69" t="s">
        <v>1199</v>
      </c>
      <c r="E69" t="s">
        <v>1200</v>
      </c>
      <c r="F69" t="s">
        <v>1201</v>
      </c>
      <c r="G69" t="s">
        <v>1202</v>
      </c>
      <c r="H69"/>
      <c r="I69"/>
      <c r="J69"/>
      <c r="K69"/>
      <c r="L69"/>
      <c r="M69"/>
      <c r="N69"/>
      <c r="O69">
        <v>2</v>
      </c>
      <c r="P69" t="s">
        <v>882</v>
      </c>
      <c r="Q69">
        <v>30</v>
      </c>
      <c r="R69">
        <v>0</v>
      </c>
      <c r="S69">
        <v>30</v>
      </c>
      <c r="T69" t="s">
        <v>883</v>
      </c>
      <c r="U69"/>
      <c r="V69"/>
      <c r="W69"/>
      <c r="X69"/>
      <c r="Y69" t="s">
        <v>908</v>
      </c>
      <c r="Z69" t="s">
        <v>885</v>
      </c>
      <c r="AA69" t="s">
        <v>886</v>
      </c>
      <c r="AB69"/>
      <c r="AC69"/>
      <c r="AD69"/>
      <c r="AE69"/>
      <c r="AF69"/>
      <c r="AG69"/>
      <c r="AH69" t="s">
        <v>1217</v>
      </c>
      <c r="AI69"/>
      <c r="AJ69"/>
    </row>
    <row r="70" spans="1:36" x14ac:dyDescent="0.3">
      <c r="A70">
        <v>66</v>
      </c>
      <c r="B70" t="s">
        <v>1218</v>
      </c>
      <c r="C70">
        <v>96</v>
      </c>
      <c r="D70" t="s">
        <v>1199</v>
      </c>
      <c r="E70" t="s">
        <v>1200</v>
      </c>
      <c r="F70" t="s">
        <v>1201</v>
      </c>
      <c r="G70" t="s">
        <v>1202</v>
      </c>
      <c r="H70"/>
      <c r="I70"/>
      <c r="J70"/>
      <c r="K70"/>
      <c r="L70"/>
      <c r="M70"/>
      <c r="N70"/>
      <c r="O70">
        <v>2</v>
      </c>
      <c r="P70" t="s">
        <v>882</v>
      </c>
      <c r="Q70">
        <v>30</v>
      </c>
      <c r="R70">
        <v>0</v>
      </c>
      <c r="S70">
        <v>30</v>
      </c>
      <c r="T70" t="s">
        <v>883</v>
      </c>
      <c r="U70"/>
      <c r="V70"/>
      <c r="W70"/>
      <c r="X70"/>
      <c r="Y70" t="s">
        <v>908</v>
      </c>
      <c r="Z70" t="s">
        <v>885</v>
      </c>
      <c r="AA70" t="s">
        <v>886</v>
      </c>
      <c r="AB70"/>
      <c r="AC70"/>
      <c r="AD70"/>
      <c r="AE70"/>
      <c r="AF70"/>
      <c r="AG70"/>
      <c r="AH70" t="s">
        <v>1219</v>
      </c>
      <c r="AI70"/>
      <c r="AJ70"/>
    </row>
    <row r="71" spans="1:36" x14ac:dyDescent="0.3">
      <c r="A71">
        <v>65</v>
      </c>
      <c r="B71" t="s">
        <v>1220</v>
      </c>
      <c r="C71">
        <v>96</v>
      </c>
      <c r="D71" t="s">
        <v>1199</v>
      </c>
      <c r="E71" t="s">
        <v>1200</v>
      </c>
      <c r="F71" t="s">
        <v>1201</v>
      </c>
      <c r="G71" t="s">
        <v>1202</v>
      </c>
      <c r="H71"/>
      <c r="I71"/>
      <c r="J71"/>
      <c r="K71"/>
      <c r="L71"/>
      <c r="M71"/>
      <c r="N71"/>
      <c r="O71">
        <v>2</v>
      </c>
      <c r="P71" t="s">
        <v>882</v>
      </c>
      <c r="Q71">
        <v>30</v>
      </c>
      <c r="R71">
        <v>0</v>
      </c>
      <c r="S71">
        <v>30</v>
      </c>
      <c r="T71" t="s">
        <v>883</v>
      </c>
      <c r="U71"/>
      <c r="V71"/>
      <c r="W71"/>
      <c r="X71"/>
      <c r="Y71" t="s">
        <v>908</v>
      </c>
      <c r="Z71" t="s">
        <v>885</v>
      </c>
      <c r="AA71" t="s">
        <v>886</v>
      </c>
      <c r="AB71"/>
      <c r="AC71"/>
      <c r="AD71"/>
      <c r="AE71"/>
      <c r="AF71"/>
      <c r="AG71"/>
      <c r="AH71" t="s">
        <v>1221</v>
      </c>
      <c r="AI71"/>
      <c r="AJ71"/>
    </row>
    <row r="72" spans="1:36" x14ac:dyDescent="0.3">
      <c r="A72">
        <v>64</v>
      </c>
      <c r="B72" t="s">
        <v>1222</v>
      </c>
      <c r="C72">
        <v>145</v>
      </c>
      <c r="D72" t="s">
        <v>1223</v>
      </c>
      <c r="E72" t="s">
        <v>1224</v>
      </c>
      <c r="F72" t="s">
        <v>1225</v>
      </c>
      <c r="G72" t="s">
        <v>1226</v>
      </c>
      <c r="H72"/>
      <c r="I72"/>
      <c r="J72"/>
      <c r="K72"/>
      <c r="L72"/>
      <c r="M72"/>
      <c r="N72"/>
      <c r="O72">
        <v>1</v>
      </c>
      <c r="P72" t="s">
        <v>895</v>
      </c>
      <c r="Q72">
        <v>30</v>
      </c>
      <c r="R72">
        <v>0</v>
      </c>
      <c r="S72">
        <v>30</v>
      </c>
      <c r="T72" t="s">
        <v>883</v>
      </c>
      <c r="U72"/>
      <c r="V72"/>
      <c r="W72"/>
      <c r="X72"/>
      <c r="Y72" t="s">
        <v>1005</v>
      </c>
      <c r="Z72" t="s">
        <v>885</v>
      </c>
      <c r="AA72" t="s">
        <v>886</v>
      </c>
      <c r="AB72" t="s">
        <v>1227</v>
      </c>
      <c r="AC72"/>
      <c r="AD72"/>
      <c r="AE72"/>
      <c r="AF72"/>
      <c r="AG72"/>
      <c r="AH72" t="s">
        <v>1228</v>
      </c>
      <c r="AI72"/>
      <c r="AJ72"/>
    </row>
    <row r="73" spans="1:36" x14ac:dyDescent="0.3">
      <c r="A73">
        <v>63</v>
      </c>
      <c r="B73" t="s">
        <v>1229</v>
      </c>
      <c r="C73">
        <v>58</v>
      </c>
      <c r="D73" t="s">
        <v>1230</v>
      </c>
      <c r="E73" t="s">
        <v>290</v>
      </c>
      <c r="F73" t="s">
        <v>1231</v>
      </c>
      <c r="G73" t="s">
        <v>1232</v>
      </c>
      <c r="H73"/>
      <c r="I73"/>
      <c r="J73"/>
      <c r="K73"/>
      <c r="L73"/>
      <c r="M73"/>
      <c r="N73"/>
      <c r="O73">
        <v>2</v>
      </c>
      <c r="P73" t="s">
        <v>882</v>
      </c>
      <c r="Q73">
        <v>30</v>
      </c>
      <c r="R73">
        <v>0</v>
      </c>
      <c r="S73">
        <v>30</v>
      </c>
      <c r="T73" t="s">
        <v>883</v>
      </c>
      <c r="U73"/>
      <c r="V73"/>
      <c r="W73"/>
      <c r="X73"/>
      <c r="Y73" t="s">
        <v>884</v>
      </c>
      <c r="Z73" t="s">
        <v>885</v>
      </c>
      <c r="AA73" t="s">
        <v>886</v>
      </c>
      <c r="AB73" t="s">
        <v>1233</v>
      </c>
      <c r="AC73" t="s">
        <v>1233</v>
      </c>
      <c r="AD73"/>
      <c r="AE73"/>
      <c r="AF73"/>
      <c r="AG73"/>
      <c r="AH73" t="s">
        <v>1234</v>
      </c>
      <c r="AI73"/>
      <c r="AJ73"/>
    </row>
    <row r="74" spans="1:36" x14ac:dyDescent="0.3">
      <c r="A74">
        <v>62</v>
      </c>
      <c r="B74" t="s">
        <v>1235</v>
      </c>
      <c r="C74">
        <v>52</v>
      </c>
      <c r="D74" t="s">
        <v>351</v>
      </c>
      <c r="E74" t="s">
        <v>303</v>
      </c>
      <c r="F74" t="s">
        <v>350</v>
      </c>
      <c r="G74" t="s">
        <v>1019</v>
      </c>
      <c r="H74"/>
      <c r="I74"/>
      <c r="J74"/>
      <c r="K74"/>
      <c r="L74"/>
      <c r="M74"/>
      <c r="N74"/>
      <c r="O74">
        <v>2</v>
      </c>
      <c r="P74" t="s">
        <v>882</v>
      </c>
      <c r="Q74">
        <v>30</v>
      </c>
      <c r="R74">
        <v>0</v>
      </c>
      <c r="S74">
        <v>30</v>
      </c>
      <c r="T74" t="s">
        <v>883</v>
      </c>
      <c r="U74"/>
      <c r="V74"/>
      <c r="W74"/>
      <c r="X74"/>
      <c r="Y74" t="s">
        <v>1005</v>
      </c>
      <c r="Z74" t="s">
        <v>885</v>
      </c>
      <c r="AA74" t="s">
        <v>886</v>
      </c>
      <c r="AB74" t="s">
        <v>1236</v>
      </c>
      <c r="AC74" t="s">
        <v>1236</v>
      </c>
      <c r="AD74"/>
      <c r="AE74"/>
      <c r="AF74"/>
      <c r="AG74"/>
      <c r="AH74" t="s">
        <v>1237</v>
      </c>
      <c r="AI74"/>
      <c r="AJ74"/>
    </row>
    <row r="75" spans="1:36" x14ac:dyDescent="0.3">
      <c r="A75">
        <v>61</v>
      </c>
      <c r="B75" t="s">
        <v>1238</v>
      </c>
      <c r="C75">
        <v>229</v>
      </c>
      <c r="D75" t="s">
        <v>1239</v>
      </c>
      <c r="E75" t="s">
        <v>1240</v>
      </c>
      <c r="F75" t="s">
        <v>1241</v>
      </c>
      <c r="G75" t="s">
        <v>1242</v>
      </c>
      <c r="H75"/>
      <c r="I75"/>
      <c r="J75"/>
      <c r="K75"/>
      <c r="L75"/>
      <c r="M75"/>
      <c r="N75"/>
      <c r="O75">
        <v>2</v>
      </c>
      <c r="P75" t="s">
        <v>882</v>
      </c>
      <c r="Q75">
        <v>30</v>
      </c>
      <c r="R75">
        <v>0</v>
      </c>
      <c r="S75">
        <v>30</v>
      </c>
      <c r="T75" t="s">
        <v>883</v>
      </c>
      <c r="U75"/>
      <c r="V75"/>
      <c r="W75"/>
      <c r="X75"/>
      <c r="Y75" t="s">
        <v>884</v>
      </c>
      <c r="Z75" t="s">
        <v>885</v>
      </c>
      <c r="AA75" t="s">
        <v>886</v>
      </c>
      <c r="AB75" t="s">
        <v>1243</v>
      </c>
      <c r="AC75" t="s">
        <v>1243</v>
      </c>
      <c r="AD75"/>
      <c r="AE75"/>
      <c r="AF75"/>
      <c r="AG75"/>
      <c r="AH75" t="s">
        <v>1244</v>
      </c>
      <c r="AI75"/>
      <c r="AJ75"/>
    </row>
    <row r="76" spans="1:36" x14ac:dyDescent="0.3">
      <c r="A76">
        <v>60</v>
      </c>
      <c r="B76" t="s">
        <v>1245</v>
      </c>
      <c r="C76">
        <v>229</v>
      </c>
      <c r="D76" t="s">
        <v>1239</v>
      </c>
      <c r="E76" t="s">
        <v>1240</v>
      </c>
      <c r="F76" t="s">
        <v>1241</v>
      </c>
      <c r="G76" t="s">
        <v>1242</v>
      </c>
      <c r="H76"/>
      <c r="I76"/>
      <c r="J76"/>
      <c r="K76"/>
      <c r="L76"/>
      <c r="M76"/>
      <c r="N76"/>
      <c r="O76">
        <v>2</v>
      </c>
      <c r="P76" t="s">
        <v>882</v>
      </c>
      <c r="Q76">
        <v>30</v>
      </c>
      <c r="R76">
        <v>0</v>
      </c>
      <c r="S76">
        <v>30</v>
      </c>
      <c r="T76" t="s">
        <v>883</v>
      </c>
      <c r="U76"/>
      <c r="V76"/>
      <c r="W76"/>
      <c r="X76"/>
      <c r="Y76" t="s">
        <v>908</v>
      </c>
      <c r="Z76" t="s">
        <v>885</v>
      </c>
      <c r="AA76" t="s">
        <v>886</v>
      </c>
      <c r="AB76"/>
      <c r="AC76"/>
      <c r="AD76"/>
      <c r="AE76"/>
      <c r="AF76"/>
      <c r="AG76"/>
      <c r="AH76" t="s">
        <v>1246</v>
      </c>
      <c r="AI76"/>
      <c r="AJ76"/>
    </row>
    <row r="77" spans="1:36" x14ac:dyDescent="0.3">
      <c r="A77">
        <v>59</v>
      </c>
      <c r="B77" t="s">
        <v>1247</v>
      </c>
      <c r="C77">
        <v>234</v>
      </c>
      <c r="D77" t="s">
        <v>1248</v>
      </c>
      <c r="E77" t="s">
        <v>1249</v>
      </c>
      <c r="F77" t="s">
        <v>1250</v>
      </c>
      <c r="G77" t="s">
        <v>1251</v>
      </c>
      <c r="H77"/>
      <c r="I77"/>
      <c r="J77"/>
      <c r="K77"/>
      <c r="L77"/>
      <c r="M77"/>
      <c r="N77"/>
      <c r="O77">
        <v>2</v>
      </c>
      <c r="P77" t="s">
        <v>882</v>
      </c>
      <c r="Q77">
        <v>30</v>
      </c>
      <c r="R77">
        <v>0</v>
      </c>
      <c r="S77">
        <v>30</v>
      </c>
      <c r="T77" t="s">
        <v>883</v>
      </c>
      <c r="U77"/>
      <c r="V77"/>
      <c r="W77"/>
      <c r="X77"/>
      <c r="Y77" t="s">
        <v>884</v>
      </c>
      <c r="Z77" t="s">
        <v>885</v>
      </c>
      <c r="AA77" t="s">
        <v>886</v>
      </c>
      <c r="AB77" t="s">
        <v>1252</v>
      </c>
      <c r="AC77" t="s">
        <v>1252</v>
      </c>
      <c r="AD77"/>
      <c r="AE77"/>
      <c r="AF77"/>
      <c r="AG77"/>
      <c r="AH77" t="s">
        <v>1253</v>
      </c>
      <c r="AI77"/>
      <c r="AJ77"/>
    </row>
    <row r="78" spans="1:36" x14ac:dyDescent="0.3">
      <c r="A78">
        <v>58</v>
      </c>
      <c r="B78" s="18" t="s">
        <v>1254</v>
      </c>
      <c r="C78">
        <v>234</v>
      </c>
      <c r="D78" t="s">
        <v>1248</v>
      </c>
      <c r="E78" t="s">
        <v>1249</v>
      </c>
      <c r="F78" t="s">
        <v>1250</v>
      </c>
      <c r="G78" t="s">
        <v>1251</v>
      </c>
      <c r="H78"/>
      <c r="I78"/>
      <c r="J78"/>
      <c r="K78"/>
      <c r="L78"/>
      <c r="M78"/>
      <c r="N78"/>
      <c r="O78">
        <v>2</v>
      </c>
      <c r="P78" t="s">
        <v>882</v>
      </c>
      <c r="Q78">
        <v>30</v>
      </c>
      <c r="R78">
        <v>0</v>
      </c>
      <c r="S78">
        <v>30</v>
      </c>
      <c r="T78" t="s">
        <v>883</v>
      </c>
      <c r="U78"/>
      <c r="V78"/>
      <c r="W78"/>
      <c r="X78"/>
      <c r="Y78" t="s">
        <v>908</v>
      </c>
      <c r="Z78" t="s">
        <v>885</v>
      </c>
      <c r="AA78" t="s">
        <v>886</v>
      </c>
      <c r="AB78"/>
      <c r="AC78"/>
      <c r="AD78"/>
      <c r="AE78"/>
      <c r="AF78"/>
      <c r="AG78"/>
      <c r="AH78" t="s">
        <v>1255</v>
      </c>
      <c r="AI78"/>
      <c r="AJ78"/>
    </row>
    <row r="79" spans="1:36" x14ac:dyDescent="0.3">
      <c r="A79">
        <v>57</v>
      </c>
      <c r="B79" t="s">
        <v>1256</v>
      </c>
      <c r="C79">
        <v>228</v>
      </c>
      <c r="D79" t="s">
        <v>1257</v>
      </c>
      <c r="E79" t="s">
        <v>781</v>
      </c>
      <c r="F79" t="s">
        <v>1258</v>
      </c>
      <c r="G79" t="s">
        <v>1259</v>
      </c>
      <c r="H79"/>
      <c r="I79"/>
      <c r="J79"/>
      <c r="K79"/>
      <c r="L79"/>
      <c r="M79"/>
      <c r="N79"/>
      <c r="O79">
        <v>2</v>
      </c>
      <c r="P79" t="s">
        <v>882</v>
      </c>
      <c r="Q79">
        <v>30</v>
      </c>
      <c r="R79">
        <v>0</v>
      </c>
      <c r="S79">
        <v>30</v>
      </c>
      <c r="T79" t="s">
        <v>883</v>
      </c>
      <c r="U79"/>
      <c r="V79"/>
      <c r="W79"/>
      <c r="X79"/>
      <c r="Y79" t="s">
        <v>884</v>
      </c>
      <c r="Z79" t="s">
        <v>885</v>
      </c>
      <c r="AA79" t="s">
        <v>886</v>
      </c>
      <c r="AB79" t="s">
        <v>1260</v>
      </c>
      <c r="AC79" t="s">
        <v>1260</v>
      </c>
      <c r="AD79"/>
      <c r="AE79"/>
      <c r="AF79"/>
      <c r="AG79"/>
      <c r="AH79" t="s">
        <v>1261</v>
      </c>
      <c r="AI79"/>
      <c r="AJ79"/>
    </row>
    <row r="80" spans="1:36" x14ac:dyDescent="0.3">
      <c r="A80">
        <v>56</v>
      </c>
      <c r="B80" t="s">
        <v>1262</v>
      </c>
      <c r="C80">
        <v>79</v>
      </c>
      <c r="D80" t="s">
        <v>975</v>
      </c>
      <c r="E80" t="s">
        <v>976</v>
      </c>
      <c r="F80" t="s">
        <v>977</v>
      </c>
      <c r="G80" t="s">
        <v>978</v>
      </c>
      <c r="H80"/>
      <c r="I80"/>
      <c r="J80"/>
      <c r="K80"/>
      <c r="L80"/>
      <c r="M80"/>
      <c r="N80"/>
      <c r="O80">
        <v>1</v>
      </c>
      <c r="P80" t="s">
        <v>895</v>
      </c>
      <c r="Q80">
        <v>30</v>
      </c>
      <c r="R80">
        <v>0</v>
      </c>
      <c r="S80">
        <v>30</v>
      </c>
      <c r="T80" t="s">
        <v>883</v>
      </c>
      <c r="U80"/>
      <c r="V80"/>
      <c r="W80"/>
      <c r="X80"/>
      <c r="Y80" t="s">
        <v>1005</v>
      </c>
      <c r="Z80" t="s">
        <v>885</v>
      </c>
      <c r="AA80" t="s">
        <v>886</v>
      </c>
      <c r="AB80" t="s">
        <v>1263</v>
      </c>
      <c r="AC80"/>
      <c r="AD80"/>
      <c r="AE80"/>
      <c r="AF80"/>
      <c r="AG80"/>
      <c r="AH80" t="s">
        <v>1264</v>
      </c>
      <c r="AI80"/>
      <c r="AJ80"/>
    </row>
    <row r="81" spans="1:36" x14ac:dyDescent="0.3">
      <c r="A81">
        <v>55</v>
      </c>
      <c r="B81" t="s">
        <v>1265</v>
      </c>
      <c r="C81">
        <v>242</v>
      </c>
      <c r="D81" t="s">
        <v>1000</v>
      </c>
      <c r="E81" t="s">
        <v>216</v>
      </c>
      <c r="F81" t="s">
        <v>217</v>
      </c>
      <c r="G81" t="s">
        <v>1001</v>
      </c>
      <c r="H81"/>
      <c r="I81"/>
      <c r="J81"/>
      <c r="K81"/>
      <c r="L81"/>
      <c r="M81"/>
      <c r="N81"/>
      <c r="O81">
        <v>1</v>
      </c>
      <c r="P81" t="s">
        <v>895</v>
      </c>
      <c r="Q81">
        <v>30</v>
      </c>
      <c r="R81">
        <v>0</v>
      </c>
      <c r="S81">
        <v>30</v>
      </c>
      <c r="T81" t="s">
        <v>883</v>
      </c>
      <c r="U81"/>
      <c r="V81"/>
      <c r="W81"/>
      <c r="X81"/>
      <c r="Y81" t="s">
        <v>1005</v>
      </c>
      <c r="Z81" t="s">
        <v>885</v>
      </c>
      <c r="AA81" t="s">
        <v>886</v>
      </c>
      <c r="AB81" t="s">
        <v>1266</v>
      </c>
      <c r="AC81"/>
      <c r="AD81"/>
      <c r="AE81"/>
      <c r="AF81"/>
      <c r="AG81"/>
      <c r="AH81" t="s">
        <v>1267</v>
      </c>
      <c r="AI81"/>
      <c r="AJ81"/>
    </row>
    <row r="82" spans="1:36" x14ac:dyDescent="0.3">
      <c r="A82">
        <v>54</v>
      </c>
      <c r="B82" t="s">
        <v>1268</v>
      </c>
      <c r="C82">
        <v>242</v>
      </c>
      <c r="D82" t="s">
        <v>1000</v>
      </c>
      <c r="E82" t="s">
        <v>216</v>
      </c>
      <c r="F82" t="s">
        <v>217</v>
      </c>
      <c r="G82" t="s">
        <v>1001</v>
      </c>
      <c r="H82"/>
      <c r="I82"/>
      <c r="J82"/>
      <c r="K82"/>
      <c r="L82"/>
      <c r="M82"/>
      <c r="N82"/>
      <c r="O82">
        <v>2</v>
      </c>
      <c r="P82" t="s">
        <v>882</v>
      </c>
      <c r="Q82">
        <v>30</v>
      </c>
      <c r="R82">
        <v>0</v>
      </c>
      <c r="S82">
        <v>30</v>
      </c>
      <c r="T82" t="s">
        <v>883</v>
      </c>
      <c r="U82"/>
      <c r="V82"/>
      <c r="W82"/>
      <c r="X82"/>
      <c r="Y82" t="s">
        <v>908</v>
      </c>
      <c r="Z82" t="s">
        <v>885</v>
      </c>
      <c r="AA82" t="s">
        <v>886</v>
      </c>
      <c r="AB82"/>
      <c r="AC82"/>
      <c r="AD82"/>
      <c r="AE82"/>
      <c r="AF82"/>
      <c r="AG82"/>
      <c r="AH82" t="s">
        <v>1269</v>
      </c>
      <c r="AI82"/>
      <c r="AJ82"/>
    </row>
    <row r="83" spans="1:36" x14ac:dyDescent="0.3">
      <c r="A83">
        <v>53</v>
      </c>
      <c r="B83" t="s">
        <v>1270</v>
      </c>
      <c r="C83">
        <v>242</v>
      </c>
      <c r="D83" t="s">
        <v>1000</v>
      </c>
      <c r="E83" t="s">
        <v>216</v>
      </c>
      <c r="F83" t="s">
        <v>217</v>
      </c>
      <c r="G83" t="s">
        <v>1001</v>
      </c>
      <c r="H83"/>
      <c r="I83"/>
      <c r="J83"/>
      <c r="K83"/>
      <c r="L83"/>
      <c r="M83"/>
      <c r="N83"/>
      <c r="O83">
        <v>1</v>
      </c>
      <c r="P83" t="s">
        <v>895</v>
      </c>
      <c r="Q83">
        <v>30</v>
      </c>
      <c r="R83">
        <v>0</v>
      </c>
      <c r="S83">
        <v>30</v>
      </c>
      <c r="T83" t="s">
        <v>883</v>
      </c>
      <c r="U83"/>
      <c r="V83"/>
      <c r="W83"/>
      <c r="X83"/>
      <c r="Y83" t="s">
        <v>908</v>
      </c>
      <c r="Z83" t="s">
        <v>885</v>
      </c>
      <c r="AA83" t="s">
        <v>886</v>
      </c>
      <c r="AB83"/>
      <c r="AC83"/>
      <c r="AD83"/>
      <c r="AE83"/>
      <c r="AF83"/>
      <c r="AG83"/>
      <c r="AH83" t="s">
        <v>1271</v>
      </c>
      <c r="AI83"/>
      <c r="AJ83"/>
    </row>
    <row r="84" spans="1:36" x14ac:dyDescent="0.3">
      <c r="A84">
        <v>52</v>
      </c>
      <c r="B84" t="s">
        <v>1272</v>
      </c>
      <c r="C84">
        <v>242</v>
      </c>
      <c r="D84" t="s">
        <v>1000</v>
      </c>
      <c r="E84" t="s">
        <v>216</v>
      </c>
      <c r="F84" t="s">
        <v>217</v>
      </c>
      <c r="G84" t="s">
        <v>1001</v>
      </c>
      <c r="H84"/>
      <c r="I84"/>
      <c r="J84"/>
      <c r="K84"/>
      <c r="L84"/>
      <c r="M84"/>
      <c r="N84"/>
      <c r="O84">
        <v>2</v>
      </c>
      <c r="P84" t="s">
        <v>882</v>
      </c>
      <c r="Q84">
        <v>30</v>
      </c>
      <c r="R84">
        <v>0</v>
      </c>
      <c r="S84">
        <v>30</v>
      </c>
      <c r="T84" t="s">
        <v>883</v>
      </c>
      <c r="U84"/>
      <c r="V84"/>
      <c r="W84"/>
      <c r="X84"/>
      <c r="Y84" t="s">
        <v>908</v>
      </c>
      <c r="Z84" t="s">
        <v>885</v>
      </c>
      <c r="AA84" t="s">
        <v>886</v>
      </c>
      <c r="AB84"/>
      <c r="AC84"/>
      <c r="AD84"/>
      <c r="AE84"/>
      <c r="AF84"/>
      <c r="AG84"/>
      <c r="AH84" t="s">
        <v>1273</v>
      </c>
      <c r="AI84"/>
      <c r="AJ84"/>
    </row>
    <row r="85" spans="1:36" x14ac:dyDescent="0.3">
      <c r="A85">
        <v>51</v>
      </c>
      <c r="B85" t="s">
        <v>1274</v>
      </c>
      <c r="C85">
        <v>64</v>
      </c>
      <c r="D85" t="s">
        <v>919</v>
      </c>
      <c r="E85" t="s">
        <v>920</v>
      </c>
      <c r="F85" t="s">
        <v>116</v>
      </c>
      <c r="G85" t="s">
        <v>921</v>
      </c>
      <c r="H85"/>
      <c r="I85"/>
      <c r="J85"/>
      <c r="K85"/>
      <c r="L85"/>
      <c r="M85"/>
      <c r="N85"/>
      <c r="O85">
        <v>1</v>
      </c>
      <c r="P85" t="s">
        <v>895</v>
      </c>
      <c r="Q85">
        <v>30</v>
      </c>
      <c r="R85">
        <v>0</v>
      </c>
      <c r="S85">
        <v>30</v>
      </c>
      <c r="T85" t="s">
        <v>883</v>
      </c>
      <c r="U85"/>
      <c r="V85"/>
      <c r="W85"/>
      <c r="X85"/>
      <c r="Y85" t="s">
        <v>1005</v>
      </c>
      <c r="Z85" t="s">
        <v>885</v>
      </c>
      <c r="AA85" t="s">
        <v>886</v>
      </c>
      <c r="AB85" t="s">
        <v>1275</v>
      </c>
      <c r="AC85"/>
      <c r="AD85"/>
      <c r="AE85"/>
      <c r="AF85"/>
      <c r="AG85"/>
      <c r="AH85" t="s">
        <v>1276</v>
      </c>
      <c r="AI85"/>
      <c r="AJ85"/>
    </row>
    <row r="86" spans="1:36" x14ac:dyDescent="0.3">
      <c r="A86">
        <v>50</v>
      </c>
      <c r="B86" t="s">
        <v>1277</v>
      </c>
      <c r="C86">
        <v>132</v>
      </c>
      <c r="D86" t="s">
        <v>1278</v>
      </c>
      <c r="E86" t="s">
        <v>1279</v>
      </c>
      <c r="F86" t="s">
        <v>1280</v>
      </c>
      <c r="G86" t="s">
        <v>1281</v>
      </c>
      <c r="H86"/>
      <c r="I86"/>
      <c r="J86"/>
      <c r="K86"/>
      <c r="L86"/>
      <c r="M86"/>
      <c r="N86"/>
      <c r="O86">
        <v>1</v>
      </c>
      <c r="P86" t="s">
        <v>895</v>
      </c>
      <c r="Q86">
        <v>30</v>
      </c>
      <c r="R86">
        <v>0</v>
      </c>
      <c r="S86">
        <v>30</v>
      </c>
      <c r="T86" t="s">
        <v>883</v>
      </c>
      <c r="U86"/>
      <c r="V86"/>
      <c r="W86"/>
      <c r="X86"/>
      <c r="Y86" t="s">
        <v>1005</v>
      </c>
      <c r="Z86" t="s">
        <v>885</v>
      </c>
      <c r="AA86" t="s">
        <v>886</v>
      </c>
      <c r="AB86" s="18" t="s">
        <v>1282</v>
      </c>
      <c r="AC86"/>
      <c r="AD86"/>
      <c r="AE86"/>
      <c r="AF86"/>
      <c r="AG86"/>
      <c r="AH86" t="s">
        <v>1283</v>
      </c>
      <c r="AI86"/>
      <c r="AJ86"/>
    </row>
    <row r="87" spans="1:36" x14ac:dyDescent="0.3">
      <c r="A87">
        <v>49</v>
      </c>
      <c r="B87" t="s">
        <v>1284</v>
      </c>
      <c r="C87">
        <v>155</v>
      </c>
      <c r="D87" t="s">
        <v>590</v>
      </c>
      <c r="E87" t="s">
        <v>588</v>
      </c>
      <c r="F87" t="s">
        <v>589</v>
      </c>
      <c r="G87" t="s">
        <v>1084</v>
      </c>
      <c r="H87"/>
      <c r="I87"/>
      <c r="J87"/>
      <c r="K87"/>
      <c r="L87"/>
      <c r="M87"/>
      <c r="N87"/>
      <c r="O87">
        <v>1</v>
      </c>
      <c r="P87" t="s">
        <v>895</v>
      </c>
      <c r="Q87">
        <v>30</v>
      </c>
      <c r="R87">
        <v>0</v>
      </c>
      <c r="S87">
        <v>30</v>
      </c>
      <c r="T87" t="s">
        <v>883</v>
      </c>
      <c r="U87"/>
      <c r="V87"/>
      <c r="W87"/>
      <c r="X87"/>
      <c r="Y87" t="s">
        <v>1005</v>
      </c>
      <c r="Z87" t="s">
        <v>885</v>
      </c>
      <c r="AA87" t="s">
        <v>886</v>
      </c>
      <c r="AB87" t="s">
        <v>1285</v>
      </c>
      <c r="AC87"/>
      <c r="AD87"/>
      <c r="AE87"/>
      <c r="AF87"/>
      <c r="AG87"/>
      <c r="AH87" t="s">
        <v>1286</v>
      </c>
      <c r="AI87"/>
      <c r="AJ87"/>
    </row>
    <row r="88" spans="1:36" x14ac:dyDescent="0.3">
      <c r="A88">
        <v>48</v>
      </c>
      <c r="B88" t="s">
        <v>1287</v>
      </c>
      <c r="C88">
        <v>39</v>
      </c>
      <c r="D88" t="s">
        <v>1014</v>
      </c>
      <c r="E88" t="s">
        <v>167</v>
      </c>
      <c r="F88" t="s">
        <v>297</v>
      </c>
      <c r="G88" t="s">
        <v>1015</v>
      </c>
      <c r="H88"/>
      <c r="I88"/>
      <c r="J88"/>
      <c r="K88"/>
      <c r="L88"/>
      <c r="M88"/>
      <c r="N88"/>
      <c r="O88">
        <v>1</v>
      </c>
      <c r="P88" t="s">
        <v>895</v>
      </c>
      <c r="Q88">
        <v>30</v>
      </c>
      <c r="R88">
        <v>0</v>
      </c>
      <c r="S88">
        <v>30</v>
      </c>
      <c r="T88" t="s">
        <v>883</v>
      </c>
      <c r="U88"/>
      <c r="V88"/>
      <c r="W88"/>
      <c r="X88"/>
      <c r="Y88" t="s">
        <v>1005</v>
      </c>
      <c r="Z88" t="s">
        <v>885</v>
      </c>
      <c r="AA88" t="s">
        <v>886</v>
      </c>
      <c r="AB88" t="s">
        <v>1288</v>
      </c>
      <c r="AC88"/>
      <c r="AD88"/>
      <c r="AE88"/>
      <c r="AF88"/>
      <c r="AG88"/>
      <c r="AH88" t="s">
        <v>1289</v>
      </c>
      <c r="AI88"/>
      <c r="AJ88"/>
    </row>
    <row r="89" spans="1:36" x14ac:dyDescent="0.3">
      <c r="A89">
        <v>47</v>
      </c>
      <c r="B89" t="s">
        <v>1290</v>
      </c>
      <c r="C89">
        <v>178</v>
      </c>
      <c r="D89" t="s">
        <v>654</v>
      </c>
      <c r="E89" t="s">
        <v>652</v>
      </c>
      <c r="F89" t="s">
        <v>653</v>
      </c>
      <c r="G89" t="s">
        <v>1088</v>
      </c>
      <c r="H89"/>
      <c r="I89"/>
      <c r="J89"/>
      <c r="K89"/>
      <c r="L89"/>
      <c r="M89"/>
      <c r="N89"/>
      <c r="O89">
        <v>1</v>
      </c>
      <c r="P89" t="s">
        <v>895</v>
      </c>
      <c r="Q89">
        <v>30</v>
      </c>
      <c r="R89">
        <v>0</v>
      </c>
      <c r="S89">
        <v>30</v>
      </c>
      <c r="T89" t="s">
        <v>883</v>
      </c>
      <c r="U89"/>
      <c r="V89"/>
      <c r="W89"/>
      <c r="X89"/>
      <c r="Y89" t="s">
        <v>1005</v>
      </c>
      <c r="Z89" t="s">
        <v>885</v>
      </c>
      <c r="AA89" t="s">
        <v>886</v>
      </c>
      <c r="AB89" t="s">
        <v>1291</v>
      </c>
      <c r="AC89"/>
      <c r="AD89"/>
      <c r="AE89"/>
      <c r="AF89"/>
      <c r="AG89"/>
      <c r="AH89" t="s">
        <v>1292</v>
      </c>
      <c r="AI89"/>
      <c r="AJ89"/>
    </row>
    <row r="90" spans="1:36" x14ac:dyDescent="0.3">
      <c r="A90">
        <v>46</v>
      </c>
      <c r="B90" t="s">
        <v>1293</v>
      </c>
      <c r="C90">
        <v>21</v>
      </c>
      <c r="D90" t="s">
        <v>1294</v>
      </c>
      <c r="E90" t="s">
        <v>533</v>
      </c>
      <c r="F90" t="s">
        <v>79</v>
      </c>
      <c r="G90" t="s">
        <v>1295</v>
      </c>
      <c r="H90"/>
      <c r="I90"/>
      <c r="J90"/>
      <c r="K90"/>
      <c r="L90"/>
      <c r="M90"/>
      <c r="N90"/>
      <c r="O90">
        <v>2</v>
      </c>
      <c r="P90" t="s">
        <v>882</v>
      </c>
      <c r="Q90">
        <v>30</v>
      </c>
      <c r="R90">
        <v>0</v>
      </c>
      <c r="S90">
        <v>30</v>
      </c>
      <c r="T90" t="s">
        <v>883</v>
      </c>
      <c r="U90"/>
      <c r="V90"/>
      <c r="W90"/>
      <c r="X90"/>
      <c r="Y90" t="s">
        <v>1005</v>
      </c>
      <c r="Z90" t="s">
        <v>885</v>
      </c>
      <c r="AA90" t="s">
        <v>886</v>
      </c>
      <c r="AB90" t="s">
        <v>1296</v>
      </c>
      <c r="AC90" t="s">
        <v>1296</v>
      </c>
      <c r="AD90"/>
      <c r="AE90"/>
      <c r="AF90"/>
      <c r="AG90"/>
      <c r="AH90" t="s">
        <v>1297</v>
      </c>
      <c r="AI90"/>
      <c r="AJ90"/>
    </row>
    <row r="91" spans="1:36" x14ac:dyDescent="0.3">
      <c r="A91">
        <v>45</v>
      </c>
      <c r="B91" t="s">
        <v>1298</v>
      </c>
      <c r="C91">
        <v>21</v>
      </c>
      <c r="D91" t="s">
        <v>1294</v>
      </c>
      <c r="E91" t="s">
        <v>533</v>
      </c>
      <c r="F91" t="s">
        <v>79</v>
      </c>
      <c r="G91" t="s">
        <v>1295</v>
      </c>
      <c r="H91"/>
      <c r="I91"/>
      <c r="J91"/>
      <c r="K91"/>
      <c r="L91"/>
      <c r="M91"/>
      <c r="N91"/>
      <c r="O91">
        <v>2</v>
      </c>
      <c r="P91" t="s">
        <v>882</v>
      </c>
      <c r="Q91">
        <v>30</v>
      </c>
      <c r="R91">
        <v>0</v>
      </c>
      <c r="S91">
        <v>30</v>
      </c>
      <c r="T91" t="s">
        <v>883</v>
      </c>
      <c r="U91"/>
      <c r="V91"/>
      <c r="W91"/>
      <c r="X91"/>
      <c r="Y91" t="s">
        <v>908</v>
      </c>
      <c r="Z91" t="s">
        <v>885</v>
      </c>
      <c r="AA91" t="s">
        <v>886</v>
      </c>
      <c r="AB91"/>
      <c r="AC91"/>
      <c r="AD91"/>
      <c r="AE91"/>
      <c r="AF91"/>
      <c r="AG91"/>
      <c r="AH91" t="s">
        <v>1299</v>
      </c>
      <c r="AI91"/>
      <c r="AJ91"/>
    </row>
    <row r="92" spans="1:36" x14ac:dyDescent="0.3">
      <c r="A92">
        <v>44</v>
      </c>
      <c r="B92" t="s">
        <v>1300</v>
      </c>
      <c r="C92">
        <v>198</v>
      </c>
      <c r="D92" t="s">
        <v>718</v>
      </c>
      <c r="E92" t="s">
        <v>197</v>
      </c>
      <c r="F92" t="s">
        <v>64</v>
      </c>
      <c r="G92" t="s">
        <v>1301</v>
      </c>
      <c r="H92"/>
      <c r="I92"/>
      <c r="J92"/>
      <c r="K92"/>
      <c r="L92"/>
      <c r="M92"/>
      <c r="N92"/>
      <c r="O92">
        <v>2</v>
      </c>
      <c r="P92" t="s">
        <v>882</v>
      </c>
      <c r="Q92">
        <v>30</v>
      </c>
      <c r="R92">
        <v>0</v>
      </c>
      <c r="S92">
        <v>30</v>
      </c>
      <c r="T92" t="s">
        <v>883</v>
      </c>
      <c r="U92"/>
      <c r="V92"/>
      <c r="W92"/>
      <c r="X92"/>
      <c r="Y92" t="s">
        <v>908</v>
      </c>
      <c r="Z92" t="s">
        <v>885</v>
      </c>
      <c r="AA92" t="s">
        <v>886</v>
      </c>
      <c r="AB92"/>
      <c r="AC92"/>
      <c r="AD92"/>
      <c r="AE92"/>
      <c r="AF92"/>
      <c r="AG92"/>
      <c r="AH92" t="s">
        <v>1302</v>
      </c>
      <c r="AI92"/>
      <c r="AJ92"/>
    </row>
    <row r="93" spans="1:36" x14ac:dyDescent="0.3">
      <c r="A93">
        <v>43</v>
      </c>
      <c r="B93" t="s">
        <v>1303</v>
      </c>
      <c r="C93">
        <v>176</v>
      </c>
      <c r="D93" t="s">
        <v>1063</v>
      </c>
      <c r="E93" t="s">
        <v>1064</v>
      </c>
      <c r="F93" t="s">
        <v>202</v>
      </c>
      <c r="G93" t="s">
        <v>1065</v>
      </c>
      <c r="H93"/>
      <c r="I93"/>
      <c r="J93"/>
      <c r="K93"/>
      <c r="L93"/>
      <c r="M93"/>
      <c r="N93"/>
      <c r="O93">
        <v>1</v>
      </c>
      <c r="P93" t="s">
        <v>895</v>
      </c>
      <c r="Q93">
        <v>30</v>
      </c>
      <c r="R93">
        <v>0</v>
      </c>
      <c r="S93">
        <v>30</v>
      </c>
      <c r="T93" t="s">
        <v>883</v>
      </c>
      <c r="U93"/>
      <c r="V93"/>
      <c r="W93"/>
      <c r="X93"/>
      <c r="Y93" t="s">
        <v>1005</v>
      </c>
      <c r="Z93" t="s">
        <v>885</v>
      </c>
      <c r="AA93" t="s">
        <v>886</v>
      </c>
      <c r="AB93" t="s">
        <v>1304</v>
      </c>
      <c r="AC93"/>
      <c r="AD93"/>
      <c r="AE93"/>
      <c r="AF93"/>
      <c r="AG93"/>
      <c r="AH93" t="s">
        <v>1305</v>
      </c>
      <c r="AI93"/>
      <c r="AJ93"/>
    </row>
    <row r="94" spans="1:36" x14ac:dyDescent="0.3">
      <c r="A94">
        <v>42</v>
      </c>
      <c r="B94" t="s">
        <v>1306</v>
      </c>
      <c r="C94">
        <v>198</v>
      </c>
      <c r="D94" t="s">
        <v>718</v>
      </c>
      <c r="E94" t="s">
        <v>197</v>
      </c>
      <c r="F94" t="s">
        <v>64</v>
      </c>
      <c r="G94" t="s">
        <v>1301</v>
      </c>
      <c r="H94"/>
      <c r="I94"/>
      <c r="J94"/>
      <c r="K94"/>
      <c r="L94"/>
      <c r="M94"/>
      <c r="N94"/>
      <c r="O94">
        <v>2</v>
      </c>
      <c r="P94" t="s">
        <v>882</v>
      </c>
      <c r="Q94">
        <v>30</v>
      </c>
      <c r="R94">
        <v>0</v>
      </c>
      <c r="S94">
        <v>30</v>
      </c>
      <c r="T94" t="s">
        <v>883</v>
      </c>
      <c r="U94"/>
      <c r="V94"/>
      <c r="W94"/>
      <c r="X94"/>
      <c r="Y94" t="s">
        <v>908</v>
      </c>
      <c r="Z94" t="s">
        <v>885</v>
      </c>
      <c r="AA94" t="s">
        <v>886</v>
      </c>
      <c r="AB94"/>
      <c r="AC94"/>
      <c r="AD94"/>
      <c r="AE94"/>
      <c r="AF94"/>
      <c r="AG94"/>
      <c r="AH94" t="s">
        <v>1307</v>
      </c>
      <c r="AI94"/>
      <c r="AJ94"/>
    </row>
    <row r="95" spans="1:36" x14ac:dyDescent="0.3">
      <c r="A95">
        <v>41</v>
      </c>
      <c r="B95" t="s">
        <v>1308</v>
      </c>
      <c r="C95">
        <v>27</v>
      </c>
      <c r="D95" t="s">
        <v>285</v>
      </c>
      <c r="E95" t="s">
        <v>284</v>
      </c>
      <c r="F95" t="s">
        <v>32</v>
      </c>
      <c r="G95" t="s">
        <v>1309</v>
      </c>
      <c r="H95"/>
      <c r="I95"/>
      <c r="J95"/>
      <c r="K95"/>
      <c r="L95"/>
      <c r="M95"/>
      <c r="N95"/>
      <c r="O95">
        <v>2</v>
      </c>
      <c r="P95" t="s">
        <v>882</v>
      </c>
      <c r="Q95">
        <v>30</v>
      </c>
      <c r="R95">
        <v>0</v>
      </c>
      <c r="S95">
        <v>30</v>
      </c>
      <c r="T95" t="s">
        <v>883</v>
      </c>
      <c r="U95"/>
      <c r="V95"/>
      <c r="W95"/>
      <c r="X95"/>
      <c r="Y95" t="s">
        <v>1005</v>
      </c>
      <c r="Z95" t="s">
        <v>885</v>
      </c>
      <c r="AA95" t="s">
        <v>886</v>
      </c>
      <c r="AB95" t="s">
        <v>1310</v>
      </c>
      <c r="AC95" t="s">
        <v>1310</v>
      </c>
      <c r="AD95"/>
      <c r="AE95"/>
      <c r="AF95"/>
      <c r="AG95"/>
      <c r="AH95" t="s">
        <v>1311</v>
      </c>
      <c r="AI95"/>
      <c r="AJ95"/>
    </row>
    <row r="96" spans="1:36" x14ac:dyDescent="0.3">
      <c r="A96">
        <v>40</v>
      </c>
      <c r="B96" t="s">
        <v>1312</v>
      </c>
      <c r="C96">
        <v>40</v>
      </c>
      <c r="D96" t="s">
        <v>1313</v>
      </c>
      <c r="E96" t="s">
        <v>1314</v>
      </c>
      <c r="F96" t="s">
        <v>1315</v>
      </c>
      <c r="G96" t="s">
        <v>1316</v>
      </c>
      <c r="H96"/>
      <c r="I96"/>
      <c r="J96"/>
      <c r="K96"/>
      <c r="L96"/>
      <c r="M96"/>
      <c r="N96"/>
      <c r="O96">
        <v>1</v>
      </c>
      <c r="P96" t="s">
        <v>895</v>
      </c>
      <c r="Q96">
        <v>30</v>
      </c>
      <c r="R96">
        <v>0</v>
      </c>
      <c r="S96">
        <v>30</v>
      </c>
      <c r="T96" t="s">
        <v>883</v>
      </c>
      <c r="U96"/>
      <c r="V96"/>
      <c r="W96"/>
      <c r="X96"/>
      <c r="Y96" t="s">
        <v>1005</v>
      </c>
      <c r="Z96" t="s">
        <v>885</v>
      </c>
      <c r="AA96" t="s">
        <v>886</v>
      </c>
      <c r="AB96" t="s">
        <v>1317</v>
      </c>
      <c r="AC96"/>
      <c r="AD96"/>
      <c r="AE96"/>
      <c r="AF96"/>
      <c r="AG96"/>
      <c r="AH96" t="s">
        <v>1318</v>
      </c>
      <c r="AI96"/>
      <c r="AJ96"/>
    </row>
    <row r="97" spans="1:36" x14ac:dyDescent="0.3">
      <c r="A97">
        <v>39</v>
      </c>
      <c r="B97" t="s">
        <v>1319</v>
      </c>
      <c r="C97">
        <v>42</v>
      </c>
      <c r="D97" t="s">
        <v>158</v>
      </c>
      <c r="E97" t="s">
        <v>163</v>
      </c>
      <c r="F97" t="s">
        <v>164</v>
      </c>
      <c r="G97" t="s">
        <v>1163</v>
      </c>
      <c r="H97"/>
      <c r="I97"/>
      <c r="J97"/>
      <c r="K97"/>
      <c r="L97"/>
      <c r="M97"/>
      <c r="N97"/>
      <c r="O97">
        <v>2</v>
      </c>
      <c r="P97" t="s">
        <v>882</v>
      </c>
      <c r="Q97">
        <v>30</v>
      </c>
      <c r="R97">
        <v>0</v>
      </c>
      <c r="S97">
        <v>30</v>
      </c>
      <c r="T97" t="s">
        <v>883</v>
      </c>
      <c r="U97"/>
      <c r="V97"/>
      <c r="W97"/>
      <c r="X97"/>
      <c r="Y97" t="s">
        <v>884</v>
      </c>
      <c r="Z97" t="s">
        <v>885</v>
      </c>
      <c r="AA97" t="s">
        <v>886</v>
      </c>
      <c r="AB97" t="s">
        <v>1165</v>
      </c>
      <c r="AC97" t="s">
        <v>1165</v>
      </c>
      <c r="AD97"/>
      <c r="AE97"/>
      <c r="AF97"/>
      <c r="AG97"/>
      <c r="AH97" t="s">
        <v>1320</v>
      </c>
      <c r="AI97"/>
      <c r="AJ97"/>
    </row>
    <row r="98" spans="1:36" x14ac:dyDescent="0.3">
      <c r="A98">
        <v>38</v>
      </c>
      <c r="B98" t="s">
        <v>1321</v>
      </c>
      <c r="C98">
        <v>44</v>
      </c>
      <c r="D98" t="s">
        <v>1322</v>
      </c>
      <c r="E98" t="s">
        <v>1323</v>
      </c>
      <c r="F98" t="s">
        <v>41</v>
      </c>
      <c r="G98" t="s">
        <v>1324</v>
      </c>
      <c r="H98"/>
      <c r="I98"/>
      <c r="J98"/>
      <c r="K98"/>
      <c r="L98"/>
      <c r="M98"/>
      <c r="N98"/>
      <c r="O98">
        <v>2</v>
      </c>
      <c r="P98" t="s">
        <v>882</v>
      </c>
      <c r="Q98">
        <v>30</v>
      </c>
      <c r="R98">
        <v>0</v>
      </c>
      <c r="S98">
        <v>30</v>
      </c>
      <c r="T98" t="s">
        <v>883</v>
      </c>
      <c r="U98"/>
      <c r="V98"/>
      <c r="W98"/>
      <c r="X98"/>
      <c r="Y98" t="s">
        <v>1005</v>
      </c>
      <c r="Z98" t="s">
        <v>885</v>
      </c>
      <c r="AA98" t="s">
        <v>886</v>
      </c>
      <c r="AB98" t="s">
        <v>1325</v>
      </c>
      <c r="AC98" t="s">
        <v>1325</v>
      </c>
      <c r="AD98"/>
      <c r="AE98"/>
      <c r="AF98"/>
      <c r="AG98"/>
      <c r="AH98" t="s">
        <v>1326</v>
      </c>
      <c r="AI98"/>
      <c r="AJ98"/>
    </row>
    <row r="99" spans="1:36" x14ac:dyDescent="0.3">
      <c r="A99">
        <v>37</v>
      </c>
      <c r="B99" t="s">
        <v>1327</v>
      </c>
      <c r="C99">
        <v>121</v>
      </c>
      <c r="D99" t="s">
        <v>994</v>
      </c>
      <c r="E99" t="s">
        <v>995</v>
      </c>
      <c r="F99" t="s">
        <v>147</v>
      </c>
      <c r="G99" t="s">
        <v>996</v>
      </c>
      <c r="H99"/>
      <c r="I99"/>
      <c r="J99"/>
      <c r="K99"/>
      <c r="L99"/>
      <c r="M99"/>
      <c r="N99"/>
      <c r="O99">
        <v>1</v>
      </c>
      <c r="P99" t="s">
        <v>895</v>
      </c>
      <c r="Q99">
        <v>30</v>
      </c>
      <c r="R99">
        <v>0</v>
      </c>
      <c r="S99">
        <v>30</v>
      </c>
      <c r="T99" t="s">
        <v>883</v>
      </c>
      <c r="U99"/>
      <c r="V99"/>
      <c r="W99"/>
      <c r="X99"/>
      <c r="Y99" t="s">
        <v>1005</v>
      </c>
      <c r="Z99" t="s">
        <v>885</v>
      </c>
      <c r="AA99" t="s">
        <v>886</v>
      </c>
      <c r="AB99" t="s">
        <v>1328</v>
      </c>
      <c r="AC99"/>
      <c r="AD99"/>
      <c r="AE99"/>
      <c r="AF99"/>
      <c r="AG99"/>
      <c r="AH99" t="s">
        <v>1329</v>
      </c>
      <c r="AI99"/>
      <c r="AJ99"/>
    </row>
    <row r="100" spans="1:36" x14ac:dyDescent="0.3">
      <c r="A100">
        <v>36</v>
      </c>
      <c r="B100" t="s">
        <v>1330</v>
      </c>
      <c r="C100">
        <v>121</v>
      </c>
      <c r="D100" t="s">
        <v>994</v>
      </c>
      <c r="E100" t="s">
        <v>995</v>
      </c>
      <c r="F100" t="s">
        <v>147</v>
      </c>
      <c r="G100" t="s">
        <v>996</v>
      </c>
      <c r="H100"/>
      <c r="I100"/>
      <c r="J100"/>
      <c r="K100"/>
      <c r="L100"/>
      <c r="M100"/>
      <c r="N100"/>
      <c r="O100">
        <v>1</v>
      </c>
      <c r="P100" t="s">
        <v>895</v>
      </c>
      <c r="Q100">
        <v>30</v>
      </c>
      <c r="R100">
        <v>0</v>
      </c>
      <c r="S100">
        <v>30</v>
      </c>
      <c r="T100" t="s">
        <v>883</v>
      </c>
      <c r="U100"/>
      <c r="V100"/>
      <c r="W100"/>
      <c r="X100"/>
      <c r="Y100" t="s">
        <v>908</v>
      </c>
      <c r="Z100" t="s">
        <v>885</v>
      </c>
      <c r="AA100" t="s">
        <v>886</v>
      </c>
      <c r="AB100"/>
      <c r="AC100"/>
      <c r="AD100"/>
      <c r="AE100"/>
      <c r="AF100"/>
      <c r="AG100"/>
      <c r="AH100" t="s">
        <v>1331</v>
      </c>
      <c r="AI100"/>
      <c r="AJ100"/>
    </row>
    <row r="101" spans="1:36" x14ac:dyDescent="0.3">
      <c r="A101">
        <v>35</v>
      </c>
      <c r="B101" t="s">
        <v>1332</v>
      </c>
      <c r="C101">
        <v>195</v>
      </c>
      <c r="D101" t="s">
        <v>891</v>
      </c>
      <c r="E101" t="s">
        <v>892</v>
      </c>
      <c r="F101" t="s">
        <v>893</v>
      </c>
      <c r="G101" t="s">
        <v>894</v>
      </c>
      <c r="H101"/>
      <c r="I101"/>
      <c r="J101"/>
      <c r="K101"/>
      <c r="L101"/>
      <c r="M101"/>
      <c r="N101"/>
      <c r="O101">
        <v>2</v>
      </c>
      <c r="P101" t="s">
        <v>882</v>
      </c>
      <c r="Q101">
        <v>30</v>
      </c>
      <c r="R101">
        <v>0</v>
      </c>
      <c r="S101">
        <v>30</v>
      </c>
      <c r="T101" t="s">
        <v>883</v>
      </c>
      <c r="U101"/>
      <c r="V101"/>
      <c r="W101"/>
      <c r="X101"/>
      <c r="Y101" t="s">
        <v>1005</v>
      </c>
      <c r="Z101" t="s">
        <v>885</v>
      </c>
      <c r="AA101" t="s">
        <v>886</v>
      </c>
      <c r="AB101" t="s">
        <v>1333</v>
      </c>
      <c r="AC101" t="s">
        <v>1333</v>
      </c>
      <c r="AD101"/>
      <c r="AE101"/>
      <c r="AF101"/>
      <c r="AG101"/>
      <c r="AH101" t="s">
        <v>1334</v>
      </c>
      <c r="AI101"/>
      <c r="AJ101"/>
    </row>
    <row r="102" spans="1:36" x14ac:dyDescent="0.3">
      <c r="A102">
        <v>34</v>
      </c>
      <c r="B102" t="s">
        <v>1335</v>
      </c>
      <c r="C102">
        <v>83</v>
      </c>
      <c r="D102" t="s">
        <v>1111</v>
      </c>
      <c r="E102" t="s">
        <v>1112</v>
      </c>
      <c r="F102" t="s">
        <v>100</v>
      </c>
      <c r="G102" t="s">
        <v>1113</v>
      </c>
      <c r="H102"/>
      <c r="I102"/>
      <c r="J102"/>
      <c r="K102"/>
      <c r="L102"/>
      <c r="M102"/>
      <c r="N102"/>
      <c r="O102">
        <v>2</v>
      </c>
      <c r="P102" t="s">
        <v>882</v>
      </c>
      <c r="Q102">
        <v>30</v>
      </c>
      <c r="R102">
        <v>0</v>
      </c>
      <c r="S102">
        <v>30</v>
      </c>
      <c r="T102" t="s">
        <v>883</v>
      </c>
      <c r="U102"/>
      <c r="V102"/>
      <c r="W102"/>
      <c r="X102"/>
      <c r="Y102" t="s">
        <v>1005</v>
      </c>
      <c r="Z102" t="s">
        <v>885</v>
      </c>
      <c r="AA102" t="s">
        <v>886</v>
      </c>
      <c r="AB102" t="s">
        <v>1336</v>
      </c>
      <c r="AC102" t="s">
        <v>1336</v>
      </c>
      <c r="AD102"/>
      <c r="AE102"/>
      <c r="AF102"/>
      <c r="AG102"/>
      <c r="AH102" t="s">
        <v>1337</v>
      </c>
      <c r="AI102"/>
      <c r="AJ102"/>
    </row>
    <row r="103" spans="1:36" x14ac:dyDescent="0.3">
      <c r="A103">
        <v>33</v>
      </c>
      <c r="B103" t="s">
        <v>1338</v>
      </c>
      <c r="C103">
        <v>199</v>
      </c>
      <c r="D103" t="s">
        <v>726</v>
      </c>
      <c r="E103" t="s">
        <v>724</v>
      </c>
      <c r="F103" t="s">
        <v>725</v>
      </c>
      <c r="G103" t="s">
        <v>1339</v>
      </c>
      <c r="H103"/>
      <c r="I103"/>
      <c r="J103"/>
      <c r="K103"/>
      <c r="L103"/>
      <c r="M103"/>
      <c r="N103"/>
      <c r="O103">
        <v>2</v>
      </c>
      <c r="P103" t="s">
        <v>882</v>
      </c>
      <c r="Q103">
        <v>30</v>
      </c>
      <c r="R103">
        <v>0</v>
      </c>
      <c r="S103">
        <v>30</v>
      </c>
      <c r="T103" t="s">
        <v>883</v>
      </c>
      <c r="U103"/>
      <c r="V103"/>
      <c r="W103"/>
      <c r="X103"/>
      <c r="Y103" t="s">
        <v>884</v>
      </c>
      <c r="Z103" t="s">
        <v>885</v>
      </c>
      <c r="AA103" t="s">
        <v>886</v>
      </c>
      <c r="AB103" t="s">
        <v>1340</v>
      </c>
      <c r="AC103" t="s">
        <v>1340</v>
      </c>
      <c r="AD103"/>
      <c r="AE103"/>
      <c r="AF103"/>
      <c r="AG103"/>
      <c r="AH103" t="s">
        <v>1341</v>
      </c>
      <c r="AI103"/>
      <c r="AJ103"/>
    </row>
    <row r="104" spans="1:36" x14ac:dyDescent="0.3">
      <c r="A104">
        <v>32</v>
      </c>
      <c r="B104" t="s">
        <v>1342</v>
      </c>
      <c r="C104">
        <v>32</v>
      </c>
      <c r="D104" t="s">
        <v>1343</v>
      </c>
      <c r="E104" t="s">
        <v>1344</v>
      </c>
      <c r="F104" t="s">
        <v>1345</v>
      </c>
      <c r="G104" t="s">
        <v>1346</v>
      </c>
      <c r="H104"/>
      <c r="I104"/>
      <c r="J104"/>
      <c r="K104"/>
      <c r="L104"/>
      <c r="M104"/>
      <c r="N104"/>
      <c r="O104">
        <v>2</v>
      </c>
      <c r="P104" t="s">
        <v>882</v>
      </c>
      <c r="Q104">
        <v>30</v>
      </c>
      <c r="R104">
        <v>0</v>
      </c>
      <c r="S104">
        <v>30</v>
      </c>
      <c r="T104" t="s">
        <v>883</v>
      </c>
      <c r="U104"/>
      <c r="V104"/>
      <c r="W104"/>
      <c r="X104"/>
      <c r="Y104" t="s">
        <v>884</v>
      </c>
      <c r="Z104" t="s">
        <v>885</v>
      </c>
      <c r="AA104" t="s">
        <v>886</v>
      </c>
      <c r="AB104" t="s">
        <v>1347</v>
      </c>
      <c r="AC104" t="s">
        <v>1347</v>
      </c>
      <c r="AD104"/>
      <c r="AE104"/>
      <c r="AF104"/>
      <c r="AG104"/>
      <c r="AH104" t="s">
        <v>1348</v>
      </c>
      <c r="AI104"/>
      <c r="AJ104"/>
    </row>
    <row r="105" spans="1:36" x14ac:dyDescent="0.3">
      <c r="A105">
        <v>31</v>
      </c>
      <c r="B105" t="s">
        <v>1349</v>
      </c>
      <c r="C105">
        <v>123</v>
      </c>
      <c r="D105" t="s">
        <v>1168</v>
      </c>
      <c r="E105" t="s">
        <v>460</v>
      </c>
      <c r="F105" t="s">
        <v>188</v>
      </c>
      <c r="G105" t="s">
        <v>1169</v>
      </c>
      <c r="H105"/>
      <c r="I105"/>
      <c r="J105"/>
      <c r="K105"/>
      <c r="L105"/>
      <c r="M105"/>
      <c r="N105"/>
      <c r="O105">
        <v>2</v>
      </c>
      <c r="P105" t="s">
        <v>882</v>
      </c>
      <c r="Q105">
        <v>30</v>
      </c>
      <c r="R105">
        <v>0</v>
      </c>
      <c r="S105">
        <v>30</v>
      </c>
      <c r="T105" t="s">
        <v>883</v>
      </c>
      <c r="U105"/>
      <c r="V105"/>
      <c r="W105"/>
      <c r="X105"/>
      <c r="Y105" t="s">
        <v>884</v>
      </c>
      <c r="Z105" t="s">
        <v>885</v>
      </c>
      <c r="AA105" t="s">
        <v>886</v>
      </c>
      <c r="AB105" t="s">
        <v>1171</v>
      </c>
      <c r="AC105" t="s">
        <v>1171</v>
      </c>
      <c r="AD105"/>
      <c r="AE105"/>
      <c r="AF105"/>
      <c r="AG105"/>
      <c r="AH105" t="s">
        <v>1350</v>
      </c>
      <c r="AI105"/>
      <c r="AJ105"/>
    </row>
    <row r="106" spans="1:36" x14ac:dyDescent="0.3">
      <c r="A106">
        <v>30</v>
      </c>
      <c r="B106" t="s">
        <v>1351</v>
      </c>
      <c r="C106">
        <v>123</v>
      </c>
      <c r="D106" t="s">
        <v>1168</v>
      </c>
      <c r="E106" t="s">
        <v>460</v>
      </c>
      <c r="F106" t="s">
        <v>188</v>
      </c>
      <c r="G106" t="s">
        <v>1169</v>
      </c>
      <c r="H106"/>
      <c r="I106"/>
      <c r="J106"/>
      <c r="K106"/>
      <c r="L106"/>
      <c r="M106"/>
      <c r="N106"/>
      <c r="O106">
        <v>2</v>
      </c>
      <c r="P106" t="s">
        <v>882</v>
      </c>
      <c r="Q106">
        <v>30</v>
      </c>
      <c r="R106">
        <v>0</v>
      </c>
      <c r="S106">
        <v>30</v>
      </c>
      <c r="T106" t="s">
        <v>883</v>
      </c>
      <c r="U106"/>
      <c r="V106"/>
      <c r="W106"/>
      <c r="X106"/>
      <c r="Y106" t="s">
        <v>908</v>
      </c>
      <c r="Z106" t="s">
        <v>885</v>
      </c>
      <c r="AA106" t="s">
        <v>886</v>
      </c>
      <c r="AB106"/>
      <c r="AC106"/>
      <c r="AD106"/>
      <c r="AE106"/>
      <c r="AF106"/>
      <c r="AG106"/>
      <c r="AH106" t="s">
        <v>1352</v>
      </c>
      <c r="AI106"/>
      <c r="AJ106"/>
    </row>
    <row r="107" spans="1:36" x14ac:dyDescent="0.3">
      <c r="A107">
        <v>29</v>
      </c>
      <c r="B107" t="s">
        <v>1353</v>
      </c>
      <c r="C107">
        <v>106</v>
      </c>
      <c r="D107" t="s">
        <v>1056</v>
      </c>
      <c r="E107" t="s">
        <v>1057</v>
      </c>
      <c r="F107" t="s">
        <v>1058</v>
      </c>
      <c r="G107" t="s">
        <v>1059</v>
      </c>
      <c r="H107"/>
      <c r="I107"/>
      <c r="J107"/>
      <c r="K107"/>
      <c r="L107"/>
      <c r="M107"/>
      <c r="N107"/>
      <c r="O107">
        <v>1</v>
      </c>
      <c r="P107" t="s">
        <v>895</v>
      </c>
      <c r="Q107">
        <v>30</v>
      </c>
      <c r="R107">
        <v>0</v>
      </c>
      <c r="S107">
        <v>30</v>
      </c>
      <c r="T107" t="s">
        <v>883</v>
      </c>
      <c r="U107"/>
      <c r="V107"/>
      <c r="W107"/>
      <c r="X107"/>
      <c r="Y107" t="s">
        <v>1005</v>
      </c>
      <c r="Z107" t="s">
        <v>885</v>
      </c>
      <c r="AA107" t="s">
        <v>886</v>
      </c>
      <c r="AB107" t="s">
        <v>1354</v>
      </c>
      <c r="AC107"/>
      <c r="AD107"/>
      <c r="AE107"/>
      <c r="AF107"/>
      <c r="AG107"/>
      <c r="AH107" t="s">
        <v>1355</v>
      </c>
      <c r="AI107"/>
      <c r="AJ107"/>
    </row>
    <row r="108" spans="1:36" x14ac:dyDescent="0.3">
      <c r="A108">
        <v>28</v>
      </c>
      <c r="B108" t="s">
        <v>1356</v>
      </c>
      <c r="C108">
        <v>106</v>
      </c>
      <c r="D108" t="s">
        <v>1056</v>
      </c>
      <c r="E108" t="s">
        <v>1057</v>
      </c>
      <c r="F108" t="s">
        <v>1058</v>
      </c>
      <c r="G108" t="s">
        <v>1059</v>
      </c>
      <c r="H108"/>
      <c r="I108"/>
      <c r="J108"/>
      <c r="K108"/>
      <c r="L108"/>
      <c r="M108"/>
      <c r="N108"/>
      <c r="O108">
        <v>2</v>
      </c>
      <c r="P108" t="s">
        <v>882</v>
      </c>
      <c r="Q108">
        <v>30</v>
      </c>
      <c r="R108">
        <v>0</v>
      </c>
      <c r="S108">
        <v>30</v>
      </c>
      <c r="T108" t="s">
        <v>883</v>
      </c>
      <c r="U108"/>
      <c r="V108"/>
      <c r="W108"/>
      <c r="X108"/>
      <c r="Y108" t="s">
        <v>908</v>
      </c>
      <c r="Z108" t="s">
        <v>885</v>
      </c>
      <c r="AA108" t="s">
        <v>886</v>
      </c>
      <c r="AB108"/>
      <c r="AC108"/>
      <c r="AD108"/>
      <c r="AE108"/>
      <c r="AF108"/>
      <c r="AG108"/>
      <c r="AH108" t="s">
        <v>1357</v>
      </c>
      <c r="AI108"/>
      <c r="AJ108"/>
    </row>
    <row r="109" spans="1:36" x14ac:dyDescent="0.3">
      <c r="A109">
        <v>27</v>
      </c>
      <c r="B109" t="s">
        <v>1358</v>
      </c>
      <c r="C109">
        <v>227</v>
      </c>
      <c r="D109" t="s">
        <v>1359</v>
      </c>
      <c r="E109" t="s">
        <v>1360</v>
      </c>
      <c r="F109" t="s">
        <v>111</v>
      </c>
      <c r="G109" t="s">
        <v>1361</v>
      </c>
      <c r="H109"/>
      <c r="I109"/>
      <c r="J109"/>
      <c r="K109"/>
      <c r="L109"/>
      <c r="M109"/>
      <c r="N109"/>
      <c r="O109">
        <v>2</v>
      </c>
      <c r="P109" t="s">
        <v>882</v>
      </c>
      <c r="Q109">
        <v>30</v>
      </c>
      <c r="R109">
        <v>0</v>
      </c>
      <c r="S109">
        <v>30</v>
      </c>
      <c r="T109" t="s">
        <v>883</v>
      </c>
      <c r="U109"/>
      <c r="V109"/>
      <c r="W109"/>
      <c r="X109"/>
      <c r="Y109" t="s">
        <v>1005</v>
      </c>
      <c r="Z109" t="s">
        <v>885</v>
      </c>
      <c r="AA109" t="s">
        <v>886</v>
      </c>
      <c r="AB109" t="s">
        <v>1362</v>
      </c>
      <c r="AC109" t="s">
        <v>1362</v>
      </c>
      <c r="AD109"/>
      <c r="AE109"/>
      <c r="AF109"/>
      <c r="AG109"/>
      <c r="AH109" t="s">
        <v>1363</v>
      </c>
      <c r="AI109"/>
      <c r="AJ109"/>
    </row>
    <row r="110" spans="1:36" x14ac:dyDescent="0.3">
      <c r="A110">
        <v>26</v>
      </c>
      <c r="B110" t="s">
        <v>1364</v>
      </c>
      <c r="C110">
        <v>151</v>
      </c>
      <c r="D110" t="s">
        <v>1365</v>
      </c>
      <c r="E110" t="s">
        <v>1366</v>
      </c>
      <c r="F110" t="s">
        <v>1367</v>
      </c>
      <c r="G110" t="s">
        <v>1368</v>
      </c>
      <c r="H110"/>
      <c r="I110"/>
      <c r="J110"/>
      <c r="K110"/>
      <c r="L110"/>
      <c r="M110"/>
      <c r="N110"/>
      <c r="O110">
        <v>2</v>
      </c>
      <c r="P110" t="s">
        <v>882</v>
      </c>
      <c r="Q110">
        <v>30</v>
      </c>
      <c r="R110">
        <v>0</v>
      </c>
      <c r="S110">
        <v>30</v>
      </c>
      <c r="T110" t="s">
        <v>883</v>
      </c>
      <c r="U110"/>
      <c r="V110"/>
      <c r="W110"/>
      <c r="X110"/>
      <c r="Y110" t="s">
        <v>884</v>
      </c>
      <c r="Z110" t="s">
        <v>885</v>
      </c>
      <c r="AA110" t="s">
        <v>886</v>
      </c>
      <c r="AB110" t="s">
        <v>1369</v>
      </c>
      <c r="AC110" t="s">
        <v>1369</v>
      </c>
      <c r="AD110"/>
      <c r="AE110"/>
      <c r="AF110"/>
      <c r="AG110"/>
      <c r="AH110" t="s">
        <v>1370</v>
      </c>
      <c r="AI110"/>
      <c r="AJ110"/>
    </row>
    <row r="111" spans="1:36" x14ac:dyDescent="0.3">
      <c r="A111">
        <v>25</v>
      </c>
      <c r="B111" t="s">
        <v>1371</v>
      </c>
      <c r="C111">
        <v>220</v>
      </c>
      <c r="D111" t="s">
        <v>803</v>
      </c>
      <c r="E111" t="s">
        <v>562</v>
      </c>
      <c r="F111" t="s">
        <v>176</v>
      </c>
      <c r="G111" t="s">
        <v>1139</v>
      </c>
      <c r="H111"/>
      <c r="I111"/>
      <c r="J111"/>
      <c r="K111"/>
      <c r="L111"/>
      <c r="M111"/>
      <c r="N111"/>
      <c r="O111">
        <v>1</v>
      </c>
      <c r="P111" t="s">
        <v>895</v>
      </c>
      <c r="Q111">
        <v>30</v>
      </c>
      <c r="R111">
        <v>0</v>
      </c>
      <c r="S111">
        <v>30</v>
      </c>
      <c r="T111" t="s">
        <v>883</v>
      </c>
      <c r="U111"/>
      <c r="V111"/>
      <c r="W111"/>
      <c r="X111"/>
      <c r="Y111" t="s">
        <v>1005</v>
      </c>
      <c r="Z111" t="s">
        <v>885</v>
      </c>
      <c r="AA111" t="s">
        <v>886</v>
      </c>
      <c r="AB111" t="s">
        <v>1372</v>
      </c>
      <c r="AC111"/>
      <c r="AD111"/>
      <c r="AE111"/>
      <c r="AF111"/>
      <c r="AG111"/>
      <c r="AH111" t="s">
        <v>1373</v>
      </c>
      <c r="AI111"/>
      <c r="AJ111"/>
    </row>
    <row r="112" spans="1:36" x14ac:dyDescent="0.3">
      <c r="A112">
        <v>24</v>
      </c>
      <c r="B112" t="s">
        <v>1374</v>
      </c>
      <c r="C112">
        <v>207</v>
      </c>
      <c r="D112" t="s">
        <v>741</v>
      </c>
      <c r="E112" t="s">
        <v>214</v>
      </c>
      <c r="F112" t="s">
        <v>22</v>
      </c>
      <c r="G112" t="s">
        <v>1375</v>
      </c>
      <c r="H112"/>
      <c r="I112"/>
      <c r="J112"/>
      <c r="K112"/>
      <c r="L112"/>
      <c r="M112"/>
      <c r="N112"/>
      <c r="O112">
        <v>2</v>
      </c>
      <c r="P112" t="s">
        <v>882</v>
      </c>
      <c r="Q112">
        <v>30</v>
      </c>
      <c r="R112">
        <v>0</v>
      </c>
      <c r="S112">
        <v>30</v>
      </c>
      <c r="T112" t="s">
        <v>883</v>
      </c>
      <c r="U112"/>
      <c r="V112"/>
      <c r="W112"/>
      <c r="X112"/>
      <c r="Y112" t="s">
        <v>1005</v>
      </c>
      <c r="Z112" t="s">
        <v>885</v>
      </c>
      <c r="AA112" t="s">
        <v>886</v>
      </c>
      <c r="AB112" t="s">
        <v>1376</v>
      </c>
      <c r="AC112" t="s">
        <v>1376</v>
      </c>
      <c r="AD112"/>
      <c r="AE112"/>
      <c r="AF112"/>
      <c r="AG112"/>
      <c r="AH112" t="s">
        <v>1377</v>
      </c>
      <c r="AI112"/>
      <c r="AJ112"/>
    </row>
    <row r="113" spans="1:36" x14ac:dyDescent="0.3">
      <c r="A113">
        <v>23</v>
      </c>
      <c r="B113" t="s">
        <v>1378</v>
      </c>
      <c r="C113">
        <v>189</v>
      </c>
      <c r="D113" t="s">
        <v>1379</v>
      </c>
      <c r="E113" t="s">
        <v>1380</v>
      </c>
      <c r="F113" t="s">
        <v>669</v>
      </c>
      <c r="G113" t="s">
        <v>1381</v>
      </c>
      <c r="H113"/>
      <c r="I113"/>
      <c r="J113"/>
      <c r="K113"/>
      <c r="L113"/>
      <c r="M113"/>
      <c r="N113"/>
      <c r="O113">
        <v>2</v>
      </c>
      <c r="P113" t="s">
        <v>882</v>
      </c>
      <c r="Q113">
        <v>30</v>
      </c>
      <c r="R113">
        <v>0</v>
      </c>
      <c r="S113">
        <v>30</v>
      </c>
      <c r="T113" t="s">
        <v>883</v>
      </c>
      <c r="U113"/>
      <c r="V113"/>
      <c r="W113"/>
      <c r="X113"/>
      <c r="Y113" t="s">
        <v>1005</v>
      </c>
      <c r="Z113" t="s">
        <v>885</v>
      </c>
      <c r="AA113" t="s">
        <v>886</v>
      </c>
      <c r="AB113" t="s">
        <v>1382</v>
      </c>
      <c r="AC113" t="s">
        <v>1382</v>
      </c>
      <c r="AD113"/>
      <c r="AE113"/>
      <c r="AF113"/>
      <c r="AG113"/>
      <c r="AH113" t="s">
        <v>1383</v>
      </c>
      <c r="AI113"/>
      <c r="AJ113"/>
    </row>
    <row r="114" spans="1:36" x14ac:dyDescent="0.3">
      <c r="A114">
        <v>22</v>
      </c>
      <c r="B114" t="s">
        <v>1384</v>
      </c>
      <c r="C114">
        <v>226</v>
      </c>
      <c r="D114" t="s">
        <v>1038</v>
      </c>
      <c r="E114" t="s">
        <v>219</v>
      </c>
      <c r="F114" t="s">
        <v>1039</v>
      </c>
      <c r="G114" t="s">
        <v>1040</v>
      </c>
      <c r="H114"/>
      <c r="I114"/>
      <c r="J114"/>
      <c r="K114"/>
      <c r="L114"/>
      <c r="M114"/>
      <c r="N114"/>
      <c r="O114">
        <v>1</v>
      </c>
      <c r="P114" t="s">
        <v>895</v>
      </c>
      <c r="Q114">
        <v>30</v>
      </c>
      <c r="R114">
        <v>0</v>
      </c>
      <c r="S114">
        <v>30</v>
      </c>
      <c r="T114" t="s">
        <v>883</v>
      </c>
      <c r="U114"/>
      <c r="V114"/>
      <c r="W114"/>
      <c r="X114"/>
      <c r="Y114" t="s">
        <v>1005</v>
      </c>
      <c r="Z114" t="s">
        <v>885</v>
      </c>
      <c r="AA114" t="s">
        <v>886</v>
      </c>
      <c r="AB114" t="s">
        <v>1385</v>
      </c>
      <c r="AC114"/>
      <c r="AD114"/>
      <c r="AE114"/>
      <c r="AF114"/>
      <c r="AG114"/>
      <c r="AH114" t="s">
        <v>1386</v>
      </c>
      <c r="AI114"/>
      <c r="AJ114"/>
    </row>
    <row r="115" spans="1:36" x14ac:dyDescent="0.3">
      <c r="A115">
        <v>21</v>
      </c>
      <c r="B115" t="s">
        <v>1387</v>
      </c>
      <c r="C115">
        <v>185</v>
      </c>
      <c r="D115" t="s">
        <v>1388</v>
      </c>
      <c r="E115" t="s">
        <v>1151</v>
      </c>
      <c r="F115" t="s">
        <v>44</v>
      </c>
      <c r="G115" t="s">
        <v>1389</v>
      </c>
      <c r="H115"/>
      <c r="I115"/>
      <c r="J115"/>
      <c r="K115"/>
      <c r="L115"/>
      <c r="M115"/>
      <c r="N115"/>
      <c r="O115">
        <v>2</v>
      </c>
      <c r="P115" t="s">
        <v>882</v>
      </c>
      <c r="Q115">
        <v>30</v>
      </c>
      <c r="R115">
        <v>0</v>
      </c>
      <c r="S115">
        <v>30</v>
      </c>
      <c r="T115" t="s">
        <v>883</v>
      </c>
      <c r="U115"/>
      <c r="V115"/>
      <c r="W115"/>
      <c r="X115"/>
      <c r="Y115" t="s">
        <v>1005</v>
      </c>
      <c r="Z115" t="s">
        <v>885</v>
      </c>
      <c r="AA115" t="s">
        <v>886</v>
      </c>
      <c r="AB115" t="s">
        <v>1390</v>
      </c>
      <c r="AC115" t="s">
        <v>1390</v>
      </c>
      <c r="AD115"/>
      <c r="AE115"/>
      <c r="AF115"/>
      <c r="AG115"/>
      <c r="AH115" t="s">
        <v>1391</v>
      </c>
      <c r="AI115"/>
      <c r="AJ115"/>
    </row>
    <row r="116" spans="1:36" x14ac:dyDescent="0.3">
      <c r="A116">
        <v>20</v>
      </c>
      <c r="B116" t="s">
        <v>1392</v>
      </c>
      <c r="C116">
        <v>114</v>
      </c>
      <c r="D116" t="s">
        <v>488</v>
      </c>
      <c r="E116" t="s">
        <v>182</v>
      </c>
      <c r="F116" t="s">
        <v>60</v>
      </c>
      <c r="G116" t="s">
        <v>1393</v>
      </c>
      <c r="H116"/>
      <c r="I116"/>
      <c r="J116"/>
      <c r="K116"/>
      <c r="L116"/>
      <c r="M116"/>
      <c r="N116"/>
      <c r="O116">
        <v>1</v>
      </c>
      <c r="P116" t="s">
        <v>895</v>
      </c>
      <c r="Q116">
        <v>30</v>
      </c>
      <c r="R116">
        <v>0</v>
      </c>
      <c r="S116">
        <v>30</v>
      </c>
      <c r="T116" t="s">
        <v>883</v>
      </c>
      <c r="U116"/>
      <c r="V116"/>
      <c r="W116"/>
      <c r="X116"/>
      <c r="Y116" t="s">
        <v>1005</v>
      </c>
      <c r="Z116" t="s">
        <v>885</v>
      </c>
      <c r="AA116" t="s">
        <v>886</v>
      </c>
      <c r="AB116">
        <v>5.5463668086796096E+16</v>
      </c>
      <c r="AC116"/>
      <c r="AD116"/>
      <c r="AE116"/>
      <c r="AF116"/>
      <c r="AG116"/>
      <c r="AH116" t="s">
        <v>1394</v>
      </c>
      <c r="AI116"/>
      <c r="AJ116"/>
    </row>
    <row r="117" spans="1:36" x14ac:dyDescent="0.3">
      <c r="A117">
        <v>19</v>
      </c>
      <c r="B117" t="s">
        <v>1395</v>
      </c>
      <c r="C117">
        <v>114</v>
      </c>
      <c r="D117" t="s">
        <v>488</v>
      </c>
      <c r="E117" t="s">
        <v>182</v>
      </c>
      <c r="F117" t="s">
        <v>60</v>
      </c>
      <c r="G117" t="s">
        <v>1393</v>
      </c>
      <c r="H117"/>
      <c r="I117"/>
      <c r="J117"/>
      <c r="K117"/>
      <c r="L117"/>
      <c r="M117"/>
      <c r="N117"/>
      <c r="O117">
        <v>2</v>
      </c>
      <c r="P117" t="s">
        <v>882</v>
      </c>
      <c r="Q117">
        <v>30</v>
      </c>
      <c r="R117">
        <v>0</v>
      </c>
      <c r="S117">
        <v>30</v>
      </c>
      <c r="T117" t="s">
        <v>883</v>
      </c>
      <c r="U117"/>
      <c r="V117"/>
      <c r="W117"/>
      <c r="X117"/>
      <c r="Y117" t="s">
        <v>908</v>
      </c>
      <c r="Z117" t="s">
        <v>885</v>
      </c>
      <c r="AA117" t="s">
        <v>886</v>
      </c>
      <c r="AB117"/>
      <c r="AC117"/>
      <c r="AD117"/>
      <c r="AE117"/>
      <c r="AF117"/>
      <c r="AG117"/>
      <c r="AH117" t="s">
        <v>1396</v>
      </c>
      <c r="AI117"/>
      <c r="AJ117"/>
    </row>
    <row r="118" spans="1:36" x14ac:dyDescent="0.3">
      <c r="A118">
        <v>18</v>
      </c>
      <c r="B118" t="s">
        <v>1397</v>
      </c>
      <c r="C118">
        <v>99</v>
      </c>
      <c r="D118" t="s">
        <v>1398</v>
      </c>
      <c r="E118" t="s">
        <v>1399</v>
      </c>
      <c r="F118" t="s">
        <v>29</v>
      </c>
      <c r="G118" t="s">
        <v>1400</v>
      </c>
      <c r="H118"/>
      <c r="I118"/>
      <c r="J118"/>
      <c r="K118"/>
      <c r="L118"/>
      <c r="M118"/>
      <c r="N118"/>
      <c r="O118">
        <v>2</v>
      </c>
      <c r="P118" t="s">
        <v>882</v>
      </c>
      <c r="Q118">
        <v>30</v>
      </c>
      <c r="R118">
        <v>0</v>
      </c>
      <c r="S118">
        <v>30</v>
      </c>
      <c r="T118" t="s">
        <v>883</v>
      </c>
      <c r="U118"/>
      <c r="V118"/>
      <c r="W118"/>
      <c r="X118"/>
      <c r="Y118" t="s">
        <v>1005</v>
      </c>
      <c r="Z118" t="s">
        <v>885</v>
      </c>
      <c r="AA118" t="s">
        <v>886</v>
      </c>
      <c r="AB118" t="s">
        <v>1401</v>
      </c>
      <c r="AC118" t="s">
        <v>1401</v>
      </c>
      <c r="AD118"/>
      <c r="AE118"/>
      <c r="AF118"/>
      <c r="AG118"/>
      <c r="AH118" t="s">
        <v>1402</v>
      </c>
      <c r="AI118"/>
      <c r="AJ118"/>
    </row>
    <row r="119" spans="1:36" x14ac:dyDescent="0.3">
      <c r="A119">
        <v>17</v>
      </c>
      <c r="B119" t="s">
        <v>1403</v>
      </c>
      <c r="C119">
        <v>148</v>
      </c>
      <c r="D119" t="s">
        <v>1150</v>
      </c>
      <c r="E119" t="s">
        <v>1151</v>
      </c>
      <c r="F119" t="s">
        <v>1152</v>
      </c>
      <c r="G119" t="s">
        <v>1153</v>
      </c>
      <c r="H119"/>
      <c r="I119"/>
      <c r="J119"/>
      <c r="K119"/>
      <c r="L119"/>
      <c r="M119"/>
      <c r="N119"/>
      <c r="O119">
        <v>1</v>
      </c>
      <c r="P119" t="s">
        <v>895</v>
      </c>
      <c r="Q119">
        <v>30</v>
      </c>
      <c r="R119">
        <v>0</v>
      </c>
      <c r="S119">
        <v>30</v>
      </c>
      <c r="T119" t="s">
        <v>883</v>
      </c>
      <c r="U119"/>
      <c r="V119"/>
      <c r="W119"/>
      <c r="X119"/>
      <c r="Y119" t="s">
        <v>1005</v>
      </c>
      <c r="Z119" t="s">
        <v>885</v>
      </c>
      <c r="AA119" t="s">
        <v>886</v>
      </c>
      <c r="AB119" t="s">
        <v>1404</v>
      </c>
      <c r="AC119"/>
      <c r="AD119"/>
      <c r="AE119"/>
      <c r="AF119"/>
      <c r="AG119"/>
      <c r="AH119" t="s">
        <v>1405</v>
      </c>
      <c r="AI119"/>
      <c r="AJ119"/>
    </row>
    <row r="120" spans="1:36" x14ac:dyDescent="0.3">
      <c r="A120">
        <v>16</v>
      </c>
      <c r="B120" t="s">
        <v>1406</v>
      </c>
      <c r="C120">
        <v>210</v>
      </c>
      <c r="D120" t="s">
        <v>1174</v>
      </c>
      <c r="E120" t="s">
        <v>758</v>
      </c>
      <c r="F120" t="s">
        <v>759</v>
      </c>
      <c r="G120" t="s">
        <v>1175</v>
      </c>
      <c r="H120"/>
      <c r="I120"/>
      <c r="J120"/>
      <c r="K120"/>
      <c r="L120"/>
      <c r="M120"/>
      <c r="N120"/>
      <c r="O120">
        <v>2</v>
      </c>
      <c r="P120" t="s">
        <v>882</v>
      </c>
      <c r="Q120">
        <v>30</v>
      </c>
      <c r="R120">
        <v>0</v>
      </c>
      <c r="S120">
        <v>30</v>
      </c>
      <c r="T120" t="s">
        <v>883</v>
      </c>
      <c r="U120"/>
      <c r="V120"/>
      <c r="W120"/>
      <c r="X120"/>
      <c r="Y120" t="s">
        <v>884</v>
      </c>
      <c r="Z120" t="s">
        <v>885</v>
      </c>
      <c r="AA120" t="s">
        <v>886</v>
      </c>
      <c r="AB120" t="s">
        <v>1177</v>
      </c>
      <c r="AC120" t="s">
        <v>1177</v>
      </c>
      <c r="AD120"/>
      <c r="AE120"/>
      <c r="AF120"/>
      <c r="AG120"/>
      <c r="AH120" t="s">
        <v>1407</v>
      </c>
      <c r="AI120"/>
      <c r="AJ120"/>
    </row>
    <row r="121" spans="1:36" x14ac:dyDescent="0.3">
      <c r="A121">
        <v>15</v>
      </c>
      <c r="B121" t="s">
        <v>1408</v>
      </c>
      <c r="C121">
        <v>174</v>
      </c>
      <c r="D121" t="s">
        <v>641</v>
      </c>
      <c r="E121" t="s">
        <v>210</v>
      </c>
      <c r="F121" t="s">
        <v>33</v>
      </c>
      <c r="G121" t="s">
        <v>1409</v>
      </c>
      <c r="H121"/>
      <c r="I121"/>
      <c r="J121"/>
      <c r="K121"/>
      <c r="L121"/>
      <c r="M121"/>
      <c r="N121"/>
      <c r="O121">
        <v>2</v>
      </c>
      <c r="P121" t="s">
        <v>882</v>
      </c>
      <c r="Q121">
        <v>30</v>
      </c>
      <c r="R121">
        <v>0</v>
      </c>
      <c r="S121">
        <v>30</v>
      </c>
      <c r="T121" t="s">
        <v>883</v>
      </c>
      <c r="U121"/>
      <c r="V121"/>
      <c r="W121"/>
      <c r="X121"/>
      <c r="Y121" t="s">
        <v>1005</v>
      </c>
      <c r="Z121" t="s">
        <v>885</v>
      </c>
      <c r="AA121" t="s">
        <v>886</v>
      </c>
      <c r="AB121" t="s">
        <v>1410</v>
      </c>
      <c r="AC121" t="s">
        <v>1410</v>
      </c>
      <c r="AD121"/>
      <c r="AE121"/>
      <c r="AF121"/>
      <c r="AG121"/>
      <c r="AH121" t="s">
        <v>1411</v>
      </c>
      <c r="AI121"/>
      <c r="AJ121"/>
    </row>
    <row r="122" spans="1:36" x14ac:dyDescent="0.3">
      <c r="A122">
        <v>14</v>
      </c>
      <c r="B122" t="s">
        <v>1412</v>
      </c>
      <c r="C122">
        <v>212</v>
      </c>
      <c r="D122" t="s">
        <v>776</v>
      </c>
      <c r="E122" t="s">
        <v>774</v>
      </c>
      <c r="F122" t="s">
        <v>775</v>
      </c>
      <c r="G122" t="s">
        <v>1413</v>
      </c>
      <c r="H122"/>
      <c r="I122"/>
      <c r="J122"/>
      <c r="K122"/>
      <c r="L122"/>
      <c r="M122"/>
      <c r="N122"/>
      <c r="O122">
        <v>2</v>
      </c>
      <c r="P122" t="s">
        <v>882</v>
      </c>
      <c r="Q122">
        <v>30</v>
      </c>
      <c r="R122">
        <v>0</v>
      </c>
      <c r="S122">
        <v>30</v>
      </c>
      <c r="T122" t="s">
        <v>883</v>
      </c>
      <c r="U122"/>
      <c r="V122"/>
      <c r="W122"/>
      <c r="X122"/>
      <c r="Y122" t="s">
        <v>884</v>
      </c>
      <c r="Z122" t="s">
        <v>885</v>
      </c>
      <c r="AA122" t="s">
        <v>886</v>
      </c>
      <c r="AB122" t="s">
        <v>1414</v>
      </c>
      <c r="AC122" t="s">
        <v>1414</v>
      </c>
      <c r="AD122"/>
      <c r="AE122"/>
      <c r="AF122"/>
      <c r="AG122"/>
      <c r="AH122" t="s">
        <v>1415</v>
      </c>
      <c r="AI122"/>
      <c r="AJ122"/>
    </row>
    <row r="123" spans="1:36" x14ac:dyDescent="0.3">
      <c r="A123">
        <v>13</v>
      </c>
      <c r="B123" t="s">
        <v>1416</v>
      </c>
      <c r="C123">
        <v>63</v>
      </c>
      <c r="D123" t="s">
        <v>1417</v>
      </c>
      <c r="E123" t="s">
        <v>1418</v>
      </c>
      <c r="F123" t="s">
        <v>1419</v>
      </c>
      <c r="G123" t="s">
        <v>1420</v>
      </c>
      <c r="H123"/>
      <c r="I123"/>
      <c r="J123"/>
      <c r="K123"/>
      <c r="L123"/>
      <c r="M123"/>
      <c r="N123"/>
      <c r="O123">
        <v>2</v>
      </c>
      <c r="P123" t="s">
        <v>882</v>
      </c>
      <c r="Q123">
        <v>30</v>
      </c>
      <c r="R123">
        <v>0</v>
      </c>
      <c r="S123">
        <v>30</v>
      </c>
      <c r="T123" t="s">
        <v>883</v>
      </c>
      <c r="U123"/>
      <c r="V123"/>
      <c r="W123"/>
      <c r="X123"/>
      <c r="Y123" t="s">
        <v>884</v>
      </c>
      <c r="Z123" t="s">
        <v>885</v>
      </c>
      <c r="AA123" t="s">
        <v>886</v>
      </c>
      <c r="AB123" t="s">
        <v>1421</v>
      </c>
      <c r="AC123" t="s">
        <v>1421</v>
      </c>
      <c r="AD123"/>
      <c r="AE123"/>
      <c r="AF123"/>
      <c r="AG123"/>
      <c r="AH123" t="s">
        <v>1422</v>
      </c>
      <c r="AI123"/>
      <c r="AJ123"/>
    </row>
    <row r="124" spans="1:36" x14ac:dyDescent="0.3">
      <c r="A124">
        <v>12</v>
      </c>
      <c r="B124" t="s">
        <v>1423</v>
      </c>
      <c r="C124">
        <v>237</v>
      </c>
      <c r="D124" t="s">
        <v>936</v>
      </c>
      <c r="E124" t="s">
        <v>320</v>
      </c>
      <c r="F124" t="s">
        <v>321</v>
      </c>
      <c r="G124" t="s">
        <v>937</v>
      </c>
      <c r="H124"/>
      <c r="I124"/>
      <c r="J124"/>
      <c r="K124"/>
      <c r="L124"/>
      <c r="M124"/>
      <c r="N124"/>
      <c r="O124">
        <v>1</v>
      </c>
      <c r="P124" t="s">
        <v>895</v>
      </c>
      <c r="Q124">
        <v>30</v>
      </c>
      <c r="R124">
        <v>0</v>
      </c>
      <c r="S124">
        <v>30</v>
      </c>
      <c r="T124" t="s">
        <v>883</v>
      </c>
      <c r="U124"/>
      <c r="V124"/>
      <c r="W124"/>
      <c r="X124"/>
      <c r="Y124" t="s">
        <v>1005</v>
      </c>
      <c r="Z124" t="s">
        <v>885</v>
      </c>
      <c r="AA124" t="s">
        <v>886</v>
      </c>
      <c r="AB124" t="s">
        <v>1424</v>
      </c>
      <c r="AC124"/>
      <c r="AD124"/>
      <c r="AE124"/>
      <c r="AF124"/>
      <c r="AG124"/>
      <c r="AH124" t="s">
        <v>1425</v>
      </c>
      <c r="AI124"/>
      <c r="AJ124"/>
    </row>
    <row r="125" spans="1:36" x14ac:dyDescent="0.3">
      <c r="A125">
        <v>11</v>
      </c>
      <c r="B125" t="s">
        <v>1426</v>
      </c>
      <c r="C125">
        <v>245</v>
      </c>
      <c r="D125" t="s">
        <v>1180</v>
      </c>
      <c r="E125" t="s">
        <v>556</v>
      </c>
      <c r="F125" t="s">
        <v>1181</v>
      </c>
      <c r="G125" t="s">
        <v>1182</v>
      </c>
      <c r="H125"/>
      <c r="I125"/>
      <c r="J125"/>
      <c r="K125"/>
      <c r="L125"/>
      <c r="M125"/>
      <c r="N125"/>
      <c r="O125">
        <v>2</v>
      </c>
      <c r="P125" t="s">
        <v>882</v>
      </c>
      <c r="Q125">
        <v>30</v>
      </c>
      <c r="R125">
        <v>0</v>
      </c>
      <c r="S125">
        <v>30</v>
      </c>
      <c r="T125" t="s">
        <v>883</v>
      </c>
      <c r="U125"/>
      <c r="V125"/>
      <c r="W125"/>
      <c r="X125"/>
      <c r="Y125" t="s">
        <v>884</v>
      </c>
      <c r="Z125" t="s">
        <v>885</v>
      </c>
      <c r="AA125" t="s">
        <v>886</v>
      </c>
      <c r="AB125" t="s">
        <v>1184</v>
      </c>
      <c r="AC125" t="s">
        <v>1184</v>
      </c>
      <c r="AD125"/>
      <c r="AE125"/>
      <c r="AF125"/>
      <c r="AG125"/>
      <c r="AH125" t="s">
        <v>1427</v>
      </c>
      <c r="AI125"/>
      <c r="AJ125"/>
    </row>
    <row r="126" spans="1:36" x14ac:dyDescent="0.3">
      <c r="A126">
        <v>10</v>
      </c>
      <c r="B126" t="s">
        <v>1428</v>
      </c>
      <c r="C126">
        <v>10</v>
      </c>
      <c r="D126" t="s">
        <v>1009</v>
      </c>
      <c r="E126" t="s">
        <v>481</v>
      </c>
      <c r="F126" t="s">
        <v>482</v>
      </c>
      <c r="G126" t="s">
        <v>1010</v>
      </c>
      <c r="H126"/>
      <c r="I126"/>
      <c r="J126"/>
      <c r="K126"/>
      <c r="L126"/>
      <c r="M126"/>
      <c r="N126"/>
      <c r="O126">
        <v>1</v>
      </c>
      <c r="P126" t="s">
        <v>895</v>
      </c>
      <c r="Q126">
        <v>30</v>
      </c>
      <c r="R126">
        <v>0</v>
      </c>
      <c r="S126">
        <v>30</v>
      </c>
      <c r="T126" t="s">
        <v>883</v>
      </c>
      <c r="U126"/>
      <c r="V126"/>
      <c r="W126"/>
      <c r="X126"/>
      <c r="Y126" t="s">
        <v>1005</v>
      </c>
      <c r="Z126" t="s">
        <v>885</v>
      </c>
      <c r="AA126" t="s">
        <v>886</v>
      </c>
      <c r="AB126" t="s">
        <v>1429</v>
      </c>
      <c r="AC126"/>
      <c r="AD126"/>
      <c r="AE126"/>
      <c r="AF126"/>
      <c r="AG126"/>
      <c r="AH126" t="s">
        <v>1430</v>
      </c>
      <c r="AI126"/>
      <c r="AJ126"/>
    </row>
    <row r="127" spans="1:36" x14ac:dyDescent="0.3">
      <c r="A127">
        <v>9</v>
      </c>
      <c r="B127" t="s">
        <v>1431</v>
      </c>
      <c r="C127">
        <v>103</v>
      </c>
      <c r="D127" t="s">
        <v>453</v>
      </c>
      <c r="E127" t="s">
        <v>452</v>
      </c>
      <c r="F127" t="s">
        <v>21</v>
      </c>
      <c r="G127" t="s">
        <v>1432</v>
      </c>
      <c r="H127"/>
      <c r="I127"/>
      <c r="J127"/>
      <c r="K127"/>
      <c r="L127"/>
      <c r="M127"/>
      <c r="N127"/>
      <c r="O127">
        <v>1</v>
      </c>
      <c r="P127" t="s">
        <v>895</v>
      </c>
      <c r="Q127">
        <v>30</v>
      </c>
      <c r="R127">
        <v>0</v>
      </c>
      <c r="S127">
        <v>30</v>
      </c>
      <c r="T127" t="s">
        <v>883</v>
      </c>
      <c r="U127"/>
      <c r="V127"/>
      <c r="W127"/>
      <c r="X127"/>
      <c r="Y127" t="s">
        <v>1005</v>
      </c>
      <c r="Z127" t="s">
        <v>885</v>
      </c>
      <c r="AA127" t="s">
        <v>886</v>
      </c>
      <c r="AB127" t="s">
        <v>1433</v>
      </c>
      <c r="AC127"/>
      <c r="AD127"/>
      <c r="AE127"/>
      <c r="AF127"/>
      <c r="AG127"/>
      <c r="AH127" t="s">
        <v>1434</v>
      </c>
      <c r="AI127"/>
      <c r="AJ127"/>
    </row>
    <row r="128" spans="1:36" x14ac:dyDescent="0.3">
      <c r="A128">
        <v>8</v>
      </c>
      <c r="B128" t="s">
        <v>1435</v>
      </c>
      <c r="C128">
        <v>69</v>
      </c>
      <c r="D128" t="s">
        <v>1436</v>
      </c>
      <c r="E128" t="s">
        <v>290</v>
      </c>
      <c r="F128" t="s">
        <v>1437</v>
      </c>
      <c r="G128" t="s">
        <v>1438</v>
      </c>
      <c r="H128"/>
      <c r="I128"/>
      <c r="J128"/>
      <c r="K128"/>
      <c r="L128"/>
      <c r="M128"/>
      <c r="N128"/>
      <c r="O128">
        <v>1</v>
      </c>
      <c r="P128" t="s">
        <v>895</v>
      </c>
      <c r="Q128">
        <v>30</v>
      </c>
      <c r="R128">
        <v>0</v>
      </c>
      <c r="S128">
        <v>30</v>
      </c>
      <c r="T128" t="s">
        <v>883</v>
      </c>
      <c r="U128"/>
      <c r="V128"/>
      <c r="W128"/>
      <c r="X128"/>
      <c r="Y128" t="s">
        <v>1005</v>
      </c>
      <c r="Z128" t="s">
        <v>885</v>
      </c>
      <c r="AA128" t="s">
        <v>886</v>
      </c>
      <c r="AB128" t="s">
        <v>1439</v>
      </c>
      <c r="AC128"/>
      <c r="AD128"/>
      <c r="AE128"/>
      <c r="AF128"/>
      <c r="AG128"/>
      <c r="AH128" t="s">
        <v>1440</v>
      </c>
      <c r="AI128"/>
      <c r="AJ128"/>
    </row>
    <row r="129" spans="1:36" x14ac:dyDescent="0.3">
      <c r="A129">
        <v>7</v>
      </c>
      <c r="B129" t="s">
        <v>1441</v>
      </c>
      <c r="C129">
        <v>107</v>
      </c>
      <c r="D129" t="s">
        <v>1050</v>
      </c>
      <c r="E129" t="s">
        <v>1051</v>
      </c>
      <c r="F129" t="s">
        <v>69</v>
      </c>
      <c r="G129" t="s">
        <v>1052</v>
      </c>
      <c r="H129"/>
      <c r="I129"/>
      <c r="J129"/>
      <c r="K129"/>
      <c r="L129"/>
      <c r="M129"/>
      <c r="N129"/>
      <c r="O129">
        <v>1</v>
      </c>
      <c r="P129" t="s">
        <v>895</v>
      </c>
      <c r="Q129">
        <v>30</v>
      </c>
      <c r="R129">
        <v>0</v>
      </c>
      <c r="S129">
        <v>30</v>
      </c>
      <c r="T129" t="s">
        <v>883</v>
      </c>
      <c r="U129"/>
      <c r="V129"/>
      <c r="W129"/>
      <c r="X129"/>
      <c r="Y129" t="s">
        <v>908</v>
      </c>
      <c r="Z129" t="s">
        <v>885</v>
      </c>
      <c r="AA129" t="s">
        <v>886</v>
      </c>
      <c r="AB129"/>
      <c r="AC129"/>
      <c r="AD129"/>
      <c r="AE129"/>
      <c r="AF129"/>
      <c r="AG129"/>
      <c r="AH129" t="s">
        <v>1442</v>
      </c>
      <c r="AI129"/>
      <c r="AJ129"/>
    </row>
    <row r="130" spans="1:36" x14ac:dyDescent="0.3">
      <c r="A130">
        <v>6</v>
      </c>
      <c r="B130" t="s">
        <v>1443</v>
      </c>
      <c r="C130">
        <v>253</v>
      </c>
      <c r="D130" t="s">
        <v>1098</v>
      </c>
      <c r="E130" t="s">
        <v>1099</v>
      </c>
      <c r="F130" t="s">
        <v>1100</v>
      </c>
      <c r="G130" t="s">
        <v>1098</v>
      </c>
      <c r="H130"/>
      <c r="I130"/>
      <c r="J130"/>
      <c r="K130"/>
      <c r="L130"/>
      <c r="M130"/>
      <c r="N130"/>
      <c r="O130">
        <v>1</v>
      </c>
      <c r="P130" t="s">
        <v>895</v>
      </c>
      <c r="Q130">
        <v>30</v>
      </c>
      <c r="R130">
        <v>0</v>
      </c>
      <c r="S130">
        <v>30</v>
      </c>
      <c r="T130" t="s">
        <v>883</v>
      </c>
      <c r="U130"/>
      <c r="V130"/>
      <c r="W130"/>
      <c r="X130"/>
      <c r="Y130" t="s">
        <v>1005</v>
      </c>
      <c r="Z130" t="s">
        <v>885</v>
      </c>
      <c r="AA130" t="s">
        <v>886</v>
      </c>
      <c r="AB130" t="s">
        <v>1444</v>
      </c>
      <c r="AC130"/>
      <c r="AD130"/>
      <c r="AE130"/>
      <c r="AF130"/>
      <c r="AG130"/>
      <c r="AH130" t="s">
        <v>1445</v>
      </c>
      <c r="AI130"/>
      <c r="AJ130"/>
    </row>
    <row r="131" spans="1:36" x14ac:dyDescent="0.3">
      <c r="A131">
        <v>5</v>
      </c>
      <c r="B131" t="s">
        <v>1446</v>
      </c>
      <c r="C131">
        <v>34</v>
      </c>
      <c r="D131" t="s">
        <v>1133</v>
      </c>
      <c r="E131" t="s">
        <v>668</v>
      </c>
      <c r="F131" t="s">
        <v>1134</v>
      </c>
      <c r="G131" t="s">
        <v>1135</v>
      </c>
      <c r="H131"/>
      <c r="I131"/>
      <c r="J131"/>
      <c r="K131"/>
      <c r="L131"/>
      <c r="M131"/>
      <c r="N131"/>
      <c r="O131">
        <v>1</v>
      </c>
      <c r="P131" t="s">
        <v>895</v>
      </c>
      <c r="Q131">
        <v>30</v>
      </c>
      <c r="R131">
        <v>0</v>
      </c>
      <c r="S131">
        <v>30</v>
      </c>
      <c r="T131" t="s">
        <v>883</v>
      </c>
      <c r="U131"/>
      <c r="V131"/>
      <c r="W131"/>
      <c r="X131"/>
      <c r="Y131" t="s">
        <v>1005</v>
      </c>
      <c r="Z131" t="s">
        <v>885</v>
      </c>
      <c r="AA131" t="s">
        <v>886</v>
      </c>
      <c r="AB131" t="s">
        <v>1447</v>
      </c>
      <c r="AC131"/>
      <c r="AD131"/>
      <c r="AE131"/>
      <c r="AF131"/>
      <c r="AG131"/>
      <c r="AH131" t="s">
        <v>1448</v>
      </c>
      <c r="AI131"/>
      <c r="AJ131"/>
    </row>
    <row r="132" spans="1:36" x14ac:dyDescent="0.3">
      <c r="A132">
        <v>4</v>
      </c>
      <c r="B132" t="s">
        <v>1449</v>
      </c>
      <c r="C132">
        <v>85</v>
      </c>
      <c r="D132" t="s">
        <v>1143</v>
      </c>
      <c r="E132" t="s">
        <v>1144</v>
      </c>
      <c r="F132" t="s">
        <v>1145</v>
      </c>
      <c r="G132" t="s">
        <v>1146</v>
      </c>
      <c r="H132"/>
      <c r="I132"/>
      <c r="J132"/>
      <c r="K132"/>
      <c r="L132"/>
      <c r="M132"/>
      <c r="N132"/>
      <c r="O132">
        <v>1</v>
      </c>
      <c r="P132" t="s">
        <v>895</v>
      </c>
      <c r="Q132">
        <v>30</v>
      </c>
      <c r="R132">
        <v>0</v>
      </c>
      <c r="S132">
        <v>30</v>
      </c>
      <c r="T132" t="s">
        <v>883</v>
      </c>
      <c r="U132"/>
      <c r="V132"/>
      <c r="W132"/>
      <c r="X132"/>
      <c r="Y132" t="s">
        <v>1005</v>
      </c>
      <c r="Z132" t="s">
        <v>885</v>
      </c>
      <c r="AA132" t="s">
        <v>886</v>
      </c>
      <c r="AB132" t="s">
        <v>1450</v>
      </c>
      <c r="AC132"/>
      <c r="AD132"/>
      <c r="AE132"/>
      <c r="AF132"/>
      <c r="AG132"/>
      <c r="AH132" t="s">
        <v>1451</v>
      </c>
      <c r="AI132"/>
      <c r="AJ132"/>
    </row>
    <row r="133" spans="1:36" x14ac:dyDescent="0.3">
      <c r="A133">
        <v>3</v>
      </c>
      <c r="B133" t="s">
        <v>1452</v>
      </c>
      <c r="C133">
        <v>18</v>
      </c>
      <c r="D133" t="s">
        <v>1453</v>
      </c>
      <c r="E133" t="s">
        <v>1454</v>
      </c>
      <c r="F133" t="s">
        <v>1455</v>
      </c>
      <c r="G133" t="s">
        <v>1456</v>
      </c>
      <c r="H133"/>
      <c r="I133"/>
      <c r="J133"/>
      <c r="K133"/>
      <c r="L133"/>
      <c r="M133"/>
      <c r="N133"/>
      <c r="O133">
        <v>2</v>
      </c>
      <c r="P133" t="s">
        <v>882</v>
      </c>
      <c r="Q133">
        <v>30</v>
      </c>
      <c r="R133">
        <v>0</v>
      </c>
      <c r="S133">
        <v>30</v>
      </c>
      <c r="T133" t="s">
        <v>883</v>
      </c>
      <c r="U133"/>
      <c r="V133"/>
      <c r="W133"/>
      <c r="X133"/>
      <c r="Y133" t="s">
        <v>908</v>
      </c>
      <c r="Z133" t="s">
        <v>885</v>
      </c>
      <c r="AA133" t="s">
        <v>886</v>
      </c>
      <c r="AB133"/>
      <c r="AC133"/>
      <c r="AD133"/>
      <c r="AE133"/>
      <c r="AF133"/>
      <c r="AG133"/>
      <c r="AH133" t="s">
        <v>1457</v>
      </c>
      <c r="AI133"/>
      <c r="AJ133"/>
    </row>
    <row r="134" spans="1:36" x14ac:dyDescent="0.3">
      <c r="A134">
        <v>2</v>
      </c>
      <c r="B134" t="s">
        <v>1458</v>
      </c>
      <c r="C134">
        <v>10</v>
      </c>
      <c r="D134" t="s">
        <v>1009</v>
      </c>
      <c r="E134" t="s">
        <v>481</v>
      </c>
      <c r="F134" t="s">
        <v>482</v>
      </c>
      <c r="G134" t="s">
        <v>1010</v>
      </c>
      <c r="H134"/>
      <c r="I134"/>
      <c r="J134"/>
      <c r="K134"/>
      <c r="L134"/>
      <c r="M134"/>
      <c r="N134"/>
      <c r="O134">
        <v>1</v>
      </c>
      <c r="P134" t="s">
        <v>895</v>
      </c>
      <c r="Q134">
        <v>30</v>
      </c>
      <c r="R134">
        <v>0</v>
      </c>
      <c r="S134">
        <v>30</v>
      </c>
      <c r="T134" t="s">
        <v>883</v>
      </c>
      <c r="U134"/>
      <c r="V134"/>
      <c r="W134"/>
      <c r="X134"/>
      <c r="Y134" t="s">
        <v>908</v>
      </c>
      <c r="Z134" t="s">
        <v>885</v>
      </c>
      <c r="AA134" t="s">
        <v>1459</v>
      </c>
      <c r="AB134"/>
      <c r="AC134"/>
      <c r="AD134"/>
      <c r="AE134"/>
      <c r="AF134"/>
      <c r="AG134"/>
      <c r="AH134" t="s">
        <v>1460</v>
      </c>
      <c r="AI134"/>
      <c r="AJ134"/>
    </row>
    <row r="135" spans="1:36" x14ac:dyDescent="0.3">
      <c r="A135">
        <v>1</v>
      </c>
      <c r="B135" t="s">
        <v>1461</v>
      </c>
      <c r="C135">
        <v>12</v>
      </c>
      <c r="D135" t="s">
        <v>1462</v>
      </c>
      <c r="E135" t="s">
        <v>1463</v>
      </c>
      <c r="F135" t="s">
        <v>159</v>
      </c>
      <c r="G135" t="s">
        <v>1464</v>
      </c>
      <c r="H135" t="s">
        <v>1465</v>
      </c>
      <c r="I135" t="s">
        <v>1466</v>
      </c>
      <c r="J135" t="s">
        <v>1467</v>
      </c>
      <c r="K135" t="s">
        <v>1468</v>
      </c>
      <c r="L135">
        <v>12345</v>
      </c>
      <c r="M135" t="s">
        <v>1469</v>
      </c>
      <c r="N135">
        <v>5558675309</v>
      </c>
      <c r="O135">
        <v>1</v>
      </c>
      <c r="P135" t="s">
        <v>895</v>
      </c>
      <c r="Q135">
        <v>30</v>
      </c>
      <c r="R135">
        <v>0</v>
      </c>
      <c r="S135">
        <v>30</v>
      </c>
      <c r="T135"/>
      <c r="U135" t="s">
        <v>1470</v>
      </c>
      <c r="V135" t="s">
        <v>1471</v>
      </c>
      <c r="W135">
        <v>12</v>
      </c>
      <c r="X135">
        <v>2021</v>
      </c>
      <c r="Y135"/>
      <c r="Z135" t="s">
        <v>885</v>
      </c>
      <c r="AA135" t="s">
        <v>1459</v>
      </c>
      <c r="AB135"/>
      <c r="AC135"/>
      <c r="AD135"/>
      <c r="AE135"/>
      <c r="AF135"/>
      <c r="AG135"/>
      <c r="AH135" t="s">
        <v>1472</v>
      </c>
      <c r="AI135"/>
      <c r="AJ13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Main Account</vt:lpstr>
      <vt:lpstr>Savings</vt:lpstr>
      <vt:lpstr>Members Exhibition</vt:lpstr>
      <vt:lpstr>Open Exhibition</vt:lpstr>
      <vt:lpstr>PayPal</vt:lpstr>
      <vt:lpstr>Stripe</vt:lpstr>
      <vt:lpstr>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John Stopford</cp:lastModifiedBy>
  <dcterms:created xsi:type="dcterms:W3CDTF">2022-03-06T12:17:42Z</dcterms:created>
  <dcterms:modified xsi:type="dcterms:W3CDTF">2024-01-06T09:49:27Z</dcterms:modified>
</cp:coreProperties>
</file>