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000001_{5692DF5B-915E-D24D-A0A3-AC8059579A98}" xr6:coauthVersionLast="47" xr6:coauthVersionMax="47" xr10:uidLastSave="{00000000-0000-0000-0000-000000000000}"/>
  <bookViews>
    <workbookView xWindow="-98" yWindow="-98" windowWidth="21795" windowHeight="13695" activeTab="12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account'!$A$1:$I$430</definedName>
    <definedName name="_xlnm._FilterDatabase" localSheetId="11" hidden="1">'Members Exhibition'!$A$1:$H$23</definedName>
    <definedName name="_xlnm._FilterDatabase" localSheetId="4" hidden="1">'Membership List'!$A$3:$A$217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2" i="10" l="1"/>
  <c r="K36" i="6"/>
  <c r="L35" i="6"/>
  <c r="M35" i="6"/>
  <c r="M36" i="6"/>
  <c r="L36" i="6"/>
  <c r="F431" i="10"/>
  <c r="F432" i="10"/>
  <c r="F433" i="10"/>
  <c r="F434" i="10"/>
  <c r="F435" i="10"/>
  <c r="F436" i="10"/>
  <c r="F437" i="10"/>
  <c r="F438" i="10"/>
  <c r="F439" i="10"/>
  <c r="F440" i="10"/>
  <c r="F441" i="10"/>
  <c r="O36" i="6"/>
  <c r="O37" i="6"/>
  <c r="L34" i="6"/>
  <c r="M34" i="6"/>
  <c r="L33" i="6"/>
  <c r="M33" i="6"/>
  <c r="L32" i="6"/>
  <c r="M32" i="6"/>
  <c r="L31" i="6"/>
  <c r="M31" i="6"/>
  <c r="L30" i="6"/>
  <c r="M30" i="6"/>
  <c r="L29" i="6"/>
  <c r="M29" i="6"/>
  <c r="L28" i="6"/>
  <c r="M28" i="6"/>
  <c r="L27" i="6"/>
  <c r="M27" i="6"/>
  <c r="L26" i="6"/>
  <c r="M26" i="6"/>
  <c r="L25" i="6"/>
  <c r="M25" i="6"/>
  <c r="L24" i="6"/>
  <c r="M24" i="6"/>
  <c r="L23" i="6"/>
  <c r="M23" i="6"/>
  <c r="L22" i="6"/>
  <c r="M22" i="6"/>
  <c r="L21" i="6"/>
  <c r="M21" i="6"/>
  <c r="L20" i="6"/>
  <c r="M20" i="6"/>
  <c r="L19" i="6"/>
  <c r="M19" i="6"/>
  <c r="L18" i="6"/>
  <c r="M18" i="6"/>
  <c r="L17" i="6"/>
  <c r="M17" i="6"/>
  <c r="L16" i="6"/>
  <c r="M16" i="6"/>
  <c r="L15" i="6"/>
  <c r="M15" i="6"/>
  <c r="L14" i="6"/>
  <c r="M14" i="6"/>
  <c r="L13" i="6"/>
  <c r="M13" i="6"/>
  <c r="L12" i="6"/>
  <c r="M12" i="6"/>
  <c r="L11" i="6"/>
  <c r="M11" i="6"/>
  <c r="L10" i="6"/>
  <c r="M10" i="6"/>
  <c r="L9" i="6"/>
  <c r="M9" i="6"/>
  <c r="L8" i="6"/>
  <c r="M8" i="6"/>
  <c r="L7" i="6"/>
  <c r="M7" i="6"/>
  <c r="L6" i="6"/>
  <c r="M6" i="6"/>
  <c r="L5" i="6"/>
  <c r="M5" i="6"/>
  <c r="L4" i="6"/>
  <c r="M4" i="6"/>
  <c r="L3" i="6"/>
  <c r="M3" i="6"/>
  <c r="L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M2" i="6"/>
  <c r="F11" i="13"/>
  <c r="F10" i="13"/>
  <c r="F9" i="13"/>
  <c r="F8" i="13"/>
  <c r="F7" i="13"/>
  <c r="F6" i="13"/>
  <c r="F4" i="4"/>
  <c r="F25" i="4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C12" i="17"/>
  <c r="F7" i="17"/>
  <c r="C25" i="17"/>
  <c r="C6" i="17"/>
  <c r="C27" i="17"/>
  <c r="C20" i="17"/>
  <c r="C10" i="17"/>
  <c r="F6" i="17"/>
  <c r="F5" i="17"/>
  <c r="F31" i="16"/>
  <c r="I11" i="16"/>
  <c r="F10" i="17"/>
  <c r="E12" i="16"/>
  <c r="C9" i="17"/>
  <c r="C21" i="17"/>
  <c r="F8" i="17"/>
  <c r="F9" i="17"/>
  <c r="C5" i="17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O23" i="17"/>
  <c r="O30" i="17"/>
  <c r="C7" i="17"/>
  <c r="C16" i="17"/>
  <c r="F12" i="17"/>
  <c r="C22" i="17"/>
  <c r="C31" i="17"/>
  <c r="F29" i="17"/>
  <c r="O15" i="17"/>
  <c r="F14" i="17"/>
  <c r="F31" i="17"/>
  <c r="F34" i="17"/>
  <c r="K11" i="17"/>
  <c r="K15" i="17"/>
  <c r="K19" i="17"/>
  <c r="F16" i="17"/>
  <c r="O17" i="17"/>
  <c r="K28" i="17"/>
  <c r="K30" i="17"/>
  <c r="O19" i="17"/>
</calcChain>
</file>

<file path=xl/sharedStrings.xml><?xml version="1.0" encoding="utf-8"?>
<sst xmlns="http://schemas.openxmlformats.org/spreadsheetml/2006/main" count="6392" uniqueCount="2272">
  <si>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</si>
  <si>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</si>
  <si>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</si>
  <si>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</si>
  <si>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</si>
  <si>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</si>
  <si>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</si>
  <si>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</si>
  <si>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</si>
  <si>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</si>
  <si>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</si>
  <si>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</si>
  <si>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</si>
  <si>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</si>
  <si>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</si>
  <si>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</si>
  <si>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</si>
  <si>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</si>
  <si>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</si>
  <si>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</si>
  <si>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</si>
  <si>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</si>
  <si>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</si>
  <si>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</si>
  <si>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</si>
  <si>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</si>
  <si>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</si>
  <si>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</si>
  <si>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</si>
  <si>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</si>
  <si>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</si>
  <si>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</si>
  <si>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</si>
  <si>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</si>
  <si>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</si>
  <si>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</si>
  <si>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</si>
  <si>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</si>
  <si>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</si>
  <si>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</si>
  <si>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</si>
  <si>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</si>
  <si>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</si>
  <si>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</si>
  <si>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</si>
  <si>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</si>
  <si>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</si>
  <si>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</si>
  <si>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</si>
  <si>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</si>
  <si>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</si>
  <si>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</si>
  <si>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</si>
  <si>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</si>
  <si>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</si>
  <si>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</si>
  <si>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</si>
  <si>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</si>
  <si>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</si>
  <si>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</si>
  <si>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</si>
  <si>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</si>
  <si>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</si>
  <si>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</si>
  <si>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</si>
  <si>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</si>
  <si>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</si>
  <si>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</si>
  <si>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</si>
  <si>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</si>
  <si>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</si>
  <si>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</si>
  <si>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</si>
  <si>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</si>
  <si>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</si>
  <si>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</si>
  <si>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</si>
  <si>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</si>
  <si>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</si>
  <si>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</si>
  <si>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</si>
  <si>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</si>
  <si>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</si>
  <si>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</si>
  <si>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</si>
  <si>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</si>
  <si>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</si>
  <si>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</si>
  <si>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</si>
  <si>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</si>
  <si>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</si>
  <si>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</si>
  <si>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</si>
  <si>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</si>
  <si>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</si>
  <si>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</si>
  <si>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</si>
  <si>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</si>
  <si>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</si>
  <si>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</si>
  <si>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</si>
  <si>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</si>
  <si>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</si>
  <si>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</si>
  <si>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</si>
  <si>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</si>
  <si>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</si>
  <si>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</si>
  <si>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</si>
  <si>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</si>
  <si>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</si>
  <si>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</si>
  <si>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</si>
  <si>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</si>
  <si>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</si>
  <si>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</si>
  <si>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</si>
  <si>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</si>
  <si>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</si>
  <si>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</si>
  <si>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</si>
  <si>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</si>
  <si>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</si>
  <si>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</si>
  <si>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</si>
  <si>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</si>
  <si>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</si>
  <si>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</si>
  <si>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</si>
  <si>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</si>
  <si>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</si>
  <si>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</si>
  <si>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</si>
  <si>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</si>
  <si>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</si>
  <si>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</si>
  <si>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</si>
  <si>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</si>
  <si>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</si>
  <si>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</si>
  <si>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</si>
  <si>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</si>
  <si>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</si>
  <si>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</si>
  <si>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</si>
  <si>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</si>
  <si>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</si>
  <si>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Stripe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</si>
  <si>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</si>
  <si>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</si>
  <si>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</si>
  <si>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</si>
  <si>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</si>
  <si>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</si>
  <si>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</si>
  <si>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</si>
  <si>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</si>
  <si>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</si>
  <si>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</si>
  <si>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</si>
  <si>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</si>
  <si>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</si>
  <si>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</si>
  <si>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</si>
  <si>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</si>
  <si>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</si>
  <si>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</si>
  <si>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</si>
  <si>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</si>
  <si>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</si>
  <si>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</si>
  <si>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</si>
  <si>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</si>
  <si>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</si>
  <si>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</si>
  <si>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</si>
  <si>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</si>
  <si>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</si>
  <si>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</si>
  <si>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</si>
  <si>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</si>
  <si>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</si>
  <si>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</si>
  <si>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</si>
  <si>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</si>
  <si>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</si>
  <si>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</si>
  <si>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</si>
  <si>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</si>
  <si>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</si>
  <si>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</si>
  <si>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</si>
  <si>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</si>
  <si>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</si>
  <si>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</si>
  <si>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</si>
  <si>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</si>
  <si>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</si>
  <si>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</si>
  <si>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</si>
  <si>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</si>
  <si>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</si>
  <si>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</si>
  <si>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</si>
  <si>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</si>
  <si>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</si>
  <si>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</si>
  <si>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</si>
  <si>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</si>
  <si>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</si>
  <si>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</si>
  <si>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</si>
  <si>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</si>
  <si>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</si>
  <si>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</si>
  <si>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</si>
  <si>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</si>
  <si>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</si>
  <si>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</si>
  <si>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</si>
  <si>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</si>
  <si>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</si>
  <si>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</si>
  <si>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</si>
  <si>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</si>
  <si>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</si>
  <si>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</si>
  <si>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</si>
  <si>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</si>
  <si>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</si>
  <si>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</si>
  <si>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</si>
  <si>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</si>
  <si>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</si>
  <si>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</si>
  <si>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</si>
  <si>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</si>
  <si>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</si>
  <si>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</si>
  <si>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</si>
  <si>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</si>
  <si>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</si>
  <si>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</si>
  <si>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</si>
  <si>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</si>
  <si>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</si>
  <si>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</si>
  <si>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</si>
  <si>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</si>
  <si>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</si>
  <si>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</si>
  <si>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</si>
  <si>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</si>
  <si>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</si>
  <si>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</si>
  <si>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</si>
  <si>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</si>
  <si>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</si>
  <si>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</si>
  <si>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</si>
  <si>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</si>
  <si>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</si>
  <si>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</si>
  <si>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</si>
  <si>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</si>
  <si>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</si>
  <si>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</si>
  <si>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</si>
  <si>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</si>
  <si>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</si>
  <si>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</si>
  <si>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</si>
  <si>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</si>
  <si>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</si>
  <si>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</si>
  <si>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</si>
  <si>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</si>
  <si>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</si>
  <si>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</si>
  <si>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</si>
  <si>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</si>
  <si>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</si>
  <si>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</si>
  <si>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</si>
  <si>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</si>
  <si>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</si>
  <si>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</si>
  <si>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</si>
  <si>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</si>
  <si>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</si>
  <si>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</si>
  <si>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</si>
  <si>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</si>
  <si>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</si>
  <si>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</si>
  <si>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</si>
  <si>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</si>
  <si>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</si>
  <si>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</si>
  <si>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</si>
  <si>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</si>
  <si>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</si>
  <si>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</si>
  <si>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</si>
  <si>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</si>
  <si>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</si>
  <si>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</si>
  <si>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</si>
  <si>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</si>
  <si>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</si>
  <si>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</si>
  <si>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</si>
  <si>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</si>
  <si>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</si>
  <si>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</si>
  <si>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</si>
  <si>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</si>
  <si>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</si>
  <si>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</si>
  <si>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</si>
  <si>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</si>
  <si>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</si>
  <si>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</si>
  <si>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</si>
  <si>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</si>
  <si>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</si>
  <si>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</si>
  <si>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</si>
  <si>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</si>
  <si>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</si>
  <si>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</si>
  <si>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</si>
  <si>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</si>
  <si>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</si>
  <si>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</si>
  <si>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</si>
  <si>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</si>
  <si>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</si>
  <si>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</si>
  <si>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</si>
  <si>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</si>
  <si>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</si>
  <si>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</si>
  <si>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</si>
  <si>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</si>
  <si>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</si>
  <si>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</si>
  <si>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</si>
  <si>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</si>
  <si>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</si>
  <si>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</si>
  <si>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</si>
  <si>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</si>
  <si>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</si>
  <si>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</si>
  <si>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</si>
  <si>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</si>
  <si>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</si>
  <si>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</si>
  <si>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</si>
  <si>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</si>
  <si>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</si>
  <si>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</si>
  <si>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</si>
  <si>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</si>
  <si>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</si>
  <si>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</si>
  <si>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</si>
  <si>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</si>
  <si>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</si>
  <si>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</si>
  <si>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</si>
  <si>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</si>
  <si>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</si>
  <si>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</si>
  <si>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</si>
  <si>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</si>
  <si>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</si>
  <si>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</si>
  <si>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</si>
  <si>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</si>
  <si>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</si>
  <si>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</si>
  <si>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</si>
  <si>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</si>
  <si>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</si>
  <si>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</si>
  <si>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</si>
  <si>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</si>
  <si>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</si>
  <si>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</si>
  <si>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</si>
  <si>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</si>
  <si>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</si>
  <si>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</si>
  <si>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</si>
  <si>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</si>
  <si>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</si>
  <si>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</si>
  <si>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</si>
  <si>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</si>
  <si>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</si>
  <si>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</si>
  <si>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</si>
  <si>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</si>
  <si>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</si>
  <si>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</si>
  <si>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</si>
  <si>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</si>
  <si>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</si>
  <si>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</si>
  <si>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</si>
  <si>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</si>
  <si>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</si>
  <si>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</si>
  <si>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</si>
  <si>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</si>
  <si>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</si>
  <si>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</si>
  <si>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</si>
  <si>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</si>
  <si>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</si>
  <si>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</si>
  <si>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</si>
  <si>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</si>
  <si>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</si>
  <si>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</si>
  <si>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</si>
  <si>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</si>
  <si>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</si>
  <si>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</si>
  <si>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</si>
  <si>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</si>
  <si>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</si>
  <si>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</si>
  <si>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</si>
  <si>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</si>
  <si>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</si>
  <si>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</si>
  <si>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</si>
  <si>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</si>
  <si>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</si>
  <si>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</si>
  <si>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</si>
  <si>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</si>
  <si>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</si>
  <si>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</si>
  <si>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</si>
  <si>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</si>
  <si>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</si>
  <si>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</si>
  <si>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</si>
  <si>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</si>
  <si>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</si>
  <si>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</si>
  <si>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</si>
  <si>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</si>
  <si>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</si>
  <si>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</si>
  <si>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</si>
  <si>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</si>
  <si>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</si>
  <si>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</si>
  <si>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</si>
  <si>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</si>
  <si>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</si>
  <si>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</si>
  <si>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</si>
  <si>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</si>
  <si>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</si>
  <si>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</si>
  <si>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</si>
  <si>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</si>
  <si>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</si>
  <si>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</si>
  <si>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</si>
  <si>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</si>
  <si>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</si>
  <si>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</si>
  <si>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</si>
  <si>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</si>
  <si>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</si>
  <si>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</si>
  <si>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</si>
  <si>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</si>
  <si>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</si>
  <si>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</si>
  <si>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</si>
  <si>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</si>
  <si>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</si>
  <si>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</si>
  <si>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</si>
  <si>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</si>
  <si>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</si>
  <si>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</si>
  <si>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</si>
  <si>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</si>
  <si>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</si>
  <si>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</si>
  <si>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</si>
  <si>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</si>
  <si>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</si>
  <si>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</si>
  <si>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</si>
  <si>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</si>
  <si>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</si>
  <si>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</si>
  <si>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</si>
  <si>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</si>
  <si>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</si>
  <si>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</si>
  <si>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</si>
  <si>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</si>
  <si>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</si>
  <si>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</si>
  <si>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</si>
  <si>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</si>
  <si>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</si>
  <si>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</si>
  <si>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</si>
  <si>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</si>
  <si>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</si>
  <si>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</si>
  <si>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</si>
  <si>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</si>
  <si>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</si>
  <si>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</si>
  <si>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</si>
  <si>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</si>
  <si>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</si>
  <si>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</si>
  <si>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</si>
  <si>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</si>
  <si>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</si>
  <si>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</si>
  <si>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</si>
  <si>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</si>
  <si>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</si>
  <si>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</si>
  <si>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</si>
  <si>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</si>
  <si>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</si>
  <si>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</si>
  <si>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</si>
  <si>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</si>
  <si>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</si>
  <si>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</si>
  <si>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</si>
  <si>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</si>
  <si>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</si>
  <si>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</si>
  <si>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</si>
  <si>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</si>
  <si>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</si>
  <si>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</si>
  <si>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</si>
  <si>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</si>
  <si>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</si>
  <si>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</si>
  <si>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</si>
  <si>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</si>
  <si>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</si>
  <si>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</si>
  <si>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</si>
  <si>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</si>
  <si>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</si>
  <si>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</si>
  <si>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</si>
  <si>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</si>
  <si>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</si>
  <si>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</si>
  <si>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</si>
  <si>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</si>
  <si>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</si>
  <si>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</si>
  <si>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</si>
  <si>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</si>
  <si>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</si>
  <si>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</si>
  <si>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</si>
  <si>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</si>
  <si>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</si>
  <si>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</si>
  <si>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</si>
  <si>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</si>
  <si>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</si>
  <si>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</si>
  <si>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</si>
  <si>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</si>
  <si>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</si>
  <si>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</si>
  <si>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</si>
  <si>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</si>
  <si>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</si>
  <si>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</si>
  <si>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</si>
  <si>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</si>
  <si>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</si>
  <si>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</si>
  <si>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</si>
  <si>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</si>
  <si>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</si>
  <si>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</si>
  <si>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</si>
  <si>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</si>
  <si>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</si>
  <si>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</si>
  <si>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</si>
  <si>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</si>
  <si>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</si>
  <si>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</si>
  <si>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</si>
  <si>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</si>
  <si>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</si>
  <si>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</si>
  <si>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</si>
  <si>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</si>
  <si>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</si>
  <si>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</si>
  <si>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</si>
  <si>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</si>
  <si>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</si>
  <si>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</si>
  <si>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</si>
  <si>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</si>
  <si>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</si>
  <si>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</si>
  <si>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</si>
  <si>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</si>
  <si>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</si>
  <si>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</si>
  <si>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</si>
  <si>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</si>
  <si>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</si>
  <si>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</si>
  <si>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</si>
  <si>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</si>
  <si>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</si>
  <si>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</si>
  <si>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</si>
  <si>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</si>
  <si>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</si>
  <si>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</si>
  <si>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</si>
  <si>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</si>
  <si>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</si>
  <si>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</si>
  <si>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</si>
  <si>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</si>
  <si>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</si>
  <si>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</si>
  <si>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</si>
  <si>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</si>
  <si>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</si>
  <si>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</si>
  <si>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</si>
  <si>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</si>
  <si>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</si>
  <si>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</si>
  <si>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</si>
  <si>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</si>
  <si>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</si>
  <si>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</si>
  <si>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</si>
  <si>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</si>
  <si>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</si>
  <si>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</si>
  <si>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</si>
  <si>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</si>
  <si>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</si>
  <si>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</si>
  <si>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</si>
  <si>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</si>
  <si>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</si>
  <si>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</si>
  <si>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</si>
  <si>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</si>
  <si>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</si>
  <si>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</si>
  <si>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</si>
  <si>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</si>
  <si>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</si>
  <si>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</si>
  <si>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</si>
  <si>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</si>
  <si>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</si>
  <si>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</si>
  <si>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</si>
  <si>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</si>
  <si>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</si>
  <si>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</si>
  <si>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</si>
  <si>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</si>
  <si>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</si>
  <si>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</si>
  <si>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</si>
  <si>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</si>
  <si>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</si>
  <si>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</si>
  <si>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</si>
  <si>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</si>
  <si>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</si>
  <si>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</si>
  <si>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</si>
  <si>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</si>
  <si>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</si>
  <si>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</si>
  <si>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</si>
  <si>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</si>
  <si>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</si>
  <si>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</si>
  <si>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</si>
  <si>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</si>
  <si>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</si>
  <si>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</si>
  <si>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</si>
  <si>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</si>
  <si>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</si>
  <si>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</si>
  <si>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</si>
  <si>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</si>
  <si>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</si>
  <si>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</si>
  <si>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</si>
  <si>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</si>
  <si>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</si>
  <si>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</si>
  <si>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</si>
  <si>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</si>
  <si>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</si>
  <si>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</si>
  <si>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</si>
  <si>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</si>
  <si>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</si>
  <si>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</si>
  <si>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</si>
  <si>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</si>
  <si>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</si>
  <si>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</si>
  <si>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</si>
  <si>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</si>
  <si>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</si>
  <si>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</si>
  <si>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</si>
  <si>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</si>
  <si>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</si>
  <si>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</si>
  <si>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</si>
  <si>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</si>
  <si>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</si>
  <si>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</si>
  <si>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</si>
  <si>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</si>
  <si>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</si>
  <si>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</si>
  <si>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</si>
  <si>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</si>
  <si>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</si>
  <si>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</si>
  <si>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</si>
  <si>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</si>
  <si>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</si>
  <si>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</si>
  <si>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</si>
  <si>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</si>
  <si>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</si>
  <si>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</si>
  <si>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</si>
  <si>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</si>
  <si>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</si>
  <si>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</si>
  <si>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</si>
  <si>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</si>
  <si>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</si>
  <si>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</si>
  <si>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</si>
  <si>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</si>
  <si>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</si>
  <si>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</si>
  <si>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</si>
  <si>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</si>
  <si>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</si>
  <si>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</si>
  <si>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</si>
  <si>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</si>
  <si>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</si>
  <si>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</si>
  <si>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</si>
  <si>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</si>
  <si>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</si>
  <si>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</si>
  <si>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</si>
  <si>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</si>
  <si>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</si>
  <si>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</si>
  <si>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</si>
  <si>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</si>
  <si>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</si>
  <si>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</si>
  <si>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</si>
  <si>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</si>
  <si>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</si>
  <si>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</si>
  <si>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</si>
  <si>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</si>
  <si>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</si>
  <si>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</si>
  <si>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</si>
  <si>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</si>
  <si>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</si>
  <si>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</si>
  <si>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</si>
  <si>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</si>
  <si>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</si>
  <si>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</si>
  <si>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</si>
  <si>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</si>
  <si>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</si>
  <si>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</si>
  <si>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</si>
  <si>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</si>
  <si>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</si>
  <si>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</si>
  <si>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</si>
  <si>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</si>
  <si>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</si>
  <si>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</si>
  <si>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</si>
  <si>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</si>
  <si>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</si>
  <si>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</si>
  <si>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</si>
  <si>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</si>
  <si>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</si>
  <si>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</si>
  <si>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</si>
  <si>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</si>
  <si>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</si>
  <si>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</si>
  <si>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</si>
  <si>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</si>
  <si>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</si>
  <si>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</si>
  <si>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</si>
  <si>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</si>
  <si>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</si>
  <si>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</si>
  <si>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</si>
  <si>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</si>
  <si>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</si>
  <si>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</si>
  <si>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</si>
  <si>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</si>
  <si>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</si>
  <si>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</si>
  <si>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</si>
  <si>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</si>
  <si>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</si>
  <si>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</si>
  <si>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</si>
  <si>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</si>
  <si>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</si>
  <si>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</si>
  <si>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</si>
  <si>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</si>
  <si>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</si>
  <si>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</si>
  <si>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</si>
  <si>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</si>
  <si>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</si>
  <si>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</si>
  <si>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</si>
  <si>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</si>
  <si>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</si>
  <si>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</si>
  <si>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</si>
  <si>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</si>
  <si>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</si>
  <si>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</si>
  <si>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</si>
  <si>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</si>
  <si>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</si>
  <si>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</si>
  <si>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</si>
  <si>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</si>
  <si>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</si>
  <si>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</si>
  <si>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</si>
  <si>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</si>
  <si>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</si>
  <si>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</si>
  <si>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</si>
  <si>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</si>
  <si>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</si>
  <si>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</si>
  <si>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</si>
  <si>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</si>
  <si>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</si>
  <si>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</si>
  <si>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</si>
  <si>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</si>
  <si>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</si>
  <si>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</si>
  <si>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</si>
  <si>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</si>
  <si>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</si>
  <si>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</si>
  <si>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</si>
  <si>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</si>
  <si>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</si>
  <si>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</si>
  <si>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</si>
  <si>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</si>
  <si>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</si>
  <si>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</si>
  <si>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</si>
  <si>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</si>
  <si>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</si>
  <si>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</si>
  <si>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</si>
  <si>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</si>
  <si>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</si>
  <si>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</si>
  <si>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</si>
  <si>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</si>
  <si>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</si>
  <si>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</si>
  <si>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</si>
  <si>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</si>
  <si>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</si>
  <si>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</si>
  <si>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</si>
  <si>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</si>
  <si>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</si>
  <si>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</si>
  <si>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</si>
  <si>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</si>
  <si>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</si>
  <si>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</si>
  <si>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</si>
  <si>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</si>
  <si>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</si>
  <si>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</si>
  <si>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</si>
  <si>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</si>
  <si>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</si>
  <si>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</si>
  <si>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</si>
  <si>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</si>
  <si>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</si>
  <si>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</si>
  <si>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</si>
  <si>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</si>
  <si>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</si>
  <si>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</si>
  <si>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</si>
  <si>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</si>
  <si>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</si>
  <si>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</si>
  <si>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</si>
  <si>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</si>
  <si>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</si>
  <si>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</si>
  <si>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</si>
  <si>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</si>
  <si>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</si>
  <si>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</si>
  <si>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</si>
  <si>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</si>
  <si>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</si>
  <si>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</si>
  <si>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</si>
  <si>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</si>
  <si>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</si>
  <si>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</si>
  <si>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</si>
  <si>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</si>
  <si>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</si>
  <si>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</si>
  <si>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</si>
  <si>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</si>
  <si>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</si>
  <si>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</si>
  <si>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</si>
  <si>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</si>
  <si>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</si>
  <si>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</si>
  <si>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</si>
  <si>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</si>
  <si>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</si>
  <si>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</si>
  <si>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</si>
  <si>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</si>
  <si>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</si>
  <si>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</si>
  <si>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</si>
  <si>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</si>
  <si>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</si>
  <si>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</si>
  <si>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</si>
  <si>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</si>
  <si>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</si>
  <si>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</si>
  <si>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</si>
  <si>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</si>
  <si>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</si>
  <si>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</si>
  <si>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</si>
  <si>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</si>
  <si>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</si>
  <si>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</si>
  <si>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</si>
  <si>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</si>
  <si>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</si>
  <si>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</si>
  <si>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</si>
  <si>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</si>
  <si>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</si>
  <si>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</si>
  <si>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</si>
  <si>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</si>
  <si>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</si>
  <si>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</si>
  <si>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</si>
  <si>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</si>
  <si>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</si>
  <si>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</si>
  <si>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</si>
  <si>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</si>
  <si>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</si>
  <si>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</si>
  <si>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</si>
  <si>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</si>
  <si>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</si>
  <si>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</si>
  <si>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</si>
  <si>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</si>
  <si>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</si>
  <si>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</si>
  <si>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</si>
  <si>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</si>
  <si>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</si>
  <si>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</si>
  <si>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</si>
  <si>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</si>
  <si>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</si>
  <si>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</si>
  <si>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</si>
  <si>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</si>
  <si>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</si>
  <si>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</si>
  <si>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</si>
  <si>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</si>
  <si>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</si>
  <si>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</si>
  <si>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</si>
  <si>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</si>
  <si>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</si>
  <si>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</si>
  <si>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</si>
  <si>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</si>
  <si>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</si>
  <si>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</si>
  <si>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</si>
  <si>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</si>
  <si>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</si>
  <si>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</si>
  <si>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</si>
  <si>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</si>
  <si>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</si>
  <si>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</si>
  <si>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</si>
  <si>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</si>
  <si>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</si>
  <si>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</si>
  <si>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</si>
  <si>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</si>
  <si>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</si>
  <si>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</si>
  <si>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</si>
  <si>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</si>
  <si>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</si>
  <si>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</si>
  <si>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</si>
  <si>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</si>
  <si>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</si>
  <si>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</si>
  <si>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</si>
  <si>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</si>
  <si>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</si>
  <si>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</si>
  <si>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</si>
  <si>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</si>
  <si>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</si>
  <si>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</si>
  <si>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</si>
  <si>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</si>
  <si>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</si>
  <si>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</si>
  <si>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</si>
  <si>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</si>
  <si>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</si>
  <si>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</si>
  <si>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</si>
  <si>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</si>
  <si>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</si>
  <si>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</si>
  <si>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</si>
  <si>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</si>
  <si>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</si>
  <si>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</si>
  <si>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</si>
  <si>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</si>
  <si>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</si>
  <si>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</si>
  <si>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</si>
  <si>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</si>
  <si>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</si>
  <si>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</si>
  <si>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</si>
  <si>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</si>
  <si>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</si>
  <si>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</si>
  <si>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</si>
  <si>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</si>
  <si>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</si>
  <si>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</si>
  <si>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</si>
  <si>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</si>
  <si>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</si>
  <si>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</si>
  <si>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</si>
  <si>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</si>
  <si>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</si>
  <si>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</si>
  <si>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</si>
  <si>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</si>
  <si>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</si>
  <si>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</si>
  <si>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</si>
  <si>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</si>
  <si>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</si>
  <si>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</si>
  <si>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</si>
  <si>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</si>
  <si>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</si>
  <si>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</si>
  <si>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</si>
  <si>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</si>
  <si>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</si>
  <si>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</si>
  <si>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</si>
  <si>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</si>
  <si>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</si>
  <si>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</si>
  <si>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</si>
  <si>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</si>
  <si>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</si>
  <si>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</si>
  <si>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</si>
  <si>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</si>
  <si>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</si>
  <si>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</si>
  <si>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</si>
  <si>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</si>
  <si>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</si>
  <si>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</si>
  <si>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</si>
  <si>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</si>
  <si>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</si>
  <si>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</si>
  <si>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</si>
  <si>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</si>
  <si>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</si>
  <si>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</si>
  <si>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</si>
  <si>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</si>
  <si>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</si>
  <si>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</si>
  <si>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</si>
  <si>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</si>
  <si>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</si>
  <si>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</si>
  <si>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</si>
  <si>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</si>
  <si>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</si>
  <si>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</si>
  <si>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</si>
  <si>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</si>
  <si>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</si>
  <si>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</si>
  <si>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</si>
  <si>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</si>
  <si>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</si>
  <si>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</si>
  <si>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</si>
  <si>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</si>
  <si>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</si>
  <si>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</si>
  <si>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</si>
  <si>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</si>
  <si>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</si>
  <si>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</si>
  <si>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</si>
  <si>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</si>
  <si>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</si>
  <si>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</si>
  <si>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</si>
  <si>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</si>
  <si>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</si>
  <si>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</si>
  <si>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</si>
  <si>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</si>
  <si>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</si>
  <si>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</si>
  <si>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</si>
  <si>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</si>
  <si>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</si>
  <si>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</si>
  <si>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</si>
  <si>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</si>
  <si>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</si>
  <si>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</si>
  <si>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</si>
  <si>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</si>
  <si>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</si>
  <si>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</si>
  <si>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</si>
  <si>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</si>
  <si>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</si>
  <si>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</si>
  <si>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</si>
  <si>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</si>
  <si>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</si>
  <si>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</si>
  <si>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</si>
  <si>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</si>
  <si>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</si>
  <si>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</si>
  <si>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</si>
  <si>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</si>
  <si>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</si>
  <si>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</si>
  <si>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</si>
  <si>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</si>
  <si>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</si>
  <si>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</si>
  <si>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</si>
  <si>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</si>
  <si>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</si>
  <si>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</si>
  <si>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</si>
  <si>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</si>
  <si>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</si>
  <si>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</si>
  <si>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</si>
  <si>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</si>
  <si>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</si>
  <si>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</si>
  <si>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</si>
  <si>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</si>
  <si>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</si>
  <si>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</si>
  <si>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</si>
  <si>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</si>
  <si>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</si>
  <si>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</si>
  <si>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</si>
  <si>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</si>
  <si>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</si>
  <si>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</si>
  <si>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</si>
  <si>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</si>
  <si>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</si>
  <si>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</si>
  <si>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</si>
  <si>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</si>
  <si>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</si>
  <si>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</si>
  <si>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</si>
  <si>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</si>
  <si>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</si>
  <si>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</si>
  <si>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</si>
  <si>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</si>
  <si>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</si>
  <si>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</si>
  <si>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</si>
  <si>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</si>
  <si>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</si>
  <si>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</si>
  <si>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</si>
  <si>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</si>
  <si>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</si>
  <si>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</si>
  <si>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</si>
  <si>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</si>
  <si>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</si>
  <si>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</si>
  <si>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</si>
  <si>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</si>
  <si>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</si>
  <si>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</si>
  <si>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</si>
  <si>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</si>
  <si>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</si>
  <si>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</si>
  <si>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</si>
  <si>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</si>
  <si>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</si>
  <si>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</si>
  <si>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</si>
  <si>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</si>
  <si>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</si>
  <si>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</si>
  <si>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</si>
  <si>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</si>
  <si>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</si>
  <si>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</si>
  <si>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</si>
  <si>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</si>
  <si>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</si>
  <si>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</si>
  <si>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</si>
  <si>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</si>
  <si>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</si>
  <si>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</si>
  <si>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</si>
  <si>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</si>
  <si>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</si>
  <si>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</si>
  <si>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</si>
  <si>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</si>
  <si>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</si>
  <si>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</si>
  <si>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</si>
  <si>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</si>
  <si>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</si>
  <si>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</si>
  <si>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</si>
  <si>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</si>
  <si>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</si>
  <si>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</si>
  <si>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</si>
  <si>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</si>
  <si>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</si>
  <si>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</si>
  <si>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</si>
  <si>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</si>
  <si>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</si>
  <si>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</si>
  <si>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</si>
  <si>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</si>
  <si>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</si>
  <si>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</si>
  <si>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</si>
  <si>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</si>
  <si>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</si>
  <si>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</si>
  <si>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</si>
  <si>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</si>
  <si>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</si>
  <si>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</si>
  <si>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</si>
  <si>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</si>
  <si>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</si>
  <si>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</si>
  <si>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</si>
  <si>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</si>
  <si>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</si>
  <si>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</si>
  <si>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</si>
  <si>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</si>
  <si>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</si>
  <si>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</si>
  <si>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</si>
  <si>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</si>
  <si>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</si>
  <si>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</si>
  <si>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</si>
  <si>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</si>
  <si>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</si>
  <si>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</si>
  <si>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</si>
  <si>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</si>
  <si>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</si>
  <si>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</si>
  <si>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</si>
  <si>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</si>
  <si>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</si>
  <si>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</si>
  <si>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</si>
  <si>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</si>
  <si>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</si>
  <si>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</si>
  <si>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</si>
  <si>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</si>
  <si>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</si>
  <si>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</si>
  <si>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</si>
  <si>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</si>
  <si>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</si>
  <si>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</si>
  <si>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</si>
  <si>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</si>
  <si>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</si>
  <si>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</si>
  <si>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</si>
  <si>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</si>
  <si>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</si>
  <si>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</si>
  <si>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</si>
  <si>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</si>
  <si>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</si>
  <si>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</si>
  <si>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</si>
  <si>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</si>
  <si>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</si>
  <si>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</si>
  <si>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</si>
  <si>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</si>
  <si>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</si>
  <si>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</si>
  <si>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</si>
  <si>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</si>
  <si>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</si>
  <si>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</si>
  <si>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</si>
  <si>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</si>
  <si>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</si>
  <si>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</si>
  <si>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</si>
  <si>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</si>
  <si>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</si>
  <si>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</si>
  <si>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</si>
  <si>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</si>
  <si>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</si>
  <si>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</si>
  <si>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</si>
  <si>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</si>
  <si>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</si>
  <si>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</si>
  <si>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</si>
  <si>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</si>
  <si>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</si>
  <si>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</si>
  <si>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</si>
  <si>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</si>
  <si>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</si>
  <si>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</si>
  <si>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</si>
  <si>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</si>
  <si>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</si>
  <si>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</si>
  <si>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</si>
  <si>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</si>
  <si>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</si>
  <si>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</si>
  <si>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</si>
  <si>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</si>
  <si>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</si>
  <si>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</si>
  <si>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</si>
  <si>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</si>
  <si>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</si>
  <si>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</si>
  <si>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</si>
  <si>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</si>
  <si>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</si>
  <si>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</si>
  <si>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</si>
  <si>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</si>
  <si>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</si>
  <si>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</si>
  <si>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</si>
  <si>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</si>
  <si>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</si>
  <si>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</si>
  <si>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</si>
  <si>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</si>
  <si>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</si>
  <si>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</si>
  <si>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</si>
  <si>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</si>
  <si>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</si>
  <si>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</si>
  <si>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</si>
  <si>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</si>
  <si>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</si>
  <si>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</si>
  <si>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</si>
  <si>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</si>
  <si>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</si>
  <si>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</si>
  <si>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</si>
  <si>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</si>
  <si>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</si>
  <si>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</si>
  <si>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</si>
  <si>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</si>
  <si>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</si>
  <si>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</si>
  <si>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</si>
  <si>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</si>
  <si>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</si>
  <si>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</si>
  <si>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</si>
  <si>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</si>
  <si>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</si>
  <si>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</si>
  <si>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</si>
  <si>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</si>
  <si>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</si>
  <si>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</si>
  <si>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</si>
  <si>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</si>
  <si>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</si>
  <si>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</si>
  <si>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</si>
  <si>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</si>
  <si>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</si>
  <si>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</si>
  <si>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</si>
  <si>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</si>
  <si>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</si>
  <si>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</si>
  <si>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</si>
  <si>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</si>
  <si>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</si>
  <si>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</si>
  <si>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</si>
  <si>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</si>
  <si>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</si>
  <si>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</si>
  <si>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</si>
  <si>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</si>
  <si>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</si>
  <si>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</si>
  <si>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</si>
  <si>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</si>
  <si>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</si>
  <si>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</si>
  <si>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</si>
  <si>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</si>
  <si>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</si>
  <si>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</si>
  <si>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</si>
  <si>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</si>
  <si>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</si>
  <si>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</si>
  <si>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</si>
  <si>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</si>
  <si>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</si>
  <si>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</si>
  <si>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</si>
  <si>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</si>
  <si>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</si>
  <si>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</si>
  <si>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</si>
  <si>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</si>
  <si>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</si>
  <si>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</si>
  <si>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</si>
  <si>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</si>
  <si>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</si>
  <si>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</si>
  <si>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</si>
  <si>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</si>
  <si>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</si>
  <si>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</si>
  <si>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</si>
  <si>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</si>
  <si>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</si>
  <si>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</si>
  <si>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</si>
  <si>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</si>
  <si>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</si>
  <si>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</si>
  <si>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</si>
  <si>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</si>
  <si>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</si>
  <si>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</si>
  <si>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</si>
  <si>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</si>
  <si>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</si>
  <si>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</si>
  <si>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</si>
  <si>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</si>
  <si>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</si>
  <si>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</si>
  <si>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</si>
  <si>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</si>
  <si>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</si>
  <si>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</si>
  <si>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</si>
  <si>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</si>
  <si>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</si>
  <si>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</si>
  <si>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</si>
  <si>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</si>
  <si>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</si>
  <si>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</si>
  <si>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</si>
  <si>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</si>
  <si>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</si>
  <si>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</si>
  <si>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</si>
  <si>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</si>
  <si>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</si>
  <si>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</si>
  <si>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</si>
  <si>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</si>
  <si>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</si>
  <si>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</si>
  <si>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</si>
  <si>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</si>
  <si>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</si>
  <si>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</si>
  <si>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</si>
  <si>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</si>
  <si>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</si>
  <si>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</si>
  <si>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</si>
  <si>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</si>
  <si>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</si>
  <si>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</si>
  <si>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</si>
  <si>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</si>
  <si>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</si>
  <si>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</si>
  <si>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</si>
  <si>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</si>
  <si>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</si>
  <si>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</si>
  <si>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</si>
  <si>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</si>
  <si>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</si>
  <si>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</si>
  <si>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</si>
  <si>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</si>
  <si>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</si>
  <si>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</si>
  <si>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</si>
  <si>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</si>
  <si>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</si>
  <si>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</si>
  <si>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</si>
  <si>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</si>
  <si>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</si>
  <si>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</si>
  <si>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</si>
  <si>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</si>
  <si>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</si>
  <si>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</si>
  <si>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</si>
  <si>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</si>
  <si>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</si>
  <si>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</si>
  <si>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</si>
  <si>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</si>
  <si>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</si>
  <si>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</si>
  <si>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</si>
  <si>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</si>
  <si>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</si>
  <si>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</si>
  <si>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</si>
  <si>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</si>
  <si>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</si>
  <si>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</si>
  <si>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</si>
  <si>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</si>
  <si>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</si>
  <si>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</si>
  <si>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</si>
  <si>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</si>
  <si>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</si>
  <si>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</si>
  <si>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</si>
  <si>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</si>
  <si>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</si>
  <si>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</si>
  <si>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</si>
  <si>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</si>
  <si>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</si>
  <si>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</si>
  <si>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</si>
  <si>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</si>
  <si>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</si>
  <si>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</si>
  <si>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</si>
  <si>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</si>
  <si>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</si>
  <si>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</si>
  <si>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</si>
  <si>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</si>
  <si>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</si>
  <si>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</si>
  <si>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</si>
  <si>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</si>
  <si>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</si>
  <si>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</si>
  <si>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</si>
  <si>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</si>
  <si>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</si>
  <si>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</si>
  <si>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</si>
  <si>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</si>
  <si>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</si>
  <si>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</si>
  <si>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</si>
  <si>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</si>
  <si>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</si>
  <si>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</si>
  <si>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</si>
  <si>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</si>
  <si>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</si>
  <si>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</si>
  <si>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</si>
  <si>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</si>
  <si>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</si>
  <si>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</si>
  <si>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</si>
  <si>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</si>
  <si>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</si>
  <si>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</si>
  <si>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</si>
  <si>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</si>
  <si>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</si>
  <si>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</si>
  <si>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</si>
  <si>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</si>
  <si>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</si>
  <si>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</si>
  <si>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</si>
  <si>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</si>
  <si>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</si>
  <si>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</si>
  <si>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</si>
  <si>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</si>
  <si>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</si>
  <si>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</si>
  <si>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</si>
  <si>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</si>
  <si>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</si>
  <si>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</si>
  <si>
    <t>Phoebe Birch YA Prize</t>
  </si>
  <si>
    <t>Ash Goller YA Prize</t>
  </si>
  <si>
    <t>Amanda Jewell OAS</t>
  </si>
  <si>
    <t>Drinks</t>
  </si>
  <si>
    <t>Magdalen Road StudMAS hire</t>
  </si>
  <si>
    <t>Meeting room hire</t>
  </si>
  <si>
    <t>L Wootton-Davies OAS</t>
  </si>
  <si>
    <t>Louis</t>
  </si>
  <si>
    <t>Erin 2</t>
  </si>
  <si>
    <t>GROSS INTEREST TO 16JUN2025</t>
  </si>
  <si>
    <t>Leaflet printing</t>
  </si>
  <si>
    <t>Poster printing</t>
  </si>
  <si>
    <t>Molly Palmer YA Prize</t>
  </si>
  <si>
    <t>Flyers and  posters</t>
  </si>
  <si>
    <t>Labels</t>
  </si>
  <si>
    <t>Price list</t>
  </si>
  <si>
    <t xml:space="preserve">Cost: </t>
  </si>
  <si>
    <t>Toby Michael YA Prize</t>
  </si>
  <si>
    <t>Erin 3</t>
  </si>
  <si>
    <t>TOTAL CHARGES TO 30MAY2025</t>
  </si>
  <si>
    <t>China meeting refreshments</t>
  </si>
  <si>
    <t>A HARTLEY</t>
  </si>
  <si>
    <t>Lucy</t>
  </si>
  <si>
    <t>Hartley</t>
  </si>
  <si>
    <t>MAGDALEN ROAD STUDOASYA DISCOUNT</t>
  </si>
  <si>
    <t>Fizog Design OAS</t>
  </si>
  <si>
    <t>Jeremy's fee</t>
  </si>
  <si>
    <t>Website redesign</t>
  </si>
  <si>
    <t>Social events</t>
  </si>
  <si>
    <t>Summer drinks</t>
  </si>
  <si>
    <t>TOTAL CHARGES TO 29JUN2025</t>
  </si>
  <si>
    <t>GROSS INTEREST TO 16JUL2025</t>
  </si>
  <si>
    <t>CCSCollect 24798511</t>
  </si>
  <si>
    <t>JEREMY MORGAN OAS</t>
  </si>
  <si>
    <t>GROSS INTEREST TO 16AUG2025</t>
  </si>
  <si>
    <t>TOTAL CHARGES TO 30JUL2025</t>
  </si>
  <si>
    <t>Webscape Gardener WG553</t>
  </si>
  <si>
    <t>Jewell</t>
  </si>
  <si>
    <t>ch_3RuIdcL2mw6tzYKU1pYiCI0n</t>
  </si>
  <si>
    <t>Entry ID: 2302, Product: One</t>
  </si>
  <si>
    <t>pm_1RuIdbL2mw6tzYKUYG2afroh</t>
  </si>
  <si>
    <t>po_1RvobVL2mw6tzYKUFMufU8Wr</t>
  </si>
  <si>
    <t>ch_3RusSNL2mw6tzYKU0pivncSO</t>
  </si>
  <si>
    <t>Entry ID: 2303, Product: Two</t>
  </si>
  <si>
    <t>pm_1RusSML2mw6tzYKURTzYK3va</t>
  </si>
  <si>
    <t>ch_3RuxB5L2mw6tzYKU1qmYLAZ2</t>
  </si>
  <si>
    <t>Entry ID: 2304, Product: One</t>
  </si>
  <si>
    <t>pm_1RuxHlL2mw6tzYKUkNHcxDVo</t>
  </si>
  <si>
    <t>ch_3Ruy1VL2mw6tzYKU0MDsWsJ4</t>
  </si>
  <si>
    <t>Entry ID: 2305, Product: One</t>
  </si>
  <si>
    <t>pm_1Ruy1UL2mw6tzYKUeRVYWI8n</t>
  </si>
  <si>
    <t>ch_3RuysyL2mw6tzYKU0dgDGPU3</t>
  </si>
  <si>
    <t>Entry ID: 2306, Product: One</t>
  </si>
  <si>
    <t>pm_1RuysxL2mw6tzYKUl9WFyywE</t>
  </si>
  <si>
    <t>ch_3RuzFXL2mw6tzYKU0S2SLulR</t>
  </si>
  <si>
    <t>Entry ID: 2307, Product: Two</t>
  </si>
  <si>
    <t>pm_1RuzFXL2mw6tzYKUZ4eGW5F2</t>
  </si>
  <si>
    <t>ch_3Rv1MiL2mw6tzYKU1SnAcvCK</t>
  </si>
  <si>
    <t>Entry ID: 2308, Product: Two</t>
  </si>
  <si>
    <t>pm_1Rv1MhL2mw6tzYKULwOnZkCt</t>
  </si>
  <si>
    <t>ch_3RvCx1L2mw6tzYKU0JTUOJ48</t>
  </si>
  <si>
    <t>Entry ID: 2309, Product: One</t>
  </si>
  <si>
    <t>pm_1RvCx1L2mw6tzYKUWgQQBatf</t>
  </si>
  <si>
    <t>po_1RwBFxL2mw6tzYKUZIvYPYoY</t>
  </si>
  <si>
    <t>ch_3RvHPEL2mw6tzYKU05UE1yBl</t>
  </si>
  <si>
    <t>Entry ID: 2310, Product: One</t>
  </si>
  <si>
    <t>pm_1RvHPDL2mw6tzYKUSmOcxhSI</t>
  </si>
  <si>
    <t>ch_3RvHvTL2mw6tzYKU0k2LUaym</t>
  </si>
  <si>
    <t>Entry ID: 2311, Product: Two</t>
  </si>
  <si>
    <t>pm_1RvHvSL2mw6tzYKUd9BYPRNb</t>
  </si>
  <si>
    <t>ch_3RvID6L2mw6tzYKU1Fh8m90z</t>
  </si>
  <si>
    <t>Entry ID: 2312, Product: Two</t>
  </si>
  <si>
    <t>pm_1RvIERL2mw6tzYKUVIYeP0Xz</t>
  </si>
  <si>
    <t>ch_3RvJ8XL2mw6tzYKU1VATrM0B</t>
  </si>
  <si>
    <t>Entry ID: 2313, Product: Two</t>
  </si>
  <si>
    <t>pm_1RvJ8WL2mw6tzYKUpcl1Y7gn</t>
  </si>
  <si>
    <t>ch_3RvKRuL2mw6tzYKU00sahexQ</t>
  </si>
  <si>
    <t>Entry ID: 2314, Product: Two</t>
  </si>
  <si>
    <t>pm_1RvKRtL2mw6tzYKUM69Md5gn</t>
  </si>
  <si>
    <t>ch_3RvKejL2mw6tzYKU1d7WQeY5</t>
  </si>
  <si>
    <t>Entry ID: 2315, Product: One</t>
  </si>
  <si>
    <t>pm_1RvKeiL2mw6tzYKUJBBqyzQA</t>
  </si>
  <si>
    <t>ch_3RvL1yL2mw6tzYKU1FlQHyQE</t>
  </si>
  <si>
    <t>Entry ID: 2316, Product: One</t>
  </si>
  <si>
    <t>pm_1RvL1xL2mw6tzYKUzGmJEtj4</t>
  </si>
  <si>
    <t>ch_3RvcZzL2mw6tzYKU0B9bqCnL</t>
  </si>
  <si>
    <t>Entry ID: 2317, Product: Two</t>
  </si>
  <si>
    <t>pm_1RvcZyL2mw6tzYKUYewxnQTN</t>
  </si>
  <si>
    <t>po_1RxGugL2mw6tzYKU03NEIKOa</t>
  </si>
  <si>
    <t>ch_3Rvd4PL2mw6tzYKU1jv1HWMl</t>
  </si>
  <si>
    <t>Entry ID: 2318, Product: Two</t>
  </si>
  <si>
    <t>pm_1Rvd4OL2mw6tzYKUeOE2wDIA</t>
  </si>
  <si>
    <t>ch_3RvdDPL2mw6tzYKU0xZ88NEs</t>
  </si>
  <si>
    <t>Entry ID: 2319, Product: One</t>
  </si>
  <si>
    <t>pm_1RvdFDL2mw6tzYKUum6Wf7RJ</t>
  </si>
  <si>
    <t>ch_3Rvg9UL2mw6tzYKU0y8PxD2D</t>
  </si>
  <si>
    <t>Entry ID: 2320, Product: One</t>
  </si>
  <si>
    <t>pm_1Rvg9TL2mw6tzYKUqb2sPKTS</t>
  </si>
  <si>
    <t>ch_3RvhEDL2mw6tzYKU0lUOdG84</t>
  </si>
  <si>
    <t>Entry ID: 2321, Product: Two</t>
  </si>
  <si>
    <t>pm_1RvhHlL2mw6tzYKUsi3NVlZz</t>
  </si>
  <si>
    <t>ch_3RvhqXL2mw6tzYKU1YIJWqgV</t>
  </si>
  <si>
    <t>Entry ID: 2322, Product: Two</t>
  </si>
  <si>
    <t>pm_1RvhqWL2mw6tzYKUdvJfLXyb</t>
  </si>
  <si>
    <t>ch_3Rvz9kL2mw6tzYKU0Bp56ogt</t>
  </si>
  <si>
    <t>Entry ID: 2323, Product: Two</t>
  </si>
  <si>
    <t>pm_1RvzBFL2mw6tzYKUw3i3TkVp</t>
  </si>
  <si>
    <t>po_1Rxd5BL2mw6tzYKUXR3EqhZa</t>
  </si>
  <si>
    <t>ch_3RvzJiL2mw6tzYKU0sYchltG</t>
  </si>
  <si>
    <t>Entry ID: 2324, Product: Two</t>
  </si>
  <si>
    <t>pm_1RvzJhL2mw6tzYKUw5paIgtF</t>
  </si>
  <si>
    <t>ch_3Rw3S7L2mw6tzYKU0oedct4g</t>
  </si>
  <si>
    <t>Entry ID: 2325, Product: One</t>
  </si>
  <si>
    <t>pm_1Rw3S6L2mw6tzYKUPoll9tpX</t>
  </si>
  <si>
    <t>ch_3RwJmSL2mw6tzYKU0T9nd5NT</t>
  </si>
  <si>
    <t>Entry ID: 2326, Product: Two</t>
  </si>
  <si>
    <t>pm_1RwJmRL2mw6tzYKUUWgcWfuR</t>
  </si>
  <si>
    <t>po_1RxzWfL2mw6tzYKU4Cg27yMC</t>
  </si>
  <si>
    <t>ch_3RwKjqL2mw6tzYKU14oVCuzr</t>
  </si>
  <si>
    <t>Entry ID: 2327, Product: Two</t>
  </si>
  <si>
    <t>pm_1RwKjpL2mw6tzYKUcqHJAp1y</t>
  </si>
  <si>
    <t>ch_3RwfVrL2mw6tzYKU13nZpL7k</t>
  </si>
  <si>
    <t>Entry ID: 2328, Product: Two</t>
  </si>
  <si>
    <t>pm_1RwfVqL2mw6tzYKUWYCI7IaM</t>
  </si>
  <si>
    <t>po_1RyMGCL2mw6tzYKUEfZzaqdu</t>
  </si>
  <si>
    <t>ch_3RwhEHL2mw6tzYKU0kMclpSM</t>
  </si>
  <si>
    <t>Entry ID: 2329, Product: One</t>
  </si>
  <si>
    <t>pm_1RwhEGL2mw6tzYKU10B5HWAe</t>
  </si>
  <si>
    <t>ch_3RwjfTL2mw6tzYKU01AqADnl</t>
  </si>
  <si>
    <t>Entry ID: 2330, Product: Two</t>
  </si>
  <si>
    <t>pm_1RwjhuL2mw6tzYKU0pgnQCvG</t>
  </si>
  <si>
    <t>ch_3Rwk49L2mw6tzYKU1pBVuvAU</t>
  </si>
  <si>
    <t>Entry ID: 2331, Product: Two</t>
  </si>
  <si>
    <t>pm_1Rwk6IL2mw6tzYKUXxliGJTB</t>
  </si>
  <si>
    <t>ch_3Rx1t1L2mw6tzYKU1EdaJUQq</t>
  </si>
  <si>
    <t>Entry ID: 2332, Product: Two</t>
  </si>
  <si>
    <t>pm_1Rx1t0L2mw6tzYKUojWKjy33</t>
  </si>
  <si>
    <t>ch_3Rx1tjL2mw6tzYKU1D1rEYz9</t>
  </si>
  <si>
    <t>Entry ID: 2333, Product: One</t>
  </si>
  <si>
    <t>pm_1Rx1u3L2mw6tzYKUBAtiKFJG</t>
  </si>
  <si>
    <t>ch_3Rx521L2mw6tzYKU0uLKMeKr</t>
  </si>
  <si>
    <t>Entry ID: 2334, Product: One</t>
  </si>
  <si>
    <t>pm_1Rx520L2mw6tzYKU22B9vXuO</t>
  </si>
  <si>
    <t>ch_3Rx64RL2mw6tzYKU1tcjkjZb</t>
  </si>
  <si>
    <t>Entry ID: 2335, Product: Two</t>
  </si>
  <si>
    <t>pm_1Rx64QL2mw6tzYKUv6Y3Golq</t>
  </si>
  <si>
    <t>ch_3RxR9IL2mw6tzYKU104IYoLd</t>
  </si>
  <si>
    <t>Entry ID: 2336, Product: One</t>
  </si>
  <si>
    <t>pm_1RxR9HL2mw6tzYKUeYCtPHHY</t>
  </si>
  <si>
    <t>ch_3RxSXIL2mw6tzYKU16I6onzd</t>
  </si>
  <si>
    <t>Entry ID: 2337, Product: Two</t>
  </si>
  <si>
    <t>pm_1RxSXHL2mw6tzYKUOAMuWup0</t>
  </si>
  <si>
    <t>ch_3RxSheL2mw6tzYKU0yk1n9tG</t>
  </si>
  <si>
    <t>Entry ID: 2338, Product: One</t>
  </si>
  <si>
    <t>pm_1RxSjXL2mw6tzYKUpSWBKUWo</t>
  </si>
  <si>
    <t>ch_3RxUG5L2mw6tzYKU0lll5v1E</t>
  </si>
  <si>
    <t>Entry ID: 2339, Product: Two</t>
  </si>
  <si>
    <t>pm_1RxUG4L2mw6tzYKULBw18VOK</t>
  </si>
  <si>
    <t>ch_3RxXdrL2mw6tzYKU0vVl8QNx</t>
  </si>
  <si>
    <t>Entry ID: 2340, Product: Two</t>
  </si>
  <si>
    <t>pm_1RxXdqL2mw6tzYKUibCSMWVO</t>
  </si>
  <si>
    <t>ch_3RxY0NL2mw6tzYKU1f0Xd2fz</t>
  </si>
  <si>
    <t>Entry ID: 2341, Product: One</t>
  </si>
  <si>
    <t>pm_1RxY2mL2mw6tzYKU9BohjjQR</t>
  </si>
  <si>
    <t>ch_3RxYczL2mw6tzYKU10sphvVt</t>
  </si>
  <si>
    <t>Entry ID: 2342, Product: One</t>
  </si>
  <si>
    <t>pm_1RxYcyL2mw6tzYKUA0PaqViO</t>
  </si>
  <si>
    <t>ch_3RxnDPL2mw6tzYKU19FzlhU6</t>
  </si>
  <si>
    <t>Entry ID: 2343, Product: Two</t>
  </si>
  <si>
    <t>pm_1RxnF0L2mw6tzYKUdnQJg6Pt</t>
  </si>
  <si>
    <t>po_1RyiPBL2mw6tzYKUr5t4uYuc</t>
  </si>
  <si>
    <t>ch_3Rxs9DL2mw6tzYKU0l2XH9vM</t>
  </si>
  <si>
    <t>Entry ID: 2344, Product: Two</t>
  </si>
  <si>
    <t>pm_1Rxs9DL2mw6tzYKUsIJZV81K</t>
  </si>
  <si>
    <t>ch_3Ry6NDL2mw6tzYKU1Wp7uZtf</t>
  </si>
  <si>
    <t>Entry ID: 2345, Product: Two</t>
  </si>
  <si>
    <t>pm_1Ry6NCL2mw6tzYKUBVDFlHnd</t>
  </si>
  <si>
    <t>po_1S0AbOL2mw6tzYKUtHlWPyfu</t>
  </si>
  <si>
    <t>ch_3RyCnwL2mw6tzYKU0t257QcD</t>
  </si>
  <si>
    <t>Entry ID: 2346, Product: Two</t>
  </si>
  <si>
    <t>pm_1RyCrqL2mw6tzYKUONe25gzY</t>
  </si>
  <si>
    <t>ch_3RyEqVL2mw6tzYKU1Nso2Lts</t>
  </si>
  <si>
    <t>Entry ID: 2347, Product: Two</t>
  </si>
  <si>
    <t>pm_1RyEqUL2mw6tzYKUInn6CxUc</t>
  </si>
  <si>
    <t>ch_3RyTTYL2mw6tzYKU1DNCQ7sc</t>
  </si>
  <si>
    <t>Entry ID: 2348, Product: Two</t>
  </si>
  <si>
    <t>pm_1RyTTXL2mw6tzYKUAEaKoitq</t>
  </si>
  <si>
    <t>ch_3RyXGCL2mw6tzYKU1aZ05pG5</t>
  </si>
  <si>
    <t>Entry ID: 2349, Product: One</t>
  </si>
  <si>
    <t>pm_1RyXGBL2mw6tzYKUk2bJWjDj</t>
  </si>
  <si>
    <t>ch_3RyaTfL2mw6tzYKU1YwO7f31</t>
  </si>
  <si>
    <t>Entry ID: 2350, Product: Two</t>
  </si>
  <si>
    <t>pm_1RyabYL2mw6tzYKUdr6Snsnw</t>
  </si>
  <si>
    <t>ch_3RytTdL2mw6tzYKU05CEFqsk</t>
  </si>
  <si>
    <t>Entry ID: 2351, Product: One</t>
  </si>
  <si>
    <t>pm_1RytWjL2mw6tzYKUuPlDvW1C</t>
  </si>
  <si>
    <t>ch_3RyukZL2mw6tzYKU1gfOJBKf</t>
  </si>
  <si>
    <t>Entry ID: 2352, Product: Two</t>
  </si>
  <si>
    <t>pm_1RyulnL2mw6tzYKUoDTFMn96</t>
  </si>
  <si>
    <t>ch_3RywBsL2mw6tzYKU0NWcMm3K</t>
  </si>
  <si>
    <t>Entry ID: 2353, Product: One</t>
  </si>
  <si>
    <t>pm_1RywFnL2mw6tzYKUXJXtf8D5</t>
  </si>
  <si>
    <t>ch_3Rywz0L2mw6tzYKU0lGnJjZx</t>
  </si>
  <si>
    <t>Entry ID: 2354, Product: One</t>
  </si>
  <si>
    <t>pm_1RywyzL2mw6tzYKU235dCT1A</t>
  </si>
  <si>
    <t>ch_3Ryxx7L2mw6tzYKU1GpCbnPH</t>
  </si>
  <si>
    <t>Entry ID: 2355, Product: Two</t>
  </si>
  <si>
    <t>pm_1Ryxx6L2mw6tzYKUJnFVWGBR</t>
  </si>
  <si>
    <t>ch_3RyyfvL2mw6tzYKU02uiI67V</t>
  </si>
  <si>
    <t>Entry ID: 2356, Product: Two</t>
  </si>
  <si>
    <t>pm_1RyyfuL2mw6tzYKUVtnn9MzN</t>
  </si>
  <si>
    <t>ch_3Rz0yuL2mw6tzYKU0knEvXoo</t>
  </si>
  <si>
    <t>Entry ID: 2357, Product: One</t>
  </si>
  <si>
    <t>pm_1Rz0ytL2mw6tzYKUZ1uo2vwq</t>
  </si>
  <si>
    <t>ch_3Rz2pWL2mw6tzYKU1TbMiTZq</t>
  </si>
  <si>
    <t>Entry ID: 2358, Product: One</t>
  </si>
  <si>
    <t>pm_1Rz2rdL2mw6tzYKU1JYNrkuA</t>
  </si>
  <si>
    <t>ch_3RzEibL2mw6tzYKU0cg52h1N</t>
  </si>
  <si>
    <t>Entry ID: 2359, Product: One</t>
  </si>
  <si>
    <t>pm_1RzEibL2mw6tzYKUwdowwOsi</t>
  </si>
  <si>
    <t>ch_3RzN8HL2mw6tzYKU1KDrugXE</t>
  </si>
  <si>
    <t>Entry ID: 2360, Product: Two</t>
  </si>
  <si>
    <t>pm_1RzN8GL2mw6tzYKUQ9zkhUgY</t>
  </si>
  <si>
    <t>ch_3RzN8cL2mw6tzYKU1aEFzRxO</t>
  </si>
  <si>
    <t>Entry ID: 2361, Product: Two</t>
  </si>
  <si>
    <t>pm_1RzN8bL2mw6tzYKUqMlUAfo9</t>
  </si>
  <si>
    <t>ch_3Rzd7cL2mw6tzYKU1Gekce2L</t>
  </si>
  <si>
    <t>Entry ID: 2362, Product: One</t>
  </si>
  <si>
    <t>pm_1Rzd7bL2mw6tzYKUpXth4smH</t>
  </si>
  <si>
    <t>ch_3RzdncL2mw6tzYKU1iaThuP9</t>
  </si>
  <si>
    <t>Entry ID: 2363, Product: One</t>
  </si>
  <si>
    <t>pm_1RzdnbL2mw6tzYKUjnn4zWMF</t>
  </si>
  <si>
    <t>ch_3S03I8L2mw6tzYKU0WkmIz8o</t>
  </si>
  <si>
    <t>Entry ID: 2364, Product: Two</t>
  </si>
  <si>
    <t>pm_1S03PjL2mw6tzYKUHK72EEvm</t>
  </si>
  <si>
    <t>ch_3S055OL2mw6tzYKU1Bjpg2GK</t>
  </si>
  <si>
    <t>Entry ID: 2365, Product: Two</t>
  </si>
  <si>
    <t>pm_1S056JL2mw6tzYKU4tHz4kgs</t>
  </si>
  <si>
    <t>ch_3S0H1sL2mw6tzYKU1OPskawR</t>
  </si>
  <si>
    <t>Entry ID: 2366, Product: One</t>
  </si>
  <si>
    <t>pm_1S0H2mL2mw6tzYKUDzHc2tC3</t>
  </si>
  <si>
    <t>ch_3S0InnL2mw6tzYKU0QbnnOSc</t>
  </si>
  <si>
    <t>Entry ID: 2367, Product: Two</t>
  </si>
  <si>
    <t>pm_1S0InmL2mw6tzYKUDCABmXce</t>
  </si>
  <si>
    <t>ch_3S0JryL2mw6tzYKU12joNcx4</t>
  </si>
  <si>
    <t>Entry ID: 2368, Product: One</t>
  </si>
  <si>
    <t>pm_1S0JrxL2mw6tzYKUkgbdgYoE</t>
  </si>
  <si>
    <t>ch_3S0Kt9L2mw6tzYKU002btwjG</t>
  </si>
  <si>
    <t>Entry ID: 2369, Product: Two</t>
  </si>
  <si>
    <t>pm_1S0Kt8L2mw6tzYKU8ITaYfUG</t>
  </si>
  <si>
    <t>ch_3S0LxtL2mw6tzYKU1Eijfdai</t>
  </si>
  <si>
    <t>Entry ID: 2370, Product: Two</t>
  </si>
  <si>
    <t>pm_1S0LxsL2mw6tzYKUlBP1mn5Y</t>
  </si>
  <si>
    <t>ch_3S0MIwL2mw6tzYKU0xeXJE2X</t>
  </si>
  <si>
    <t>Entry ID: 2371, Product: Two</t>
  </si>
  <si>
    <t>pm_1S0MIvL2mw6tzYKUdgLDxeiF</t>
  </si>
  <si>
    <t>Webscape Gardener WG555</t>
  </si>
  <si>
    <t>PARKER WOOLWAY T TARA PW OPEN ENTRY</t>
  </si>
  <si>
    <t>GROSS INTEREST TO 16SEP2025</t>
  </si>
  <si>
    <t>SumUp Payments AccMDD PID934842</t>
  </si>
  <si>
    <t>DUDLEY IMIIM&amp;V 13 We can fix this</t>
  </si>
  <si>
    <t>ROCKBERGER P R HANNAHVICKERY68</t>
  </si>
  <si>
    <t>MCCAFFERTY P &amp;K Gerry Coles</t>
  </si>
  <si>
    <t>2025-09-19 20:03:08</t>
  </si>
  <si>
    <t>TAAAXQTP23P</t>
  </si>
  <si>
    <t>**** **** **** 7189</t>
  </si>
  <si>
    <t>R00262</t>
  </si>
  <si>
    <t>2025-09-19 19:48:16</t>
  </si>
  <si>
    <t>TAAAXQTHGAY</t>
  </si>
  <si>
    <t>044831</t>
  </si>
  <si>
    <t>2025-09-19 19:47:25</t>
  </si>
  <si>
    <t>TAAAXQTG462</t>
  </si>
  <si>
    <t>017609</t>
  </si>
  <si>
    <t>2025-09-19 19:46:30</t>
  </si>
  <si>
    <t>TAAAXQTGR3B</t>
  </si>
  <si>
    <t>**** **** **** 7501</t>
  </si>
  <si>
    <t>Y9QVCN</t>
  </si>
  <si>
    <t>2025-09-19 19:41:22</t>
  </si>
  <si>
    <t>TAAAXQTERDY</t>
  </si>
  <si>
    <t>**** **** **** 3765</t>
  </si>
  <si>
    <t>497739</t>
  </si>
  <si>
    <t>2025-09-19 19:40:32</t>
  </si>
  <si>
    <t>TAAAXQTEE3S</t>
  </si>
  <si>
    <t>**** **** **** 0027</t>
  </si>
  <si>
    <t>019540</t>
  </si>
  <si>
    <t>2025-09-19 19:33:04</t>
  </si>
  <si>
    <t>TAAAXQTBE69</t>
  </si>
  <si>
    <t>**** **** **** 3349</t>
  </si>
  <si>
    <t>700327</t>
  </si>
  <si>
    <t>2025-09-19 19:31:21</t>
  </si>
  <si>
    <t>TAAAXQTAM7V</t>
  </si>
  <si>
    <t>**** **** **** 7611</t>
  </si>
  <si>
    <t>R20480</t>
  </si>
  <si>
    <t>2025-09-19 19:28:46</t>
  </si>
  <si>
    <t>TAAAXQS9PHP</t>
  </si>
  <si>
    <t>**** **** **** 5582</t>
  </si>
  <si>
    <t>R19999</t>
  </si>
  <si>
    <t>2025-09-19 19:28:04</t>
  </si>
  <si>
    <t>TAAAXQS9EMP</t>
  </si>
  <si>
    <t>**** **** **** 8950</t>
  </si>
  <si>
    <t>632951</t>
  </si>
  <si>
    <t>2025-09-19 19:27:27</t>
  </si>
  <si>
    <t>TAAAXQS76NQ</t>
  </si>
  <si>
    <t>**** **** **** 1431</t>
  </si>
  <si>
    <t>R53531</t>
  </si>
  <si>
    <t>2025-09-19 19:22:08</t>
  </si>
  <si>
    <t>TAAAXQS4YMZ</t>
  </si>
  <si>
    <t>**** **** **** 3245</t>
  </si>
  <si>
    <t>019495</t>
  </si>
  <si>
    <t>2025-09-19 19:05:31</t>
  </si>
  <si>
    <t>TAAAXQSUXMC</t>
  </si>
  <si>
    <t>**** **** **** 2453</t>
  </si>
  <si>
    <t>058938</t>
  </si>
  <si>
    <t>2025-09-19 19:04:43</t>
  </si>
  <si>
    <t>TAAAXQSUQMK</t>
  </si>
  <si>
    <t>129606</t>
  </si>
  <si>
    <t>2025-09-19 19:00:16</t>
  </si>
  <si>
    <t>TAAAXQSSTRA</t>
  </si>
  <si>
    <t>**** **** **** 0157</t>
  </si>
  <si>
    <t>R36617</t>
  </si>
  <si>
    <t>2025-09-19 18:59:13</t>
  </si>
  <si>
    <t>TAAAXQSSB9Q</t>
  </si>
  <si>
    <t>**** **** **** 2384</t>
  </si>
  <si>
    <t>032715</t>
  </si>
  <si>
    <t>2025-09-19 18:58:09</t>
  </si>
  <si>
    <t>TAAAXQSRXDQ</t>
  </si>
  <si>
    <t>060809</t>
  </si>
  <si>
    <t>2025-09-19 18:57:55</t>
  </si>
  <si>
    <t>TAAAXQSRTGL</t>
  </si>
  <si>
    <t>**** **** **** 8305</t>
  </si>
  <si>
    <t>021991</t>
  </si>
  <si>
    <t>2025-09-19 18:57:09</t>
  </si>
  <si>
    <t>TAAAXQSRHFY</t>
  </si>
  <si>
    <t>**** **** **** 5237</t>
  </si>
  <si>
    <t>001121</t>
  </si>
  <si>
    <t>2025-09-19 18:56:38</t>
  </si>
  <si>
    <t>TAAAXQSRBAV</t>
  </si>
  <si>
    <t>**** **** **** 3422</t>
  </si>
  <si>
    <t>000660</t>
  </si>
  <si>
    <t>2025-09-19 18:56:26</t>
  </si>
  <si>
    <t>TAAAXQSQ7YQ</t>
  </si>
  <si>
    <t>**** **** **** 2602</t>
  </si>
  <si>
    <t>664489</t>
  </si>
  <si>
    <t>2025-09-19 18:55:02</t>
  </si>
  <si>
    <t>TAAAXQSQGHY</t>
  </si>
  <si>
    <t>050190</t>
  </si>
  <si>
    <t>2025-09-19 18:51:50</t>
  </si>
  <si>
    <t>TAAAXQSPANQ</t>
  </si>
  <si>
    <t>019539</t>
  </si>
  <si>
    <t>2025-09-19 18:49:31</t>
  </si>
  <si>
    <t>TAAAXQSNA9Z</t>
  </si>
  <si>
    <t>019630</t>
  </si>
  <si>
    <t>2025-09-19 18:34:46</t>
  </si>
  <si>
    <t>TAAAXQSEXP7</t>
  </si>
  <si>
    <t>**** **** **** 9120</t>
  </si>
  <si>
    <t>724505</t>
  </si>
  <si>
    <t>2025-09-19 18:33:55</t>
  </si>
  <si>
    <t>TAAAXQSEPX9</t>
  </si>
  <si>
    <t>**** **** **** 0790</t>
  </si>
  <si>
    <t>236568</t>
  </si>
  <si>
    <t>2025-09-19 18:33:25</t>
  </si>
  <si>
    <t>TAAAXQSEG26</t>
  </si>
  <si>
    <t>072247</t>
  </si>
  <si>
    <t>2025-09-19 18:33:10</t>
  </si>
  <si>
    <t>TAAAXQSED4Y</t>
  </si>
  <si>
    <t>093130</t>
  </si>
  <si>
    <t>2025-09-19 18:32:47</t>
  </si>
  <si>
    <t>TAAAXQSD9PQ</t>
  </si>
  <si>
    <t>074248</t>
  </si>
  <si>
    <t>2025-09-19 18:32:20</t>
  </si>
  <si>
    <t>TAAAXQSDZ23</t>
  </si>
  <si>
    <t>**** **** **** 7085</t>
  </si>
  <si>
    <t>R11796</t>
  </si>
  <si>
    <t>2025-09-19 18:31:20</t>
  </si>
  <si>
    <t>TAAAXQSDL4X</t>
  </si>
  <si>
    <t>JZLQK0</t>
  </si>
  <si>
    <t>2025-09-19 18:30:58</t>
  </si>
  <si>
    <t>TAAAXQSDBFB</t>
  </si>
  <si>
    <t>**** **** **** 8918</t>
  </si>
  <si>
    <t>400590</t>
  </si>
  <si>
    <t>2025-09-19 18:28:51</t>
  </si>
  <si>
    <t>TAAAXQSCE6B</t>
  </si>
  <si>
    <t>**** **** **** 6449</t>
  </si>
  <si>
    <t>532664</t>
  </si>
  <si>
    <t>2025-09-19 18:28:00</t>
  </si>
  <si>
    <t>TAAAXQSB737</t>
  </si>
  <si>
    <t>**** **** **** 1031</t>
  </si>
  <si>
    <t>551560</t>
  </si>
  <si>
    <t>2025-09-19 18:27:03</t>
  </si>
  <si>
    <t>TAAAXQSBSXM</t>
  </si>
  <si>
    <t>**** **** **** 4800</t>
  </si>
  <si>
    <t>EU8N4F</t>
  </si>
  <si>
    <t>2025-09-19 18:25:30</t>
  </si>
  <si>
    <t>TAAAXQSA6ZS</t>
  </si>
  <si>
    <t>**** **** **** 8736</t>
  </si>
  <si>
    <t>019089</t>
  </si>
  <si>
    <t>2025-09-19 18:24:18</t>
  </si>
  <si>
    <t>TAAAXQSAGZL</t>
  </si>
  <si>
    <t>**** **** **** 0763</t>
  </si>
  <si>
    <t>594450</t>
  </si>
  <si>
    <t>2025-09-19 18:23:35</t>
  </si>
  <si>
    <t>TAAAXQSABZ7</t>
  </si>
  <si>
    <t>Cancelled</t>
  </si>
  <si>
    <t>UNKNOWN</t>
  </si>
  <si>
    <t>N/A</t>
  </si>
  <si>
    <t>2025-09-18 15:14:46</t>
  </si>
  <si>
    <t>TAAAXQA66KM</t>
  </si>
  <si>
    <t>R67039</t>
  </si>
  <si>
    <t>email</t>
  </si>
  <si>
    <t>R Paton Wine payments PV</t>
  </si>
  <si>
    <t>BAKER WHITE JOHN ANGIE HUNT</t>
  </si>
  <si>
    <t>SumUp Payments AccMDD PID938671</t>
  </si>
  <si>
    <t>John Baker White OAS</t>
  </si>
  <si>
    <t>SumUp payment</t>
  </si>
  <si>
    <t>SumUp Payments AccMDD PID941011</t>
  </si>
  <si>
    <t>SumUp Payments AccMDD PID942104</t>
  </si>
  <si>
    <t>THORNHILL AR P Beesley</t>
  </si>
  <si>
    <t>SumUp Payments AccMDD PID943354</t>
  </si>
  <si>
    <t>Kate Hipkiss had to give change out her own pocket, this is the refund</t>
  </si>
  <si>
    <t>PARK A+S KATHY SHAW</t>
  </si>
  <si>
    <t>SumUp Payments AccMDD PID946986</t>
  </si>
  <si>
    <t>SumUp Payments AccMDD PID948140</t>
  </si>
  <si>
    <t>Laurence Norman NORMAN</t>
  </si>
  <si>
    <t>Direct sale</t>
  </si>
  <si>
    <t>Taylor R A RTaylor commission</t>
  </si>
  <si>
    <t>JARDINE-YOUNG E Ali Moreton</t>
  </si>
  <si>
    <t>Customer paid twice in error</t>
  </si>
  <si>
    <t>Refund of double payment</t>
  </si>
  <si>
    <t>OBP</t>
  </si>
  <si>
    <t>HMRC CORP TAX SHIP2646828043A00107A</t>
  </si>
  <si>
    <t>SumUp Payments AccMDD PID951920</t>
  </si>
  <si>
    <t>J Weeks Berryman</t>
  </si>
  <si>
    <t>ROWLAND JOHN ROWBECCA ROWLAND</t>
  </si>
  <si>
    <t>Anna Baillie-Lane Painting</t>
  </si>
  <si>
    <t>Webscape Gardener WG557</t>
  </si>
  <si>
    <t>SumUp Payments AccMDD PID955630</t>
  </si>
  <si>
    <t>Additional website support</t>
  </si>
  <si>
    <t>Rebecca Rowland OAS</t>
  </si>
  <si>
    <t>Itsuko Doherty OAS</t>
  </si>
  <si>
    <t>Rosalind Brock OAS</t>
  </si>
  <si>
    <t>Veronica Dudley OAS</t>
  </si>
  <si>
    <t>Polly Woolstone OAS</t>
  </si>
  <si>
    <t>Kathleen Shaw OAS</t>
  </si>
  <si>
    <t>Camilla Dowse OAS</t>
  </si>
  <si>
    <t>Stephen Gray OSS</t>
  </si>
  <si>
    <t>Angela Hunt OAS</t>
  </si>
  <si>
    <t>Danni Berryman OAS</t>
  </si>
  <si>
    <t>Sally-Anne StewartOAS</t>
  </si>
  <si>
    <t>Mila Leighton OAS</t>
  </si>
  <si>
    <t>Name</t>
  </si>
  <si>
    <t>Ali</t>
  </si>
  <si>
    <t>alijmspace@gmail.com</t>
  </si>
  <si>
    <t xml:space="preserve"> Ali Moreton</t>
  </si>
  <si>
    <t xml:space="preserve"> Alison Berrett</t>
  </si>
  <si>
    <t>angiehuntstudio@gmail.com</t>
  </si>
  <si>
    <t xml:space="preserve"> Angie Hunt</t>
  </si>
  <si>
    <t>annhart2k@hotmail.com</t>
  </si>
  <si>
    <t xml:space="preserve"> Ann Hart</t>
  </si>
  <si>
    <t>apwootton@gmail.com</t>
  </si>
  <si>
    <t xml:space="preserve"> Annie Wootton</t>
  </si>
  <si>
    <t>Becca</t>
  </si>
  <si>
    <t>becca@rrowland.net</t>
  </si>
  <si>
    <t xml:space="preserve"> Becca Rowland</t>
  </si>
  <si>
    <t>Bryan</t>
  </si>
  <si>
    <t>kdtect@gmail.com</t>
  </si>
  <si>
    <t xml:space="preserve"> Bryan Davies</t>
  </si>
  <si>
    <t xml:space="preserve"> Camilla Dowse</t>
  </si>
  <si>
    <t>Danni</t>
  </si>
  <si>
    <t>dannivahull@gmail.com</t>
  </si>
  <si>
    <t xml:space="preserve"> Danni Berryman</t>
  </si>
  <si>
    <t xml:space="preserve"> Fred Rose</t>
  </si>
  <si>
    <t xml:space="preserve"> Gerry Coles</t>
  </si>
  <si>
    <t>Hanna</t>
  </si>
  <si>
    <t xml:space="preserve"> Hanna Vickery</t>
  </si>
  <si>
    <t>hannah@ourcube.co.uk</t>
  </si>
  <si>
    <t xml:space="preserve"> Hannah Cushion</t>
  </si>
  <si>
    <t xml:space="preserve"> Helen Pakeman</t>
  </si>
  <si>
    <t>Isobel</t>
  </si>
  <si>
    <t>izzypigott@gmail.com</t>
  </si>
  <si>
    <t xml:space="preserve"> Isobel Pigott</t>
  </si>
  <si>
    <t>Itsuko</t>
  </si>
  <si>
    <t>doherty.itsuko@gmail.com</t>
  </si>
  <si>
    <t xml:space="preserve"> Itsuko Doherty</t>
  </si>
  <si>
    <t>Jan</t>
  </si>
  <si>
    <t>janruddock@icloud.com</t>
  </si>
  <si>
    <t xml:space="preserve"> Jan Ruddock</t>
  </si>
  <si>
    <t>Joanna</t>
  </si>
  <si>
    <t>bertiedog-joanna@hotmail.co.uk</t>
  </si>
  <si>
    <t xml:space="preserve"> Joanna Brownridge</t>
  </si>
  <si>
    <t xml:space="preserve"> Julia Simmons</t>
  </si>
  <si>
    <t xml:space="preserve"> Kate Hipkiss</t>
  </si>
  <si>
    <t xml:space="preserve"> Kathryn Acton</t>
  </si>
  <si>
    <t>kathyshaw1@gmail.com</t>
  </si>
  <si>
    <t xml:space="preserve"> Kathy Shaw</t>
  </si>
  <si>
    <t>Mila</t>
  </si>
  <si>
    <t>milaoliveleighton@gmail.com</t>
  </si>
  <si>
    <t xml:space="preserve"> Mila Leighton</t>
  </si>
  <si>
    <t>pmbartox@gmail.com</t>
  </si>
  <si>
    <t xml:space="preserve"> Paul Beesley</t>
  </si>
  <si>
    <t xml:space="preserve"> Paul Beelsey</t>
  </si>
  <si>
    <t>polly.woolstone@gmail.com</t>
  </si>
  <si>
    <t xml:space="preserve"> Polly Woolstone</t>
  </si>
  <si>
    <t>Rosalind</t>
  </si>
  <si>
    <t>rosyb4@hotmail.com</t>
  </si>
  <si>
    <t xml:space="preserve"> Rosalind Brock</t>
  </si>
  <si>
    <t>sallyannestewart@gmail.com</t>
  </si>
  <si>
    <t xml:space="preserve"> Sally Anne Stewart</t>
  </si>
  <si>
    <t>stephengray@splashofcolour.plus.com</t>
  </si>
  <si>
    <t xml:space="preserve"> Stephen Gray</t>
  </si>
  <si>
    <t>Veronica</t>
  </si>
  <si>
    <t>veronicajdudley@gmail.com</t>
  </si>
  <si>
    <t xml:space="preserve"> Veronica Dudley</t>
  </si>
  <si>
    <t>Yolande</t>
  </si>
  <si>
    <t>yolande.wyer@gmail.com</t>
  </si>
  <si>
    <t xml:space="preserve"> Yolande Wyer</t>
  </si>
  <si>
    <t>Still to pay</t>
  </si>
  <si>
    <t>Yolande Wyer OAS</t>
  </si>
  <si>
    <t>Fred Rose OAS</t>
  </si>
  <si>
    <t>Hannah Cushion OAS</t>
  </si>
  <si>
    <t>Joanne Brownridge OAS</t>
  </si>
  <si>
    <t>Alison Berrett OAS</t>
  </si>
  <si>
    <t>Bryan Davies OAS</t>
  </si>
  <si>
    <t>Paul Beesley OAS</t>
  </si>
  <si>
    <t>Ali Moreton OAS</t>
  </si>
  <si>
    <t>WALLACE M&amp;R Joanne brownridge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</si>
</sst>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[$£-809]* #,##0.00_-;\-[$£-809]* #,##0.00_-;_-[$£-809]* &quot;-&quot;??_-;_-@_-"/>
  </numFmts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 applyBorder="0">
      <protection locked="0"/>
    </xf>
  </cellStyleXfs>
  <cellXfs count="48">
    <xf numFmtId="0" fontId="0" fillId="0" borderId="0" xfId="0"/>
    <xf numFmtId="166" fontId="2" fillId="0" borderId="0" xfId="1" applyFont="1"/>
    <xf numFmtId="166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166" fontId="0" fillId="0" borderId="0" xfId="0" applyNumberFormat="1"/>
    <xf numFmtId="14" fontId="3" fillId="0" borderId="0" xfId="2" applyNumberFormat="1"/>
    <xf numFmtId="166" fontId="3" fillId="0" borderId="0" xfId="1" applyFont="1"/>
    <xf numFmtId="0" fontId="5" fillId="0" borderId="0" xfId="2" applyFont="1"/>
    <xf numFmtId="0" fontId="5" fillId="0" borderId="0" xfId="0" applyFont="1"/>
    <xf numFmtId="166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4" applyFont="1"/>
    <xf numFmtId="166" fontId="10" fillId="0" borderId="0" xfId="2" applyNumberFormat="1" applyFont="1"/>
    <xf numFmtId="165" fontId="0" fillId="2" borderId="3" xfId="4" applyFont="1" applyFill="1" applyBorder="1"/>
    <xf numFmtId="165" fontId="0" fillId="2" borderId="2" xfId="4" applyFont="1" applyFill="1" applyBorder="1"/>
    <xf numFmtId="165" fontId="0" fillId="2" borderId="0" xfId="4" applyFont="1" applyFill="1"/>
    <xf numFmtId="165" fontId="0" fillId="2" borderId="1" xfId="4" applyFont="1" applyFill="1" applyBorder="1"/>
    <xf numFmtId="165" fontId="3" fillId="0" borderId="0" xfId="4" applyFont="1"/>
    <xf numFmtId="165" fontId="9" fillId="2" borderId="0" xfId="4" applyFont="1" applyFill="1"/>
    <xf numFmtId="164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165" fontId="11" fillId="0" borderId="0" xfId="2" applyNumberFormat="1" applyFont="1"/>
    <xf numFmtId="165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  <xf numFmtId="0" fontId="0" fillId="0" borderId="0" xfId="0" applyProtection="1">
      <protection locked="0"/>
    </xf>
    <xf numFmtId="0" fontId="0" fillId="3" borderId="0" xfId="0" applyFill="1"/>
    <xf numFmtId="0" fontId="0" fillId="5" borderId="0" xfId="0" applyFill="1"/>
    <xf numFmtId="165" fontId="13" fillId="0" borderId="0" xfId="4" applyFont="1"/>
    <xf numFmtId="0" fontId="13" fillId="0" borderId="0" xfId="0" applyFon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939.871144444442" createdVersion="8" refreshedVersion="8" minRefreshableVersion="3" recordCount="400" xr:uid="{B9AE540E-AB7F-4ADD-9804-695C06D03F39}">
  <cacheSource type="worksheet">
    <worksheetSource ref="A1:I401" sheet="Current account"/>
  </cacheSource>
  <cacheFields count="9">
    <cacheField name="Date" numFmtId="15">
      <sharedItems containsSemiMixedTypes="0" containsNonDate="0" containsDate="1" containsString="0" minDate="2025-01-01T00:00:00" maxDate="2025-09-27T00:00:00"/>
    </cacheField>
    <cacheField name="Type" numFmtId="0">
      <sharedItems containsBlank="1"/>
    </cacheField>
    <cacheField name="Description" numFmtId="0">
      <sharedItems/>
    </cacheField>
    <cacheField name="Expenditure" numFmtId="0">
      <sharedItems containsString="0" containsBlank="1" containsNumber="1" minValue="5" maxValue="2016"/>
    </cacheField>
    <cacheField name="Income" numFmtId="0">
      <sharedItems containsString="0" containsBlank="1" containsNumber="1" minValue="0.98" maxValue="3612.89"/>
    </cacheField>
    <cacheField name="Balance" numFmtId="167">
      <sharedItems containsSemiMixedTypes="0" containsString="0" containsNumber="1" minValue="1647.4100000000062" maxValue="18411.630000000008"/>
    </cacheField>
    <cacheField name="Category" numFmtId="0">
      <sharedItems containsBlank="1" count="2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Admin"/>
        <s v="Website manager's fee"/>
        <s v="Venue hire"/>
        <s v="Website redesign"/>
        <s v="Social events"/>
        <s v="Tax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939.871220486108" createdVersion="8" refreshedVersion="8" minRefreshableVersion="3" recordCount="442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10-10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2016"/>
    </cacheField>
    <cacheField name="Income" numFmtId="0">
      <sharedItems containsString="0" containsBlank="1" containsNumber="1" minValue="0.98" maxValue="3612.89"/>
    </cacheField>
    <cacheField name="Balance" numFmtId="167">
      <sharedItems containsString="0" containsBlank="1" containsNumber="1" minValue="1647.4100000000062" maxValue="18411.630000000008"/>
    </cacheField>
    <cacheField name="Category" numFmtId="0">
      <sharedItems containsBlank="1" count="32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Admin"/>
        <s v="Website manager's fee"/>
        <s v="Venue hire"/>
        <s v="Website redesign"/>
        <s v="Social events"/>
        <s v="Tax"/>
        <s v="Exhibitions cr" u="1"/>
        <s v="Subs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s v="Flyers and  posters"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4"/>
    <s v="Members"/>
    <s v="Labels"/>
  </r>
  <r>
    <d v="2025-03-24T00:00:00"/>
    <s v="BP"/>
    <s v="Kall Kwik Oxford 009679"/>
    <n v="137"/>
    <m/>
    <n v="11624.400000000007"/>
    <x v="14"/>
    <s v="Members"/>
    <s v="Price list"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21"/>
    <m/>
    <s v="Committee meeting refreshments"/>
  </r>
  <r>
    <d v="2025-04-24T00:00:00"/>
    <s v="Split"/>
    <s v="Roberta Catizone OAS"/>
    <n v="1500"/>
    <m/>
    <n v="10837.420000000007"/>
    <x v="22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s v="Leaflet printing"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3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s v="Poster printing"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d v="2025-06-10T00:00:00"/>
    <s v="BP"/>
    <s v="Phoebe Birch YA Prize"/>
    <n v="100"/>
    <m/>
    <n v="7279.7000000000071"/>
    <x v="16"/>
    <s v="Young artists"/>
    <m/>
  </r>
  <r>
    <d v="2025-06-10T00:00:00"/>
    <s v="BP"/>
    <s v="Ash Goller YA Prize"/>
    <n v="100"/>
    <m/>
    <n v="7179.7000000000071"/>
    <x v="16"/>
    <s v="Young artists"/>
    <m/>
  </r>
  <r>
    <d v="2025-06-10T00:00:00"/>
    <s v="BP"/>
    <s v="Amanda Jewell OAS"/>
    <n v="220.68"/>
    <m/>
    <n v="6959.0200000000068"/>
    <x v="4"/>
    <s v="Young artists"/>
    <s v="Drinks"/>
  </r>
  <r>
    <d v="2025-06-13T00:00:00"/>
    <s v="BP"/>
    <s v="Magdalen Road StudMAS hire"/>
    <n v="225"/>
    <m/>
    <n v="6734.0200000000068"/>
    <x v="21"/>
    <m/>
    <s v="Meeting room hire"/>
  </r>
  <r>
    <d v="2025-06-13T00:00:00"/>
    <s v="BP"/>
    <s v="Magdalen Road StudMAS hire"/>
    <n v="700"/>
    <m/>
    <n v="6034.0200000000068"/>
    <x v="23"/>
    <s v="Young artists"/>
    <m/>
  </r>
  <r>
    <d v="2025-06-16T00:00:00"/>
    <s v="BP"/>
    <s v="L Wootton-Davies OAS"/>
    <n v="319.2"/>
    <m/>
    <n v="5714.820000000007"/>
    <x v="20"/>
    <s v="Young artists"/>
    <s v="Louis"/>
  </r>
  <r>
    <d v="2025-06-16T00:00:00"/>
    <s v="BP"/>
    <s v="Erin Thomas OAS"/>
    <n v="197.1"/>
    <m/>
    <n v="5517.7200000000066"/>
    <x v="20"/>
    <s v="Young artists"/>
    <s v="Erin 2"/>
  </r>
  <r>
    <d v="2025-06-19T00:00:00"/>
    <s v="BP"/>
    <s v="Molly Palmer YA Prize"/>
    <n v="100"/>
    <m/>
    <n v="5417.7200000000066"/>
    <x v="16"/>
    <s v="Young artists"/>
    <m/>
  </r>
  <r>
    <d v="2025-06-19T00:00:00"/>
    <s v="BP"/>
    <s v="Toby Michael YA Prize"/>
    <n v="100"/>
    <m/>
    <n v="5317.7200000000066"/>
    <x v="16"/>
    <s v="Young artists"/>
    <m/>
  </r>
  <r>
    <d v="2025-06-19T00:00:00"/>
    <s v="BP"/>
    <s v="Rebecca Payton OAS"/>
    <n v="12.5"/>
    <m/>
    <n v="5305.2200000000066"/>
    <x v="21"/>
    <m/>
    <s v="Committee meeting refreshments"/>
  </r>
  <r>
    <d v="2025-06-20T00:00:00"/>
    <s v="BP"/>
    <s v="Erin Thomas OAS"/>
    <n v="488.4"/>
    <m/>
    <n v="4816.820000000007"/>
    <x v="20"/>
    <s v="Young artists"/>
    <s v="Erin 3"/>
  </r>
  <r>
    <d v="2025-06-21T00:00:00"/>
    <s v="CHG"/>
    <s v="TOTAL CHARGES TO 30MAY2025"/>
    <n v="5"/>
    <m/>
    <n v="4811.820000000007"/>
    <x v="5"/>
    <m/>
    <m/>
  </r>
  <r>
    <d v="2025-06-25T00:00:00"/>
    <s v="BP"/>
    <s v="Emma Davis OAS"/>
    <n v="47.85"/>
    <m/>
    <n v="4763.9700000000066"/>
    <x v="21"/>
    <m/>
    <s v="China meeting refreshments"/>
  </r>
  <r>
    <d v="2025-06-27T00:00:00"/>
    <s v="BP"/>
    <s v="L Wootton-Davies OAS"/>
    <n v="122.1"/>
    <m/>
    <n v="4641.8700000000063"/>
    <x v="20"/>
    <s v="Young artists"/>
    <m/>
  </r>
  <r>
    <d v="2025-07-04T00:00:00"/>
    <s v="CR"/>
    <s v="MAGDALEN ROAD STUDOASYA DISCOUNT"/>
    <m/>
    <n v="200"/>
    <n v="4841.8700000000063"/>
    <x v="23"/>
    <s v="Young artists"/>
    <m/>
  </r>
  <r>
    <d v="2025-07-11T00:00:00"/>
    <s v="BP"/>
    <s v="Fizog Design OAS"/>
    <n v="2016"/>
    <m/>
    <n v="2825.8700000000063"/>
    <x v="24"/>
    <m/>
    <s v="Jeremy's fee"/>
  </r>
  <r>
    <d v="2025-07-14T00:00:00"/>
    <s v="BP"/>
    <s v="Mark Clay OAS"/>
    <n v="192.5"/>
    <m/>
    <n v="2633.3700000000063"/>
    <x v="25"/>
    <m/>
    <s v="Summer drinks"/>
  </r>
  <r>
    <d v="2025-07-21T00:00:00"/>
    <s v="CHG"/>
    <s v="TOTAL CHARGES TO 29JUN2025"/>
    <n v="5"/>
    <m/>
    <n v="2628.3700000000063"/>
    <x v="5"/>
    <m/>
    <m/>
  </r>
  <r>
    <d v="2025-07-29T00:00:00"/>
    <s v="BP"/>
    <s v="Kall Kwik Oxford 009679"/>
    <n v="314"/>
    <m/>
    <n v="2314.3700000000063"/>
    <x v="14"/>
    <s v="Open"/>
    <s v="Poster printing"/>
  </r>
  <r>
    <d v="2025-07-29T00:00:00"/>
    <s v="BP"/>
    <s v="Jeremy Morgan OAS"/>
    <n v="240"/>
    <m/>
    <n v="2074.3700000000063"/>
    <x v="8"/>
    <m/>
    <m/>
  </r>
  <r>
    <d v="2025-07-31T00:00:00"/>
    <s v="BP"/>
    <s v="CCSCollect 24798511"/>
    <n v="186.96"/>
    <m/>
    <n v="1887.4100000000062"/>
    <x v="26"/>
    <m/>
    <m/>
  </r>
  <r>
    <d v="2025-08-01T00:00:00"/>
    <s v="SO"/>
    <s v="JEREMY MORGAN OAS"/>
    <n v="240"/>
    <m/>
    <n v="1647.4100000000062"/>
    <x v="8"/>
    <m/>
    <m/>
  </r>
  <r>
    <d v="2025-08-14T00:00:00"/>
    <s v="CR"/>
    <s v="Stripe Payments UKSTRIPE"/>
    <m/>
    <n v="153"/>
    <n v="1800.4100000000062"/>
    <x v="13"/>
    <s v="Open"/>
    <m/>
  </r>
  <r>
    <d v="2025-08-15T00:00:00"/>
    <s v="CR"/>
    <s v="Stripe Payments UKSTRIPE"/>
    <m/>
    <n v="191.21"/>
    <n v="1991.6200000000063"/>
    <x v="13"/>
    <s v="Open"/>
    <m/>
  </r>
  <r>
    <d v="2025-08-18T00:00:00"/>
    <s v="CR"/>
    <s v="Stripe Payments UKSTRIPE"/>
    <m/>
    <n v="170.05"/>
    <n v="2161.6700000000064"/>
    <x v="13"/>
    <s v="Open"/>
    <m/>
  </r>
  <r>
    <d v="2025-08-19T00:00:00"/>
    <s v="CR"/>
    <s v="Stripe Payments UKSTRIPE"/>
    <m/>
    <n v="88.05"/>
    <n v="2249.7200000000066"/>
    <x v="13"/>
    <s v="Open"/>
    <m/>
  </r>
  <r>
    <d v="2025-08-20T00:00:00"/>
    <s v="CR"/>
    <s v="Stripe Payments UKSTRIPE"/>
    <m/>
    <n v="70.52"/>
    <n v="2320.2400000000066"/>
    <x v="13"/>
    <s v="Open"/>
    <m/>
  </r>
  <r>
    <d v="2025-08-21T00:00:00"/>
    <s v="CR"/>
    <s v="Stripe Payments UKSTRIPE"/>
    <m/>
    <n v="369.16"/>
    <n v="2689.4000000000065"/>
    <x v="13"/>
    <s v="Open"/>
    <m/>
  </r>
  <r>
    <d v="2025-08-21T00:00:00"/>
    <s v="CHG"/>
    <s v="TOTAL CHARGES TO 30JUL2025"/>
    <n v="5"/>
    <m/>
    <n v="2684.4000000000065"/>
    <x v="5"/>
    <m/>
    <m/>
  </r>
  <r>
    <d v="2025-08-22T00:00:00"/>
    <s v="CR"/>
    <s v="Stripe Payments UKSTRIPE"/>
    <m/>
    <n v="70.52"/>
    <n v="2754.9200000000064"/>
    <x v="13"/>
    <s v="Open"/>
    <m/>
  </r>
  <r>
    <d v="2025-08-26T00:00:00"/>
    <s v="BP"/>
    <s v="Webscape Gardener WG553"/>
    <n v="280"/>
    <m/>
    <n v="2474.9200000000064"/>
    <x v="24"/>
    <m/>
    <m/>
  </r>
  <r>
    <d v="2025-08-26T00:00:00"/>
    <s v="CR"/>
    <s v="Stripe Payments UKSTRIPE"/>
    <m/>
    <n v="99.73"/>
    <n v="2574.6500000000065"/>
    <x v="13"/>
    <s v="Open"/>
    <m/>
  </r>
  <r>
    <d v="2025-08-27T00:00:00"/>
    <s v="CR"/>
    <s v="Stripe Payments UKSTRIPE"/>
    <m/>
    <n v="37.270000000000003"/>
    <n v="2611.9200000000064"/>
    <x v="13"/>
    <s v="Open"/>
    <m/>
  </r>
  <r>
    <d v="2025-08-28T00:00:00"/>
    <s v="CR"/>
    <s v="Stripe Payments UKSTRIPE"/>
    <m/>
    <n v="175.7"/>
    <n v="2787.6200000000063"/>
    <x v="13"/>
    <s v="Open"/>
    <m/>
  </r>
  <r>
    <d v="2025-08-29T00:00:00"/>
    <s v="CR"/>
    <s v="Stripe Payments UKSTRIPE"/>
    <m/>
    <n v="531.04"/>
    <n v="3318.6600000000062"/>
    <x v="13"/>
    <s v="Open"/>
    <m/>
  </r>
  <r>
    <d v="2025-09-01T00:00:00"/>
    <s v="CR"/>
    <s v="Stripe Payments UKSTRIPE"/>
    <m/>
    <n v="298.99"/>
    <n v="3617.650000000006"/>
    <x v="13"/>
    <s v="Open"/>
    <m/>
  </r>
  <r>
    <d v="2025-09-02T00:00:00"/>
    <s v="CR"/>
    <s v="Stripe Payments UKSTRIPE"/>
    <m/>
    <n v="187.71"/>
    <n v="3805.360000000006"/>
    <x v="13"/>
    <s v="Open"/>
    <m/>
  </r>
  <r>
    <d v="2025-09-03T00:00:00"/>
    <s v="CR"/>
    <s v="Stripe Payments UKSTRIPE"/>
    <m/>
    <n v="126.06"/>
    <n v="3931.420000000006"/>
    <x v="13"/>
    <s v="Open"/>
    <m/>
  </r>
  <r>
    <d v="2025-09-04T00:00:00"/>
    <s v="CR"/>
    <s v="Stripe Payments UKSTRIPE"/>
    <m/>
    <n v="782.89"/>
    <n v="4714.3100000000059"/>
    <x v="13"/>
    <s v="Open"/>
    <m/>
  </r>
  <r>
    <d v="2025-09-05T00:00:00"/>
    <s v="CR"/>
    <s v="Stripe Payments UKSTRIPE"/>
    <m/>
    <n v="425.46"/>
    <n v="5139.7700000000059"/>
    <x v="13"/>
    <s v="Open"/>
    <m/>
  </r>
  <r>
    <d v="2025-09-08T00:00:00"/>
    <s v="BP"/>
    <s v="Webscape Gardener WG555"/>
    <n v="40.75"/>
    <m/>
    <n v="5099.0200000000059"/>
    <x v="11"/>
    <s v="Open"/>
    <m/>
  </r>
  <r>
    <d v="2025-09-08T00:00:00"/>
    <s v="CR"/>
    <s v="Stripe Payments UKSTRIPE"/>
    <m/>
    <n v="460.12"/>
    <n v="5559.1400000000058"/>
    <x v="13"/>
    <s v="Open"/>
    <m/>
  </r>
  <r>
    <d v="2025-09-08T00:00:00"/>
    <s v="CR"/>
    <s v="PARKER WOOLWAY T TARA PW OPEN ENTRY"/>
    <m/>
    <n v="30"/>
    <n v="5589.1400000000058"/>
    <x v="13"/>
    <s v="Open"/>
    <m/>
  </r>
  <r>
    <d v="2025-09-09T00:00:00"/>
    <s v="CR"/>
    <s v="Stripe Payments UKSTRIPE"/>
    <m/>
    <n v="436.8"/>
    <n v="6025.940000000006"/>
    <x v="13"/>
    <s v="Open"/>
    <m/>
  </r>
  <r>
    <d v="2025-09-10T00:00:00"/>
    <s v="CR"/>
    <s v="Stripe Payments UKSTRIPE"/>
    <m/>
    <n v="554.41"/>
    <n v="6580.3500000000058"/>
    <x v="13"/>
    <s v="Open"/>
    <m/>
  </r>
  <r>
    <d v="2025-09-11T00:00:00"/>
    <s v="CR"/>
    <s v="Stripe Payments UKSTRIPE"/>
    <m/>
    <n v="2170.2800000000002"/>
    <n v="8750.6300000000065"/>
    <x v="13"/>
    <s v="Open"/>
    <m/>
  </r>
  <r>
    <d v="2025-09-16T00:00:00"/>
    <s v="BP"/>
    <s v="David Barron OAS"/>
    <n v="30"/>
    <m/>
    <n v="8720.6300000000065"/>
    <x v="15"/>
    <s v="Open"/>
    <m/>
  </r>
  <r>
    <d v="2025-09-16T00:00:00"/>
    <s v="BP"/>
    <s v="David Barron OAS"/>
    <n v="200"/>
    <m/>
    <n v="8520.6300000000065"/>
    <x v="16"/>
    <s v="Open"/>
    <m/>
  </r>
  <r>
    <d v="2025-09-19T00:00:00"/>
    <s v="CR"/>
    <s v="SumUp Payments AccMDD PID934842"/>
    <m/>
    <n v="0.98"/>
    <n v="8521.610000000006"/>
    <x v="12"/>
    <m/>
    <m/>
  </r>
  <r>
    <d v="2025-09-19T00:00:00"/>
    <s v="BP"/>
    <s v="Kall Kwik Oxford 009679"/>
    <n v="154.19999999999999"/>
    <m/>
    <n v="8367.4100000000053"/>
    <x v="14"/>
    <s v="Open"/>
    <m/>
  </r>
  <r>
    <d v="2025-09-20T00:00:00"/>
    <s v="BP"/>
    <s v="Rebecca Payton OAS"/>
    <n v="21.65"/>
    <m/>
    <n v="8345.7600000000057"/>
    <x v="9"/>
    <s v="Open"/>
    <m/>
  </r>
  <r>
    <d v="2025-09-20T00:00:00"/>
    <s v="BP"/>
    <s v="DUDLEY IMIIM&amp;V 13 We can fix this"/>
    <m/>
    <n v="275"/>
    <n v="8620.7600000000057"/>
    <x v="18"/>
    <s v="Open"/>
    <m/>
  </r>
  <r>
    <d v="2025-09-20T00:00:00"/>
    <s v="CR"/>
    <s v="ROCKBERGER P R HANNAHVICKERY68"/>
    <m/>
    <n v="145"/>
    <n v="8765.7600000000057"/>
    <x v="18"/>
    <s v="Open"/>
    <m/>
  </r>
  <r>
    <d v="2025-09-20T00:00:00"/>
    <s v="CR"/>
    <s v="MCCAFFERTY P &amp;K Gerry Coles"/>
    <m/>
    <n v="95"/>
    <n v="8860.7600000000057"/>
    <x v="18"/>
    <s v="Open"/>
    <m/>
  </r>
  <r>
    <d v="2025-09-21T00:00:00"/>
    <s v="CR"/>
    <s v="R Paton Wine payments PV"/>
    <m/>
    <n v="27.5"/>
    <n v="8888.2600000000057"/>
    <x v="15"/>
    <s v="Open"/>
    <m/>
  </r>
  <r>
    <d v="2025-09-21T00:00:00"/>
    <s v="CR"/>
    <s v="BAKER WHITE JOHN ANGIE HUNT"/>
    <m/>
    <n v="850"/>
    <n v="9738.2600000000057"/>
    <x v="18"/>
    <s v="Open"/>
    <m/>
  </r>
  <r>
    <d v="2025-09-21T00:00:00"/>
    <s v="CR"/>
    <s v="BAKER WHITE JOHN ANGIE HUNT"/>
    <m/>
    <n v="850"/>
    <n v="10588.260000000006"/>
    <x v="12"/>
    <s v="Open"/>
    <s v="Customer paid twice in error"/>
  </r>
  <r>
    <d v="2025-09-22T00:00:00"/>
    <s v="BP"/>
    <s v="John Baker White OAS"/>
    <n v="850"/>
    <m/>
    <n v="9738.2600000000057"/>
    <x v="3"/>
    <s v="Open"/>
    <s v="Refund of double payment"/>
  </r>
  <r>
    <d v="2025-09-22T00:00:00"/>
    <s v="Split"/>
    <s v="SumUp Payments AccMDD PID938671"/>
    <m/>
    <n v="111.15"/>
    <n v="9849.4100000000053"/>
    <x v="15"/>
    <s v="Open"/>
    <s v="SumUp payment"/>
  </r>
  <r>
    <d v="2025-09-22T00:00:00"/>
    <s v="Split"/>
    <s v="SumUp Payments AccMDD PID938671"/>
    <m/>
    <n v="3612.89"/>
    <n v="13462.300000000005"/>
    <x v="18"/>
    <s v="Open"/>
    <s v="SumUp payment"/>
  </r>
  <r>
    <d v="2025-09-24T00:00:00"/>
    <s v="BP"/>
    <s v="Kall Kwik Oxford 009679"/>
    <n v="137"/>
    <m/>
    <n v="13325.300000000005"/>
    <x v="14"/>
    <s v="Open"/>
    <m/>
  </r>
  <r>
    <d v="2025-09-24T00:00:00"/>
    <s v="CR"/>
    <s v="SumUp Payments AccMDD PID941011"/>
    <m/>
    <n v="516.12"/>
    <n v="13841.420000000006"/>
    <x v="18"/>
    <s v="Open"/>
    <m/>
  </r>
  <r>
    <d v="2025-09-25T00:00:00"/>
    <s v="CR"/>
    <s v="SumUp Payments AccMDD PID942104"/>
    <m/>
    <n v="147.46"/>
    <n v="13988.880000000005"/>
    <x v="18"/>
    <s v="Open"/>
    <m/>
  </r>
  <r>
    <d v="2025-09-25T00:00:00"/>
    <s v="Split"/>
    <s v="CASH IN AT 403534"/>
    <m/>
    <n v="211.8"/>
    <n v="14200.680000000004"/>
    <x v="15"/>
    <s v="Open"/>
    <m/>
  </r>
  <r>
    <d v="2025-09-25T00:00:00"/>
    <s v="Split"/>
    <s v="CASH IN AT 403534"/>
    <m/>
    <n v="60"/>
    <n v="14260.680000000004"/>
    <x v="18"/>
    <s v="Open"/>
    <m/>
  </r>
  <r>
    <d v="2025-09-25T00:00:00"/>
    <s v="BP"/>
    <s v="THORNHILL AR P Beesley"/>
    <m/>
    <n v="60"/>
    <n v="14320.680000000004"/>
    <x v="18"/>
    <s v="Open"/>
    <m/>
  </r>
  <r>
    <d v="2025-09-26T00:00:00"/>
    <s v="CR"/>
    <s v="SumUp Payments AccMDD PID943354"/>
    <m/>
    <n v="157.30000000000001"/>
    <n v="14477.980000000003"/>
    <x v="18"/>
    <s v="Open"/>
    <m/>
  </r>
  <r>
    <d v="2025-09-26T00:00:00"/>
    <s v="CR"/>
    <s v="CASH IN AT 403534"/>
    <m/>
    <n v="100"/>
    <n v="14577.980000000003"/>
    <x v="18"/>
    <s v="Open"/>
    <m/>
  </r>
  <r>
    <d v="2025-09-26T00:00:00"/>
    <s v="BP"/>
    <s v="Katherine Hipkiss OAS"/>
    <n v="20"/>
    <m/>
    <n v="14557.980000000003"/>
    <x v="18"/>
    <s v="Open"/>
    <s v="Kate Hipkiss had to give change out her own pocket, this is the refund"/>
  </r>
  <r>
    <d v="2025-09-26T00:00:00"/>
    <s v="CR"/>
    <s v="PARK A+S KATHY SHAW"/>
    <m/>
    <n v="250"/>
    <n v="14807.980000000003"/>
    <x v="18"/>
    <s v="Open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s v="Flyers and  posters"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4"/>
    <x v="1"/>
    <s v="Labels"/>
  </r>
  <r>
    <d v="2025-03-24T00:00:00"/>
    <s v="BP"/>
    <s v="Kall Kwik Oxford 009679"/>
    <n v="137"/>
    <m/>
    <n v="11624.400000000007"/>
    <x v="14"/>
    <x v="1"/>
    <s v="Price list"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21"/>
    <x v="0"/>
    <s v="Committee meeting refreshments"/>
  </r>
  <r>
    <d v="2025-04-24T00:00:00"/>
    <s v="Split"/>
    <s v="Roberta Catizone OAS"/>
    <n v="1500"/>
    <m/>
    <n v="10837.420000000007"/>
    <x v="22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s v="Leaflet printing"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3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s v="Poster printing"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d v="2025-06-10T00:00:00"/>
    <s v="BP"/>
    <s v="Phoebe Birch YA Prize"/>
    <n v="100"/>
    <m/>
    <n v="7279.7000000000071"/>
    <x v="16"/>
    <x v="2"/>
    <m/>
  </r>
  <r>
    <d v="2025-06-10T00:00:00"/>
    <s v="BP"/>
    <s v="Ash Goller YA Prize"/>
    <n v="100"/>
    <m/>
    <n v="7179.7000000000071"/>
    <x v="16"/>
    <x v="2"/>
    <m/>
  </r>
  <r>
    <d v="2025-06-10T00:00:00"/>
    <s v="BP"/>
    <s v="Amanda Jewell OAS"/>
    <n v="220.68"/>
    <m/>
    <n v="6959.0200000000068"/>
    <x v="4"/>
    <x v="2"/>
    <s v="Drinks"/>
  </r>
  <r>
    <d v="2025-06-13T00:00:00"/>
    <s v="BP"/>
    <s v="Magdalen Road StudMAS hire"/>
    <n v="225"/>
    <m/>
    <n v="6734.0200000000068"/>
    <x v="21"/>
    <x v="0"/>
    <s v="Meeting room hire"/>
  </r>
  <r>
    <d v="2025-06-13T00:00:00"/>
    <s v="BP"/>
    <s v="Magdalen Road StudMAS hire"/>
    <n v="700"/>
    <m/>
    <n v="6034.0200000000068"/>
    <x v="23"/>
    <x v="2"/>
    <m/>
  </r>
  <r>
    <d v="2025-06-16T00:00:00"/>
    <s v="BP"/>
    <s v="L Wootton-Davies OAS"/>
    <n v="319.2"/>
    <m/>
    <n v="5714.820000000007"/>
    <x v="20"/>
    <x v="2"/>
    <s v="Louis"/>
  </r>
  <r>
    <d v="2025-06-16T00:00:00"/>
    <s v="BP"/>
    <s v="Erin Thomas OAS"/>
    <n v="197.1"/>
    <m/>
    <n v="5517.7200000000066"/>
    <x v="20"/>
    <x v="2"/>
    <s v="Erin 2"/>
  </r>
  <r>
    <d v="2025-06-19T00:00:00"/>
    <s v="BP"/>
    <s v="Molly Palmer YA Prize"/>
    <n v="100"/>
    <m/>
    <n v="5417.7200000000066"/>
    <x v="16"/>
    <x v="2"/>
    <m/>
  </r>
  <r>
    <d v="2025-06-19T00:00:00"/>
    <s v="BP"/>
    <s v="Toby Michael YA Prize"/>
    <n v="100"/>
    <m/>
    <n v="5317.7200000000066"/>
    <x v="16"/>
    <x v="2"/>
    <m/>
  </r>
  <r>
    <d v="2025-06-19T00:00:00"/>
    <s v="BP"/>
    <s v="Rebecca Payton OAS"/>
    <n v="12.5"/>
    <m/>
    <n v="5305.2200000000066"/>
    <x v="21"/>
    <x v="0"/>
    <s v="Committee meeting refreshments"/>
  </r>
  <r>
    <d v="2025-06-20T00:00:00"/>
    <s v="BP"/>
    <s v="Erin Thomas OAS"/>
    <n v="488.4"/>
    <m/>
    <n v="4816.820000000007"/>
    <x v="20"/>
    <x v="2"/>
    <s v="Erin 3"/>
  </r>
  <r>
    <d v="2025-06-21T00:00:00"/>
    <s v="CHG"/>
    <s v="TOTAL CHARGES TO 30MAY2025"/>
    <n v="5"/>
    <m/>
    <n v="4811.820000000007"/>
    <x v="5"/>
    <x v="0"/>
    <m/>
  </r>
  <r>
    <d v="2025-06-25T00:00:00"/>
    <s v="BP"/>
    <s v="Emma Davis OAS"/>
    <n v="47.85"/>
    <m/>
    <n v="4763.9700000000066"/>
    <x v="21"/>
    <x v="0"/>
    <s v="China meeting refreshments"/>
  </r>
  <r>
    <d v="2025-06-27T00:00:00"/>
    <s v="BP"/>
    <s v="L Wootton-Davies OAS"/>
    <n v="122.1"/>
    <m/>
    <n v="4641.8700000000063"/>
    <x v="20"/>
    <x v="2"/>
    <m/>
  </r>
  <r>
    <d v="2025-07-04T00:00:00"/>
    <s v="CR"/>
    <s v="MAGDALEN ROAD STUDOASYA DISCOUNT"/>
    <m/>
    <n v="200"/>
    <n v="4841.8700000000063"/>
    <x v="23"/>
    <x v="2"/>
    <m/>
  </r>
  <r>
    <d v="2025-07-11T00:00:00"/>
    <s v="BP"/>
    <s v="Fizog Design OAS"/>
    <n v="2016"/>
    <m/>
    <n v="2825.8700000000063"/>
    <x v="24"/>
    <x v="0"/>
    <s v="Jeremy's fee"/>
  </r>
  <r>
    <d v="2025-07-14T00:00:00"/>
    <s v="BP"/>
    <s v="Mark Clay OAS"/>
    <n v="192.5"/>
    <m/>
    <n v="2633.3700000000063"/>
    <x v="25"/>
    <x v="0"/>
    <s v="Summer drinks"/>
  </r>
  <r>
    <d v="2025-07-21T00:00:00"/>
    <s v="CHG"/>
    <s v="TOTAL CHARGES TO 29JUN2025"/>
    <n v="5"/>
    <m/>
    <n v="2628.3700000000063"/>
    <x v="5"/>
    <x v="0"/>
    <m/>
  </r>
  <r>
    <d v="2025-07-29T00:00:00"/>
    <s v="BP"/>
    <s v="Kall Kwik Oxford 009679"/>
    <n v="314"/>
    <m/>
    <n v="2314.3700000000063"/>
    <x v="14"/>
    <x v="3"/>
    <s v="Poster printing"/>
  </r>
  <r>
    <d v="2025-07-29T00:00:00"/>
    <s v="BP"/>
    <s v="Jeremy Morgan OAS"/>
    <n v="240"/>
    <m/>
    <n v="2074.3700000000063"/>
    <x v="8"/>
    <x v="0"/>
    <m/>
  </r>
  <r>
    <d v="2025-07-31T00:00:00"/>
    <s v="BP"/>
    <s v="CCSCollect 24798511"/>
    <n v="186.96"/>
    <m/>
    <n v="1887.4100000000062"/>
    <x v="26"/>
    <x v="0"/>
    <m/>
  </r>
  <r>
    <d v="2025-08-01T00:00:00"/>
    <s v="SO"/>
    <s v="JEREMY MORGAN OAS"/>
    <n v="240"/>
    <m/>
    <n v="1647.4100000000062"/>
    <x v="8"/>
    <x v="0"/>
    <m/>
  </r>
  <r>
    <d v="2025-08-14T00:00:00"/>
    <s v="CR"/>
    <s v="Stripe Payments UKSTRIPE"/>
    <m/>
    <n v="153"/>
    <n v="1800.4100000000062"/>
    <x v="13"/>
    <x v="3"/>
    <m/>
  </r>
  <r>
    <d v="2025-08-15T00:00:00"/>
    <s v="CR"/>
    <s v="Stripe Payments UKSTRIPE"/>
    <m/>
    <n v="191.21"/>
    <n v="1991.6200000000063"/>
    <x v="13"/>
    <x v="3"/>
    <m/>
  </r>
  <r>
    <d v="2025-08-18T00:00:00"/>
    <s v="CR"/>
    <s v="Stripe Payments UKSTRIPE"/>
    <m/>
    <n v="170.05"/>
    <n v="2161.6700000000064"/>
    <x v="13"/>
    <x v="3"/>
    <m/>
  </r>
  <r>
    <d v="2025-08-19T00:00:00"/>
    <s v="CR"/>
    <s v="Stripe Payments UKSTRIPE"/>
    <m/>
    <n v="88.05"/>
    <n v="2249.7200000000066"/>
    <x v="13"/>
    <x v="3"/>
    <m/>
  </r>
  <r>
    <d v="2025-08-20T00:00:00"/>
    <s v="CR"/>
    <s v="Stripe Payments UKSTRIPE"/>
    <m/>
    <n v="70.52"/>
    <n v="2320.2400000000066"/>
    <x v="13"/>
    <x v="3"/>
    <m/>
  </r>
  <r>
    <d v="2025-08-21T00:00:00"/>
    <s v="CR"/>
    <s v="Stripe Payments UKSTRIPE"/>
    <m/>
    <n v="369.16"/>
    <n v="2689.4000000000065"/>
    <x v="13"/>
    <x v="3"/>
    <m/>
  </r>
  <r>
    <d v="2025-08-21T00:00:00"/>
    <s v="CHG"/>
    <s v="TOTAL CHARGES TO 30JUL2025"/>
    <n v="5"/>
    <m/>
    <n v="2684.4000000000065"/>
    <x v="5"/>
    <x v="0"/>
    <m/>
  </r>
  <r>
    <d v="2025-08-22T00:00:00"/>
    <s v="CR"/>
    <s v="Stripe Payments UKSTRIPE"/>
    <m/>
    <n v="70.52"/>
    <n v="2754.9200000000064"/>
    <x v="13"/>
    <x v="3"/>
    <m/>
  </r>
  <r>
    <d v="2025-08-26T00:00:00"/>
    <s v="BP"/>
    <s v="Webscape Gardener WG553"/>
    <n v="280"/>
    <m/>
    <n v="2474.9200000000064"/>
    <x v="24"/>
    <x v="0"/>
    <m/>
  </r>
  <r>
    <d v="2025-08-26T00:00:00"/>
    <s v="CR"/>
    <s v="Stripe Payments UKSTRIPE"/>
    <m/>
    <n v="99.73"/>
    <n v="2574.6500000000065"/>
    <x v="13"/>
    <x v="3"/>
    <m/>
  </r>
  <r>
    <d v="2025-08-27T00:00:00"/>
    <s v="CR"/>
    <s v="Stripe Payments UKSTRIPE"/>
    <m/>
    <n v="37.270000000000003"/>
    <n v="2611.9200000000064"/>
    <x v="13"/>
    <x v="3"/>
    <m/>
  </r>
  <r>
    <d v="2025-08-28T00:00:00"/>
    <s v="CR"/>
    <s v="Stripe Payments UKSTRIPE"/>
    <m/>
    <n v="175.7"/>
    <n v="2787.6200000000063"/>
    <x v="13"/>
    <x v="3"/>
    <m/>
  </r>
  <r>
    <d v="2025-08-29T00:00:00"/>
    <s v="CR"/>
    <s v="Stripe Payments UKSTRIPE"/>
    <m/>
    <n v="531.04"/>
    <n v="3318.6600000000062"/>
    <x v="13"/>
    <x v="3"/>
    <m/>
  </r>
  <r>
    <d v="2025-09-01T00:00:00"/>
    <s v="CR"/>
    <s v="Stripe Payments UKSTRIPE"/>
    <m/>
    <n v="298.99"/>
    <n v="3617.650000000006"/>
    <x v="13"/>
    <x v="3"/>
    <m/>
  </r>
  <r>
    <d v="2025-09-02T00:00:00"/>
    <s v="CR"/>
    <s v="Stripe Payments UKSTRIPE"/>
    <m/>
    <n v="187.71"/>
    <n v="3805.360000000006"/>
    <x v="13"/>
    <x v="3"/>
    <m/>
  </r>
  <r>
    <d v="2025-09-03T00:00:00"/>
    <s v="CR"/>
    <s v="Stripe Payments UKSTRIPE"/>
    <m/>
    <n v="126.06"/>
    <n v="3931.420000000006"/>
    <x v="13"/>
    <x v="3"/>
    <m/>
  </r>
  <r>
    <d v="2025-09-04T00:00:00"/>
    <s v="CR"/>
    <s v="Stripe Payments UKSTRIPE"/>
    <m/>
    <n v="782.89"/>
    <n v="4714.3100000000059"/>
    <x v="13"/>
    <x v="3"/>
    <m/>
  </r>
  <r>
    <d v="2025-09-05T00:00:00"/>
    <s v="CR"/>
    <s v="Stripe Payments UKSTRIPE"/>
    <m/>
    <n v="425.46"/>
    <n v="5139.7700000000059"/>
    <x v="13"/>
    <x v="3"/>
    <m/>
  </r>
  <r>
    <d v="2025-09-08T00:00:00"/>
    <s v="BP"/>
    <s v="Webscape Gardener WG555"/>
    <n v="40.75"/>
    <m/>
    <n v="5099.0200000000059"/>
    <x v="11"/>
    <x v="3"/>
    <m/>
  </r>
  <r>
    <d v="2025-09-08T00:00:00"/>
    <s v="CR"/>
    <s v="Stripe Payments UKSTRIPE"/>
    <m/>
    <n v="460.12"/>
    <n v="5559.1400000000058"/>
    <x v="13"/>
    <x v="3"/>
    <m/>
  </r>
  <r>
    <d v="2025-09-08T00:00:00"/>
    <s v="CR"/>
    <s v="PARKER WOOLWAY T TARA PW OPEN ENTRY"/>
    <m/>
    <n v="30"/>
    <n v="5589.1400000000058"/>
    <x v="13"/>
    <x v="3"/>
    <m/>
  </r>
  <r>
    <d v="2025-09-09T00:00:00"/>
    <s v="CR"/>
    <s v="Stripe Payments UKSTRIPE"/>
    <m/>
    <n v="436.8"/>
    <n v="6025.940000000006"/>
    <x v="13"/>
    <x v="3"/>
    <m/>
  </r>
  <r>
    <d v="2025-09-10T00:00:00"/>
    <s v="CR"/>
    <s v="Stripe Payments UKSTRIPE"/>
    <m/>
    <n v="554.41"/>
    <n v="6580.3500000000058"/>
    <x v="13"/>
    <x v="3"/>
    <m/>
  </r>
  <r>
    <d v="2025-09-11T00:00:00"/>
    <s v="CR"/>
    <s v="Stripe Payments UKSTRIPE"/>
    <m/>
    <n v="2170.2800000000002"/>
    <n v="8750.6300000000065"/>
    <x v="13"/>
    <x v="3"/>
    <m/>
  </r>
  <r>
    <d v="2025-09-16T00:00:00"/>
    <s v="BP"/>
    <s v="David Barron OAS"/>
    <n v="30"/>
    <m/>
    <n v="8720.6300000000065"/>
    <x v="15"/>
    <x v="3"/>
    <m/>
  </r>
  <r>
    <d v="2025-09-16T00:00:00"/>
    <s v="BP"/>
    <s v="David Barron OAS"/>
    <n v="200"/>
    <m/>
    <n v="8520.6300000000065"/>
    <x v="16"/>
    <x v="3"/>
    <m/>
  </r>
  <r>
    <d v="2025-09-19T00:00:00"/>
    <s v="CR"/>
    <s v="SumUp Payments AccMDD PID934842"/>
    <m/>
    <n v="0.98"/>
    <n v="8521.610000000006"/>
    <x v="12"/>
    <x v="0"/>
    <m/>
  </r>
  <r>
    <d v="2025-09-19T00:00:00"/>
    <s v="BP"/>
    <s v="Kall Kwik Oxford 009679"/>
    <n v="154.19999999999999"/>
    <m/>
    <n v="8367.4100000000053"/>
    <x v="14"/>
    <x v="3"/>
    <m/>
  </r>
  <r>
    <d v="2025-09-20T00:00:00"/>
    <s v="BP"/>
    <s v="Rebecca Payton OAS"/>
    <n v="21.65"/>
    <m/>
    <n v="8345.7600000000057"/>
    <x v="9"/>
    <x v="3"/>
    <m/>
  </r>
  <r>
    <d v="2025-09-20T00:00:00"/>
    <s v="BP"/>
    <s v="DUDLEY IMIIM&amp;V 13 We can fix this"/>
    <m/>
    <n v="275"/>
    <n v="8620.7600000000057"/>
    <x v="18"/>
    <x v="3"/>
    <m/>
  </r>
  <r>
    <d v="2025-09-20T00:00:00"/>
    <s v="CR"/>
    <s v="ROCKBERGER P R HANNAHVICKERY68"/>
    <m/>
    <n v="145"/>
    <n v="8765.7600000000057"/>
    <x v="18"/>
    <x v="3"/>
    <m/>
  </r>
  <r>
    <d v="2025-09-20T00:00:00"/>
    <s v="CR"/>
    <s v="MCCAFFERTY P &amp;K Gerry Coles"/>
    <m/>
    <n v="95"/>
    <n v="8860.7600000000057"/>
    <x v="18"/>
    <x v="3"/>
    <m/>
  </r>
  <r>
    <d v="2025-09-21T00:00:00"/>
    <s v="CR"/>
    <s v="R Paton Wine payments PV"/>
    <m/>
    <n v="27.5"/>
    <n v="8888.2600000000057"/>
    <x v="15"/>
    <x v="3"/>
    <m/>
  </r>
  <r>
    <d v="2025-09-21T00:00:00"/>
    <s v="CR"/>
    <s v="BAKER WHITE JOHN ANGIE HUNT"/>
    <m/>
    <n v="850"/>
    <n v="9738.2600000000057"/>
    <x v="18"/>
    <x v="3"/>
    <m/>
  </r>
  <r>
    <d v="2025-09-21T00:00:00"/>
    <s v="CR"/>
    <s v="BAKER WHITE JOHN ANGIE HUNT"/>
    <m/>
    <n v="850"/>
    <n v="10588.260000000006"/>
    <x v="12"/>
    <x v="3"/>
    <s v="Customer paid twice in error"/>
  </r>
  <r>
    <d v="2025-09-22T00:00:00"/>
    <s v="BP"/>
    <s v="John Baker White OAS"/>
    <n v="850"/>
    <m/>
    <n v="9738.2600000000057"/>
    <x v="3"/>
    <x v="3"/>
    <s v="Refund of double payment"/>
  </r>
  <r>
    <d v="2025-09-22T00:00:00"/>
    <s v="Split"/>
    <s v="SumUp Payments AccMDD PID938671"/>
    <m/>
    <n v="111.15"/>
    <n v="9849.4100000000053"/>
    <x v="15"/>
    <x v="3"/>
    <s v="SumUp payment"/>
  </r>
  <r>
    <d v="2025-09-22T00:00:00"/>
    <s v="Split"/>
    <s v="SumUp Payments AccMDD PID938671"/>
    <m/>
    <n v="3612.89"/>
    <n v="13462.300000000005"/>
    <x v="18"/>
    <x v="3"/>
    <s v="SumUp payment"/>
  </r>
  <r>
    <d v="2025-09-24T00:00:00"/>
    <s v="BP"/>
    <s v="Kall Kwik Oxford 009679"/>
    <n v="137"/>
    <m/>
    <n v="13325.300000000005"/>
    <x v="14"/>
    <x v="3"/>
    <m/>
  </r>
  <r>
    <d v="2025-09-24T00:00:00"/>
    <s v="CR"/>
    <s v="SumUp Payments AccMDD PID941011"/>
    <m/>
    <n v="516.12"/>
    <n v="13841.420000000006"/>
    <x v="18"/>
    <x v="3"/>
    <m/>
  </r>
  <r>
    <d v="2025-09-25T00:00:00"/>
    <s v="CR"/>
    <s v="SumUp Payments AccMDD PID942104"/>
    <m/>
    <n v="147.46"/>
    <n v="13988.880000000005"/>
    <x v="18"/>
    <x v="3"/>
    <m/>
  </r>
  <r>
    <d v="2025-09-25T00:00:00"/>
    <s v="Split"/>
    <s v="CASH IN AT 403534"/>
    <m/>
    <n v="211.8"/>
    <n v="14200.680000000004"/>
    <x v="15"/>
    <x v="3"/>
    <m/>
  </r>
  <r>
    <d v="2025-09-25T00:00:00"/>
    <s v="Split"/>
    <s v="CASH IN AT 403534"/>
    <m/>
    <n v="60"/>
    <n v="14260.680000000004"/>
    <x v="18"/>
    <x v="3"/>
    <m/>
  </r>
  <r>
    <d v="2025-09-25T00:00:00"/>
    <s v="BP"/>
    <s v="THORNHILL AR P Beesley"/>
    <m/>
    <n v="60"/>
    <n v="14320.680000000004"/>
    <x v="18"/>
    <x v="3"/>
    <m/>
  </r>
  <r>
    <d v="2025-09-26T00:00:00"/>
    <s v="CR"/>
    <s v="SumUp Payments AccMDD PID943354"/>
    <m/>
    <n v="157.30000000000001"/>
    <n v="14477.980000000003"/>
    <x v="18"/>
    <x v="3"/>
    <m/>
  </r>
  <r>
    <d v="2025-09-26T00:00:00"/>
    <s v="CR"/>
    <s v="CASH IN AT 403534"/>
    <m/>
    <n v="100"/>
    <n v="14577.980000000003"/>
    <x v="18"/>
    <x v="3"/>
    <m/>
  </r>
  <r>
    <d v="2025-09-26T00:00:00"/>
    <s v="BP"/>
    <s v="Katherine Hipkiss OAS"/>
    <n v="20"/>
    <m/>
    <n v="14557.980000000003"/>
    <x v="18"/>
    <x v="3"/>
    <s v="Kate Hipkiss had to give change out her own pocket, this is the refund"/>
  </r>
  <r>
    <d v="2025-09-26T00:00:00"/>
    <s v="CR"/>
    <s v="PARK A+S KATHY SHAW"/>
    <m/>
    <n v="250"/>
    <n v="14807.980000000003"/>
    <x v="18"/>
    <x v="3"/>
    <m/>
  </r>
  <r>
    <d v="2025-09-29T00:00:00"/>
    <s v="CR"/>
    <s v="SumUp Payments AccMDD PID946986"/>
    <m/>
    <n v="1528.7"/>
    <n v="16336.680000000004"/>
    <x v="18"/>
    <x v="3"/>
    <m/>
  </r>
  <r>
    <d v="2025-09-30T00:00:00"/>
    <s v="CR"/>
    <s v="SumUp Payments AccMDD PID948140"/>
    <m/>
    <n v="344.08"/>
    <n v="16680.760000000006"/>
    <x v="18"/>
    <x v="3"/>
    <m/>
  </r>
  <r>
    <d v="2025-09-30T00:00:00"/>
    <s v="CR"/>
    <s v="Laurence Norman NORMAN"/>
    <m/>
    <n v="30"/>
    <n v="16710.760000000006"/>
    <x v="1"/>
    <x v="0"/>
    <m/>
  </r>
  <r>
    <d v="2025-09-30T00:00:00"/>
    <s v="BP"/>
    <s v="Taylor R A RTaylor commission"/>
    <m/>
    <n v="16"/>
    <n v="16726.760000000006"/>
    <x v="18"/>
    <x v="3"/>
    <s v="Direct sale to artist, so this is our commission"/>
  </r>
  <r>
    <d v="2025-10-01T00:00:00"/>
    <s v="BP"/>
    <s v="JARDINE-YOUNG E Ali Moreton"/>
    <m/>
    <n v="280"/>
    <n v="17006.760000000006"/>
    <x v="18"/>
    <x v="3"/>
    <m/>
  </r>
  <r>
    <d v="2025-10-01T00:00:00"/>
    <s v="OBP"/>
    <s v="HMRC CORP TAX SHIP2646828043A00107A"/>
    <n v="32.58"/>
    <m/>
    <n v="16974.180000000004"/>
    <x v="26"/>
    <x v="0"/>
    <m/>
  </r>
  <r>
    <d v="2025-10-03T00:00:00"/>
    <s v="CR"/>
    <s v="SumUp Payments AccMDD PID951920"/>
    <m/>
    <n v="54.07"/>
    <n v="17028.250000000004"/>
    <x v="18"/>
    <x v="3"/>
    <m/>
  </r>
  <r>
    <d v="2025-10-03T00:00:00"/>
    <s v="CR"/>
    <s v="J Weeks Berryman"/>
    <m/>
    <n v="350"/>
    <n v="17378.250000000004"/>
    <x v="18"/>
    <x v="3"/>
    <m/>
  </r>
  <r>
    <d v="2025-10-04T00:00:00"/>
    <s v="BP"/>
    <s v="Kall Kwik Oxford 009679"/>
    <n v="68.400000000000006"/>
    <m/>
    <n v="17309.850000000002"/>
    <x v="14"/>
    <x v="3"/>
    <m/>
  </r>
  <r>
    <d v="2025-10-04T00:00:00"/>
    <s v="CR"/>
    <s v="ROWLAND JOHN ROWBECCA ROWLAND"/>
    <m/>
    <n v="36.25"/>
    <n v="17346.100000000002"/>
    <x v="18"/>
    <x v="3"/>
    <m/>
  </r>
  <r>
    <d v="2025-10-05T00:00:00"/>
    <s v="CR"/>
    <s v="Anna Baillie-Lane Painting"/>
    <m/>
    <n v="375"/>
    <n v="17721.100000000002"/>
    <x v="18"/>
    <x v="3"/>
    <m/>
  </r>
  <r>
    <d v="2025-10-06T00:00:00"/>
    <s v="BP"/>
    <s v="Webscape Gardener WG557"/>
    <n v="480"/>
    <m/>
    <n v="17241.100000000002"/>
    <x v="11"/>
    <x v="3"/>
    <s v="Additional website support"/>
  </r>
  <r>
    <d v="2025-10-06T00:00:00"/>
    <s v="CR"/>
    <s v="SumUp Payments AccMDD PID955630"/>
    <m/>
    <n v="742.24"/>
    <n v="17983.340000000004"/>
    <x v="18"/>
    <x v="3"/>
    <m/>
  </r>
  <r>
    <d v="2025-10-08T00:00:00"/>
    <s v="BP"/>
    <s v="Rebecca Rowland OAS"/>
    <n v="108.75"/>
    <m/>
    <n v="17874.590000000004"/>
    <x v="19"/>
    <x v="3"/>
    <m/>
  </r>
  <r>
    <d v="2025-10-08T00:00:00"/>
    <s v="BP"/>
    <s v="Itsuko Doherty OAS"/>
    <n v="337.5"/>
    <m/>
    <n v="17537.090000000004"/>
    <x v="19"/>
    <x v="3"/>
    <m/>
  </r>
  <r>
    <d v="2025-10-08T00:00:00"/>
    <s v="BP"/>
    <s v="Rosalind Brock OAS"/>
    <n v="56.25"/>
    <m/>
    <n v="17480.840000000004"/>
    <x v="19"/>
    <x v="3"/>
    <m/>
  </r>
  <r>
    <d v="2025-10-08T00:00:00"/>
    <s v="BP"/>
    <s v="Veronica Dudley OAS"/>
    <n v="270"/>
    <m/>
    <n v="17210.840000000004"/>
    <x v="19"/>
    <x v="3"/>
    <m/>
  </r>
  <r>
    <d v="2025-10-08T00:00:00"/>
    <s v="BP"/>
    <s v="Helen Pakeman OAS"/>
    <n v="206.25"/>
    <m/>
    <n v="17004.590000000004"/>
    <x v="19"/>
    <x v="3"/>
    <m/>
  </r>
  <r>
    <d v="2025-10-08T00:00:00"/>
    <s v="BP"/>
    <s v="Polly Woolstone OAS"/>
    <n v="262.5"/>
    <m/>
    <n v="16742.090000000004"/>
    <x v="19"/>
    <x v="3"/>
    <m/>
  </r>
  <r>
    <d v="2025-10-08T00:00:00"/>
    <s v="BP"/>
    <s v="Kathleen Shaw OAS"/>
    <n v="187.5"/>
    <m/>
    <n v="16554.590000000004"/>
    <x v="19"/>
    <x v="3"/>
    <m/>
  </r>
  <r>
    <d v="2025-10-08T00:00:00"/>
    <s v="BP"/>
    <s v="Camilla Dowse OAS"/>
    <n v="746.25"/>
    <m/>
    <n v="15808.340000000004"/>
    <x v="19"/>
    <x v="3"/>
    <m/>
  </r>
  <r>
    <d v="2025-10-08T00:00:00"/>
    <s v="BP"/>
    <s v="Stephen Gray OSS"/>
    <n v="221.25"/>
    <m/>
    <n v="15587.090000000004"/>
    <x v="19"/>
    <x v="3"/>
    <m/>
  </r>
  <r>
    <d v="2025-10-08T00:00:00"/>
    <s v="BP"/>
    <s v="Angela Hunt OAS"/>
    <n v="637.5"/>
    <m/>
    <n v="14949.590000000004"/>
    <x v="19"/>
    <x v="3"/>
    <m/>
  </r>
  <r>
    <d v="2025-10-08T00:00:00"/>
    <s v="BP"/>
    <s v="Katherine Hipkiss OAS"/>
    <n v="1125"/>
    <m/>
    <n v="13824.590000000004"/>
    <x v="19"/>
    <x v="3"/>
    <m/>
  </r>
  <r>
    <d v="2025-10-08T00:00:00"/>
    <s v="BP"/>
    <s v="Gerry Coles PrintsOAS"/>
    <n v="71.25"/>
    <m/>
    <n v="13753.340000000004"/>
    <x v="19"/>
    <x v="3"/>
    <m/>
  </r>
  <r>
    <d v="2025-10-08T00:00:00"/>
    <s v="BP"/>
    <s v="Hannah Vickery OAS"/>
    <n v="108.75"/>
    <m/>
    <n v="13644.590000000004"/>
    <x v="19"/>
    <x v="3"/>
    <m/>
  </r>
  <r>
    <d v="2025-10-08T00:00:00"/>
    <s v="BP"/>
    <s v="Danni Berryman OAS"/>
    <n v="262.5"/>
    <m/>
    <n v="13382.090000000004"/>
    <x v="19"/>
    <x v="3"/>
    <m/>
  </r>
  <r>
    <d v="2025-10-08T00:00:00"/>
    <s v="BP"/>
    <s v="Sally-Anne StewartOAS"/>
    <n v="112.5"/>
    <m/>
    <n v="13269.590000000004"/>
    <x v="19"/>
    <x v="3"/>
    <m/>
  </r>
  <r>
    <d v="2025-10-08T00:00:00"/>
    <s v="BP"/>
    <s v="Mila Leighton OAS"/>
    <n v="131.25"/>
    <m/>
    <n v="13138.340000000004"/>
    <x v="19"/>
    <x v="3"/>
    <m/>
  </r>
  <r>
    <d v="2025-10-09T00:00:00"/>
    <s v="BP"/>
    <s v="Yolande Wyer OAS"/>
    <n v="123.75"/>
    <m/>
    <n v="13014.590000000004"/>
    <x v="19"/>
    <x v="3"/>
    <m/>
  </r>
  <r>
    <d v="2025-10-09T00:00:00"/>
    <s v="BP"/>
    <s v="Fred Rose OAS"/>
    <n v="112.5"/>
    <m/>
    <n v="12902.090000000004"/>
    <x v="19"/>
    <x v="3"/>
    <m/>
  </r>
  <r>
    <d v="2025-10-09T00:00:00"/>
    <s v="BP"/>
    <s v="Hannah Cushion OAS"/>
    <n v="165"/>
    <m/>
    <n v="12737.090000000004"/>
    <x v="19"/>
    <x v="3"/>
    <m/>
  </r>
  <r>
    <d v="2025-10-09T00:00:00"/>
    <s v="BP"/>
    <s v="Joanne Brownridge OAS"/>
    <n v="487.5"/>
    <m/>
    <n v="12249.590000000004"/>
    <x v="19"/>
    <x v="3"/>
    <m/>
  </r>
  <r>
    <d v="2025-10-09T00:00:00"/>
    <s v="BP"/>
    <s v="Alison Berrett OAS"/>
    <n v="296.25"/>
    <m/>
    <n v="11953.340000000004"/>
    <x v="19"/>
    <x v="3"/>
    <m/>
  </r>
  <r>
    <d v="2025-10-09T00:00:00"/>
    <s v="BP"/>
    <s v="Julia Simmons OAS"/>
    <n v="281.25"/>
    <m/>
    <n v="11672.090000000004"/>
    <x v="19"/>
    <x v="3"/>
    <m/>
  </r>
  <r>
    <d v="2025-10-09T00:00:00"/>
    <s v="BP"/>
    <s v="Bryan Davies OAS"/>
    <n v="120"/>
    <m/>
    <n v="11552.090000000004"/>
    <x v="19"/>
    <x v="3"/>
    <m/>
  </r>
  <r>
    <d v="2025-10-09T00:00:00"/>
    <s v="BP"/>
    <s v="K Acton OAS"/>
    <n v="150"/>
    <m/>
    <n v="11402.090000000004"/>
    <x v="19"/>
    <x v="3"/>
    <m/>
  </r>
  <r>
    <d v="2025-10-09T00:00:00"/>
    <s v="BP"/>
    <s v="Paul Beesley OAS"/>
    <n v="135"/>
    <m/>
    <n v="11267.090000000004"/>
    <x v="19"/>
    <x v="3"/>
    <m/>
  </r>
  <r>
    <d v="2025-10-09T00:00:00"/>
    <s v="BP"/>
    <s v="Ali Moreton OAS"/>
    <n v="210"/>
    <m/>
    <n v="11057.090000000004"/>
    <x v="19"/>
    <x v="3"/>
    <m/>
  </r>
  <r>
    <d v="2025-10-09T00:00:00"/>
    <s v="BP"/>
    <s v="WALLACE M&amp;R Joanne brownridge"/>
    <m/>
    <n v="550"/>
    <n v="11607.090000000004"/>
    <x v="18"/>
    <x v="3"/>
    <m/>
  </r>
  <r>
    <d v="2025-10-09T00:00:00"/>
    <s v="BP"/>
    <s v="Joanne Brownridge OAS"/>
    <n v="412.5"/>
    <m/>
    <n v="11194.590000000004"/>
    <x v="19"/>
    <x v="3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1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7" showAll="0"/>
    <pivotField axis="axisRow" showAll="0">
      <items count="29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7"/>
        <item x="18"/>
        <item x="19"/>
        <item x="20"/>
        <item x="22"/>
        <item x="23"/>
        <item x="21"/>
        <item x="24"/>
        <item x="25"/>
        <item x="26"/>
        <item t="default"/>
      </items>
    </pivotField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7" showAll="0"/>
    <pivotField axis="axisRow" showAll="0">
      <items count="33">
        <item x="21"/>
        <item x="7"/>
        <item x="2"/>
        <item x="6"/>
        <item x="20"/>
        <item x="9"/>
        <item x="17"/>
        <item x="16"/>
        <item m="1" x="29"/>
        <item x="14"/>
        <item x="3"/>
        <item x="18"/>
        <item x="19"/>
        <item x="13"/>
        <item m="1" x="28"/>
        <item x="11"/>
        <item x="23"/>
        <item x="0"/>
        <item x="12"/>
        <item x="4"/>
        <item m="1" x="31"/>
        <item x="5"/>
        <item x="15"/>
        <item m="1" x="30"/>
        <item x="22"/>
        <item x="1"/>
        <item x="8"/>
        <item x="10"/>
        <item m="1" x="27"/>
        <item x="24"/>
        <item x="25"/>
        <item x="26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7" showAll="0"/>
    <pivotField axis="axisRow" showAll="0">
      <items count="33">
        <item x="21"/>
        <item x="7"/>
        <item x="2"/>
        <item x="6"/>
        <item x="20"/>
        <item x="9"/>
        <item x="17"/>
        <item x="16"/>
        <item m="1" x="29"/>
        <item x="14"/>
        <item x="3"/>
        <item x="18"/>
        <item x="19"/>
        <item x="13"/>
        <item m="1" x="28"/>
        <item x="11"/>
        <item x="23"/>
        <item x="0"/>
        <item x="12"/>
        <item x="4"/>
        <item m="1" x="31"/>
        <item x="5"/>
        <item x="15"/>
        <item m="1" x="30"/>
        <item x="22"/>
        <item x="1"/>
        <item x="8"/>
        <item x="10"/>
        <item m="1" x="27"/>
        <item x="24"/>
        <item x="25"/>
        <item x="26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</pivotFields>
  <rowFields count="1">
    <field x="6"/>
  </rowFields>
  <rowItems count="11">
    <i>
      <x v="5"/>
    </i>
    <i>
      <x v="7"/>
    </i>
    <i>
      <x v="9"/>
    </i>
    <i>
      <x v="10"/>
    </i>
    <i>
      <x v="11"/>
    </i>
    <i>
      <x v="12"/>
    </i>
    <i>
      <x v="13"/>
    </i>
    <i>
      <x v="15"/>
    </i>
    <i>
      <x v="18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22265625" defaultRowHeight="14.25" x14ac:dyDescent="0.2"/>
  <cols>
    <col min="1" max="1" width="15.77734375" style="5" customWidth="1"/>
    <col min="2" max="2" width="14.15625" style="5" customWidth="1"/>
    <col min="3" max="3" width="11.19140625" style="5" bestFit="1" customWidth="1"/>
    <col min="4" max="4" width="8.22265625" style="5"/>
    <col min="5" max="5" width="16.5859375" style="5" customWidth="1"/>
    <col min="6" max="6" width="11.19140625" style="5" bestFit="1" customWidth="1"/>
    <col min="7" max="8" width="8.22265625" style="5"/>
    <col min="9" max="9" width="24.8125" style="5" customWidth="1"/>
    <col min="10" max="10" width="11.32421875" style="5" customWidth="1"/>
    <col min="11" max="11" width="11.19140625" style="5" bestFit="1" customWidth="1"/>
    <col min="12" max="12" width="8.22265625" style="5"/>
    <col min="13" max="13" width="22.3828125" style="5" customWidth="1"/>
    <col min="14" max="14" width="8.22265625" style="5"/>
    <col min="15" max="15" width="11.19140625" style="5" bestFit="1" customWidth="1"/>
    <col min="16" max="18" width="8.22265625" style="5"/>
    <col min="19" max="19" width="9.16796875" style="5" bestFit="1" customWidth="1"/>
    <col min="20" max="20" width="9.57421875" style="5" customWidth="1"/>
    <col min="21" max="16384" width="8.22265625" style="5"/>
  </cols>
  <sheetData>
    <row r="1" spans="1:15" x14ac:dyDescent="0.2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255</v>
      </c>
      <c r="K1" s="13"/>
      <c r="L1" s="13"/>
      <c r="M1" s="13"/>
      <c r="N1" s="13"/>
      <c r="O1" s="13"/>
    </row>
    <row r="2" spans="1:15" x14ac:dyDescent="0.2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2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2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 ca="1">SUMIF('Current account'!G2:G402, "Subs", 'Current account'!E2:E401)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2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254</v>
      </c>
      <c r="J5" s="17"/>
      <c r="K5" s="31">
        <f ca="1">SUMIF('Current account'!G2:G402, "Subs 2025", 'Current account'!E2:E401)</f>
        <v>6618.8800000000019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2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171</v>
      </c>
      <c r="F6" s="31">
        <f>GETPIVOTDATA("Sum of Expenditure",Exhibitions!$A$3,"Category","Website manager's fee")</f>
        <v>1500</v>
      </c>
      <c r="G6" s="17"/>
      <c r="H6" s="17"/>
      <c r="I6" s="17" t="s">
        <v>252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127.53999999999999</v>
      </c>
    </row>
    <row r="7" spans="1:15" x14ac:dyDescent="0.2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290.14000000000004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426.42</v>
      </c>
    </row>
    <row r="8" spans="1:15" x14ac:dyDescent="0.2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1401.03</v>
      </c>
    </row>
    <row r="9" spans="1:15" x14ac:dyDescent="0.2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368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2">
      <c r="A10" s="16" t="s">
        <v>253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2">
      <c r="A11" s="16"/>
      <c r="B11" s="16"/>
      <c r="C11" s="31"/>
      <c r="D11" s="17"/>
      <c r="E11" s="17" t="s">
        <v>252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2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5535.11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2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2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2">
      <c r="A15" s="16"/>
      <c r="B15" s="16"/>
      <c r="D15" s="17"/>
      <c r="E15" s="17"/>
      <c r="F15" s="31"/>
      <c r="G15" s="17"/>
      <c r="H15" s="17"/>
      <c r="I15" s="17"/>
      <c r="J15" s="17"/>
      <c r="K15" s="31" t="e">
        <f ca="1">SUM(K4:K11)</f>
        <v>#REF!</v>
      </c>
      <c r="L15" s="17"/>
      <c r="M15" s="17"/>
      <c r="N15" s="17"/>
      <c r="O15" s="31">
        <f ca="1">SUM(O4:O13)</f>
        <v>2900.21</v>
      </c>
    </row>
    <row r="16" spans="1:15" ht="15" thickBot="1" x14ac:dyDescent="0.2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5" thickTop="1" x14ac:dyDescent="0.2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2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5" thickBot="1" x14ac:dyDescent="0.2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 ca="1">K15</f>
        <v>#REF!</v>
      </c>
      <c r="L19" s="17"/>
      <c r="M19" s="17"/>
      <c r="N19" s="17"/>
      <c r="O19" s="30" t="e">
        <f ca="1">O15+O17</f>
        <v>#REF!</v>
      </c>
    </row>
    <row r="20" spans="1:15" ht="15" thickTop="1" x14ac:dyDescent="0.2">
      <c r="A20" s="16" t="s">
        <v>2</v>
      </c>
      <c r="B20" s="16" t="s">
        <v>169</v>
      </c>
      <c r="C20" s="27">
        <f>GETPIVOTDATA("Sum of Income",Exhibitions!$A$22,"Category","Sales cr")</f>
        <v>10545.11</v>
      </c>
      <c r="D20" s="17"/>
      <c r="E20" s="17" t="s">
        <v>252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16" t="s">
        <v>44</v>
      </c>
      <c r="B21" s="16"/>
      <c r="C21" s="27">
        <f>GETPIVOTDATA("Sum of Expenditure",Exhibitions!$A$22,"Category","Sales db")</f>
        <v>7338.75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2">
      <c r="A22" s="16"/>
      <c r="B22" s="16"/>
      <c r="C22" s="31">
        <f>C20-C21</f>
        <v>3206.3600000000006</v>
      </c>
      <c r="D22" s="17"/>
      <c r="E22" s="17" t="s">
        <v>171</v>
      </c>
      <c r="F22" s="31"/>
      <c r="G22" s="17"/>
      <c r="H22" s="17"/>
      <c r="I22" s="19" t="s">
        <v>65</v>
      </c>
      <c r="J22" s="17"/>
      <c r="K22" s="17"/>
      <c r="L22" s="17"/>
      <c r="M22" s="19" t="s">
        <v>251</v>
      </c>
      <c r="N22" s="17"/>
      <c r="O22" s="17"/>
    </row>
    <row r="23" spans="1:15" x14ac:dyDescent="0.2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16336.680000000004</v>
      </c>
    </row>
    <row r="24" spans="1:15" x14ac:dyDescent="0.2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2">
      <c r="A25" s="16" t="s">
        <v>145</v>
      </c>
      <c r="B25" s="16"/>
      <c r="C25" s="27">
        <f>GETPIVOTDATA("Sum of Income",Exhibitions!$A$22,"Category","Bar sales")</f>
        <v>350.45000000000005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2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16" t="s">
        <v>53</v>
      </c>
      <c r="B27" s="16" t="s">
        <v>170</v>
      </c>
      <c r="C27" s="27">
        <f>GETPIVOTDATA("Sum of Income",Exhibitions!$A$22,"Category","Submissions")</f>
        <v>7428.9700000000012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2">
      <c r="A29" s="16"/>
      <c r="B29" s="16"/>
      <c r="C29" s="17"/>
      <c r="D29" s="17"/>
      <c r="E29" s="17" t="s">
        <v>54</v>
      </c>
      <c r="F29" s="31">
        <f>C31-F27</f>
        <v>10985.780000000002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5" thickBot="1" x14ac:dyDescent="0.2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16336.680000000004</v>
      </c>
    </row>
    <row r="31" spans="1:15" ht="15.75" thickTop="1" thickBot="1" x14ac:dyDescent="0.25">
      <c r="C31" s="30">
        <f>SUM(C22:C27)</f>
        <v>10985.780000000002</v>
      </c>
      <c r="E31" s="17"/>
      <c r="F31" s="30">
        <f>F27+F29</f>
        <v>10985.780000000002</v>
      </c>
    </row>
    <row r="34" spans="1:6" ht="15" thickBot="1" x14ac:dyDescent="0.2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29"/>
  <sheetViews>
    <sheetView topLeftCell="A93" workbookViewId="0">
      <selection activeCell="R91" sqref="R91:R129"/>
    </sheetView>
  </sheetViews>
  <sheetFormatPr defaultRowHeight="12.75" x14ac:dyDescent="0.15"/>
  <cols>
    <col min="2" max="2" width="15.1015625" bestFit="1" customWidth="1"/>
  </cols>
  <sheetData>
    <row r="1" spans="1:21" x14ac:dyDescent="0.15">
      <c r="A1" t="s">
        <v>1439</v>
      </c>
      <c r="B1" t="s">
        <v>30</v>
      </c>
      <c r="C1" t="s">
        <v>1440</v>
      </c>
      <c r="D1" t="s">
        <v>1441</v>
      </c>
      <c r="E1" t="s">
        <v>133</v>
      </c>
      <c r="F1" t="s">
        <v>1442</v>
      </c>
      <c r="G1" t="s">
        <v>1443</v>
      </c>
      <c r="H1" t="s">
        <v>1444</v>
      </c>
      <c r="I1" t="s">
        <v>1445</v>
      </c>
      <c r="J1" t="s">
        <v>1446</v>
      </c>
      <c r="K1" t="s">
        <v>1447</v>
      </c>
      <c r="L1" t="s">
        <v>28</v>
      </c>
      <c r="M1" t="s">
        <v>1448</v>
      </c>
      <c r="N1" t="s">
        <v>1449</v>
      </c>
      <c r="O1" t="s">
        <v>1450</v>
      </c>
      <c r="P1" t="s">
        <v>1451</v>
      </c>
      <c r="Q1" t="s">
        <v>33</v>
      </c>
      <c r="R1" t="s">
        <v>1452</v>
      </c>
      <c r="S1" t="s">
        <v>1453</v>
      </c>
      <c r="T1" t="s">
        <v>1454</v>
      </c>
      <c r="U1" t="s">
        <v>1455</v>
      </c>
    </row>
    <row r="2" spans="1:21" x14ac:dyDescent="0.15">
      <c r="A2" t="s">
        <v>1456</v>
      </c>
      <c r="B2" s="6">
        <v>45737.541087962964</v>
      </c>
      <c r="C2" t="s">
        <v>1566</v>
      </c>
      <c r="D2" t="s">
        <v>1458</v>
      </c>
      <c r="E2" t="s">
        <v>1459</v>
      </c>
      <c r="F2" t="s">
        <v>1470</v>
      </c>
      <c r="G2" t="s">
        <v>1567</v>
      </c>
      <c r="H2" t="s">
        <v>1462</v>
      </c>
      <c r="I2" t="s">
        <v>1463</v>
      </c>
      <c r="J2" t="s">
        <v>1464</v>
      </c>
      <c r="K2" t="s">
        <v>1568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15">
      <c r="A3" t="s">
        <v>1456</v>
      </c>
      <c r="B3" s="6">
        <v>45737.743136574078</v>
      </c>
      <c r="C3" t="s">
        <v>1564</v>
      </c>
      <c r="D3" t="s">
        <v>1458</v>
      </c>
      <c r="E3" t="s">
        <v>1459</v>
      </c>
      <c r="F3" t="s">
        <v>1460</v>
      </c>
      <c r="G3" t="s">
        <v>1565</v>
      </c>
      <c r="H3" t="s">
        <v>1467</v>
      </c>
      <c r="I3" t="s">
        <v>1463</v>
      </c>
      <c r="J3" t="s">
        <v>1464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15">
      <c r="A4" t="s">
        <v>1456</v>
      </c>
      <c r="B4" s="6">
        <v>45737.7496875</v>
      </c>
      <c r="C4" t="s">
        <v>1562</v>
      </c>
      <c r="D4" t="s">
        <v>1458</v>
      </c>
      <c r="E4" t="s">
        <v>1459</v>
      </c>
      <c r="F4" t="s">
        <v>1460</v>
      </c>
      <c r="G4" t="s">
        <v>1563</v>
      </c>
      <c r="H4" t="s">
        <v>1467</v>
      </c>
      <c r="I4" t="s">
        <v>1463</v>
      </c>
      <c r="J4" t="s">
        <v>1464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15">
      <c r="A5" t="s">
        <v>1456</v>
      </c>
      <c r="B5" s="6">
        <v>45737.750590277778</v>
      </c>
      <c r="C5" t="s">
        <v>1561</v>
      </c>
      <c r="D5" t="s">
        <v>1458</v>
      </c>
      <c r="E5" t="s">
        <v>1459</v>
      </c>
      <c r="F5" t="s">
        <v>1460</v>
      </c>
      <c r="G5" t="s">
        <v>1511</v>
      </c>
      <c r="H5" t="s">
        <v>1467</v>
      </c>
      <c r="I5" t="s">
        <v>1463</v>
      </c>
      <c r="J5" t="s">
        <v>1464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15">
      <c r="A6" t="s">
        <v>1456</v>
      </c>
      <c r="B6" s="6">
        <v>45737.752881944441</v>
      </c>
      <c r="C6" t="s">
        <v>1559</v>
      </c>
      <c r="D6" t="s">
        <v>1458</v>
      </c>
      <c r="E6" t="s">
        <v>1459</v>
      </c>
      <c r="F6" t="s">
        <v>1460</v>
      </c>
      <c r="G6" t="s">
        <v>1560</v>
      </c>
      <c r="H6" t="s">
        <v>1467</v>
      </c>
      <c r="I6" t="s">
        <v>1463</v>
      </c>
      <c r="J6" t="s">
        <v>1464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15">
      <c r="A7" t="s">
        <v>1456</v>
      </c>
      <c r="B7" s="6">
        <v>45737.753750000003</v>
      </c>
      <c r="C7" t="s">
        <v>1557</v>
      </c>
      <c r="D7" t="s">
        <v>1458</v>
      </c>
      <c r="E7" t="s">
        <v>1459</v>
      </c>
      <c r="F7" t="s">
        <v>1470</v>
      </c>
      <c r="G7" t="s">
        <v>1558</v>
      </c>
      <c r="H7" t="s">
        <v>1467</v>
      </c>
      <c r="I7" t="s">
        <v>1463</v>
      </c>
      <c r="J7" t="s">
        <v>1464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15">
      <c r="A8" t="s">
        <v>1456</v>
      </c>
      <c r="B8" s="6">
        <v>45737.75675925926</v>
      </c>
      <c r="C8" t="s">
        <v>1555</v>
      </c>
      <c r="D8" t="s">
        <v>1458</v>
      </c>
      <c r="E8" t="s">
        <v>1459</v>
      </c>
      <c r="F8" t="s">
        <v>1470</v>
      </c>
      <c r="G8" t="s">
        <v>1556</v>
      </c>
      <c r="H8" t="s">
        <v>1462</v>
      </c>
      <c r="I8" t="s">
        <v>1463</v>
      </c>
      <c r="J8" t="s">
        <v>1468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15">
      <c r="A9" t="s">
        <v>1456</v>
      </c>
      <c r="B9" s="6">
        <v>45737.758900462963</v>
      </c>
      <c r="C9" t="s">
        <v>1552</v>
      </c>
      <c r="D9" t="s">
        <v>1458</v>
      </c>
      <c r="E9" t="s">
        <v>1459</v>
      </c>
      <c r="F9" t="s">
        <v>1470</v>
      </c>
      <c r="G9" t="s">
        <v>1553</v>
      </c>
      <c r="H9" t="s">
        <v>1462</v>
      </c>
      <c r="I9" t="s">
        <v>1463</v>
      </c>
      <c r="J9" t="s">
        <v>1464</v>
      </c>
      <c r="K9" t="s">
        <v>1554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15">
      <c r="A10" t="s">
        <v>1456</v>
      </c>
      <c r="B10" s="6">
        <v>45737.759062500001</v>
      </c>
      <c r="C10" t="s">
        <v>1551</v>
      </c>
      <c r="D10" t="s">
        <v>1458</v>
      </c>
      <c r="E10" t="s">
        <v>1459</v>
      </c>
      <c r="F10" t="s">
        <v>1460</v>
      </c>
      <c r="G10" t="s">
        <v>1532</v>
      </c>
      <c r="H10" t="s">
        <v>1467</v>
      </c>
      <c r="I10" t="s">
        <v>1463</v>
      </c>
      <c r="J10" t="s">
        <v>1464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15">
      <c r="A11" t="s">
        <v>1456</v>
      </c>
      <c r="B11" s="6">
        <v>45737.75984953704</v>
      </c>
      <c r="C11" t="s">
        <v>1550</v>
      </c>
      <c r="D11" t="s">
        <v>1458</v>
      </c>
      <c r="E11" t="s">
        <v>1459</v>
      </c>
      <c r="F11" t="s">
        <v>1460</v>
      </c>
      <c r="G11" t="s">
        <v>1529</v>
      </c>
      <c r="H11" t="s">
        <v>1467</v>
      </c>
      <c r="I11" t="s">
        <v>1463</v>
      </c>
      <c r="J11" t="s">
        <v>1464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15">
      <c r="A12" t="s">
        <v>1456</v>
      </c>
      <c r="B12" s="6">
        <v>45737.760578703703</v>
      </c>
      <c r="C12" t="s">
        <v>1548</v>
      </c>
      <c r="D12" t="s">
        <v>1458</v>
      </c>
      <c r="E12" t="s">
        <v>1459</v>
      </c>
      <c r="F12" t="s">
        <v>1460</v>
      </c>
      <c r="G12" t="s">
        <v>1549</v>
      </c>
      <c r="H12" t="s">
        <v>1467</v>
      </c>
      <c r="I12" t="s">
        <v>1463</v>
      </c>
      <c r="J12" t="s">
        <v>1464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15">
      <c r="A13" t="s">
        <v>1456</v>
      </c>
      <c r="B13" s="6">
        <v>45737.761342592596</v>
      </c>
      <c r="C13" t="s">
        <v>1546</v>
      </c>
      <c r="D13" t="s">
        <v>1458</v>
      </c>
      <c r="E13" t="s">
        <v>1459</v>
      </c>
      <c r="F13" t="s">
        <v>1460</v>
      </c>
      <c r="G13" t="s">
        <v>1547</v>
      </c>
      <c r="H13" t="s">
        <v>1467</v>
      </c>
      <c r="I13" t="s">
        <v>1463</v>
      </c>
      <c r="J13" t="s">
        <v>1464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15">
      <c r="A14" t="s">
        <v>1456</v>
      </c>
      <c r="B14" s="6">
        <v>45737.762511574074</v>
      </c>
      <c r="C14" t="s">
        <v>1544</v>
      </c>
      <c r="D14" t="s">
        <v>1458</v>
      </c>
      <c r="E14" t="s">
        <v>1459</v>
      </c>
      <c r="F14" t="s">
        <v>1470</v>
      </c>
      <c r="G14" t="s">
        <v>1545</v>
      </c>
      <c r="H14" t="s">
        <v>1467</v>
      </c>
      <c r="I14" t="s">
        <v>1463</v>
      </c>
      <c r="J14" t="s">
        <v>1464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15">
      <c r="A15" t="s">
        <v>1456</v>
      </c>
      <c r="B15" s="6">
        <v>45737.766018518516</v>
      </c>
      <c r="C15" t="s">
        <v>1542</v>
      </c>
      <c r="D15" t="s">
        <v>1458</v>
      </c>
      <c r="E15" t="s">
        <v>1459</v>
      </c>
      <c r="F15" t="s">
        <v>1470</v>
      </c>
      <c r="G15" t="s">
        <v>1543</v>
      </c>
      <c r="H15" t="s">
        <v>1467</v>
      </c>
      <c r="I15" t="s">
        <v>1463</v>
      </c>
      <c r="J15" t="s">
        <v>1468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15">
      <c r="A16" t="s">
        <v>1456</v>
      </c>
      <c r="B16" s="6">
        <v>45737.766296296293</v>
      </c>
      <c r="C16" t="s">
        <v>1540</v>
      </c>
      <c r="D16" t="s">
        <v>1458</v>
      </c>
      <c r="E16" t="s">
        <v>1459</v>
      </c>
      <c r="F16" t="s">
        <v>1460</v>
      </c>
      <c r="G16" t="s">
        <v>1541</v>
      </c>
      <c r="H16" t="s">
        <v>1467</v>
      </c>
      <c r="I16" t="s">
        <v>1463</v>
      </c>
      <c r="J16" t="s">
        <v>1464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15">
      <c r="A17" t="s">
        <v>1456</v>
      </c>
      <c r="B17" s="6">
        <v>45737.766840277778</v>
      </c>
      <c r="C17" t="s">
        <v>1537</v>
      </c>
      <c r="D17" t="s">
        <v>1458</v>
      </c>
      <c r="E17" t="s">
        <v>1459</v>
      </c>
      <c r="F17" t="s">
        <v>1470</v>
      </c>
      <c r="G17" t="s">
        <v>1538</v>
      </c>
      <c r="H17" t="s">
        <v>1462</v>
      </c>
      <c r="I17" t="s">
        <v>1463</v>
      </c>
      <c r="J17" t="s">
        <v>1464</v>
      </c>
      <c r="K17" t="s">
        <v>1539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15">
      <c r="A18" t="s">
        <v>1456</v>
      </c>
      <c r="B18" s="6">
        <v>45737.767685185187</v>
      </c>
      <c r="C18" t="s">
        <v>1535</v>
      </c>
      <c r="D18" t="s">
        <v>1458</v>
      </c>
      <c r="E18" t="s">
        <v>1459</v>
      </c>
      <c r="F18" t="s">
        <v>1470</v>
      </c>
      <c r="G18" t="s">
        <v>1536</v>
      </c>
      <c r="H18" t="s">
        <v>1467</v>
      </c>
      <c r="I18" t="s">
        <v>1463</v>
      </c>
      <c r="J18" t="s">
        <v>1464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15">
      <c r="A19" t="s">
        <v>1456</v>
      </c>
      <c r="B19" s="6">
        <v>45737.769687499997</v>
      </c>
      <c r="C19" t="s">
        <v>1533</v>
      </c>
      <c r="D19" t="s">
        <v>1458</v>
      </c>
      <c r="E19" t="s">
        <v>1459</v>
      </c>
      <c r="F19" t="s">
        <v>1460</v>
      </c>
      <c r="G19" t="s">
        <v>1534</v>
      </c>
      <c r="H19" t="s">
        <v>1467</v>
      </c>
      <c r="I19" t="s">
        <v>1463</v>
      </c>
      <c r="J19" t="s">
        <v>1464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15">
      <c r="A20" t="s">
        <v>1456</v>
      </c>
      <c r="B20" s="6">
        <v>45737.772418981483</v>
      </c>
      <c r="C20" t="s">
        <v>1531</v>
      </c>
      <c r="D20" t="s">
        <v>1458</v>
      </c>
      <c r="E20" t="s">
        <v>1459</v>
      </c>
      <c r="F20" t="s">
        <v>1460</v>
      </c>
      <c r="G20" t="s">
        <v>1532</v>
      </c>
      <c r="H20" t="s">
        <v>1467</v>
      </c>
      <c r="I20" t="s">
        <v>1463</v>
      </c>
      <c r="J20" t="s">
        <v>1464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15">
      <c r="A21" t="s">
        <v>1456</v>
      </c>
      <c r="B21" s="6">
        <v>45737.772928240738</v>
      </c>
      <c r="C21" t="s">
        <v>1530</v>
      </c>
      <c r="D21" t="s">
        <v>1458</v>
      </c>
      <c r="E21" t="s">
        <v>1459</v>
      </c>
      <c r="F21" t="s">
        <v>1460</v>
      </c>
      <c r="G21" t="s">
        <v>1495</v>
      </c>
      <c r="H21" t="s">
        <v>1467</v>
      </c>
      <c r="I21" t="s">
        <v>1463</v>
      </c>
      <c r="J21" t="s">
        <v>1464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15">
      <c r="A22" t="s">
        <v>1456</v>
      </c>
      <c r="B22" s="6">
        <v>45737.774780092594</v>
      </c>
      <c r="C22" t="s">
        <v>1528</v>
      </c>
      <c r="D22" t="s">
        <v>1458</v>
      </c>
      <c r="E22" t="s">
        <v>1459</v>
      </c>
      <c r="F22" t="s">
        <v>1460</v>
      </c>
      <c r="G22" t="s">
        <v>1529</v>
      </c>
      <c r="H22" t="s">
        <v>1467</v>
      </c>
      <c r="I22" t="s">
        <v>1463</v>
      </c>
      <c r="J22" t="s">
        <v>1464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15">
      <c r="A23" t="s">
        <v>1456</v>
      </c>
      <c r="B23" s="6">
        <v>45737.775266203702</v>
      </c>
      <c r="C23" t="s">
        <v>1527</v>
      </c>
      <c r="D23" t="s">
        <v>1458</v>
      </c>
      <c r="E23" t="s">
        <v>1459</v>
      </c>
      <c r="F23" t="s">
        <v>1470</v>
      </c>
      <c r="G23" t="s">
        <v>1507</v>
      </c>
      <c r="H23" t="s">
        <v>1467</v>
      </c>
      <c r="I23" t="s">
        <v>1463</v>
      </c>
      <c r="J23" t="s">
        <v>1464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15">
      <c r="A24" t="s">
        <v>1456</v>
      </c>
      <c r="B24" s="6">
        <v>45737.775405092594</v>
      </c>
      <c r="C24" t="s">
        <v>1526</v>
      </c>
      <c r="D24" t="s">
        <v>1458</v>
      </c>
      <c r="E24" t="s">
        <v>1459</v>
      </c>
      <c r="F24" t="s">
        <v>1460</v>
      </c>
      <c r="G24" t="s">
        <v>1481</v>
      </c>
      <c r="H24" t="s">
        <v>1467</v>
      </c>
      <c r="I24" t="s">
        <v>1463</v>
      </c>
      <c r="J24" t="s">
        <v>1464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15">
      <c r="A25" t="s">
        <v>1456</v>
      </c>
      <c r="B25" s="6">
        <v>45737.784780092596</v>
      </c>
      <c r="C25" t="s">
        <v>1524</v>
      </c>
      <c r="D25" t="s">
        <v>1458</v>
      </c>
      <c r="E25" t="s">
        <v>1459</v>
      </c>
      <c r="F25" t="s">
        <v>1460</v>
      </c>
      <c r="G25" t="s">
        <v>1525</v>
      </c>
      <c r="H25" t="s">
        <v>1467</v>
      </c>
      <c r="I25" t="s">
        <v>1463</v>
      </c>
      <c r="J25" t="s">
        <v>1464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15">
      <c r="A26" t="s">
        <v>1456</v>
      </c>
      <c r="B26" s="6">
        <v>45737.785011574073</v>
      </c>
      <c r="C26" t="s">
        <v>1521</v>
      </c>
      <c r="D26" t="s">
        <v>1458</v>
      </c>
      <c r="E26" t="s">
        <v>1459</v>
      </c>
      <c r="F26" t="s">
        <v>1470</v>
      </c>
      <c r="G26" t="s">
        <v>1522</v>
      </c>
      <c r="H26" t="s">
        <v>1462</v>
      </c>
      <c r="I26" t="s">
        <v>1463</v>
      </c>
      <c r="J26" t="s">
        <v>1464</v>
      </c>
      <c r="K26" t="s">
        <v>1523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15">
      <c r="A27" t="s">
        <v>1456</v>
      </c>
      <c r="B27" s="6">
        <v>45737.785879629628</v>
      </c>
      <c r="C27" t="s">
        <v>1520</v>
      </c>
      <c r="D27" t="s">
        <v>1458</v>
      </c>
      <c r="E27" t="s">
        <v>1459</v>
      </c>
      <c r="F27" t="s">
        <v>1460</v>
      </c>
      <c r="G27" t="s">
        <v>1497</v>
      </c>
      <c r="H27" t="s">
        <v>1467</v>
      </c>
      <c r="I27" t="s">
        <v>1463</v>
      </c>
      <c r="J27" t="s">
        <v>1464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15">
      <c r="A28" t="s">
        <v>1456</v>
      </c>
      <c r="B28" s="6">
        <v>45737.786296296297</v>
      </c>
      <c r="C28" t="s">
        <v>1518</v>
      </c>
      <c r="D28" t="s">
        <v>1458</v>
      </c>
      <c r="E28" t="s">
        <v>1459</v>
      </c>
      <c r="F28" t="s">
        <v>1460</v>
      </c>
      <c r="G28" t="s">
        <v>1519</v>
      </c>
      <c r="H28" t="s">
        <v>1467</v>
      </c>
      <c r="I28" t="s">
        <v>1463</v>
      </c>
      <c r="J28" t="s">
        <v>1464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15">
      <c r="A29" t="s">
        <v>1456</v>
      </c>
      <c r="B29" s="6">
        <v>45737.786886574075</v>
      </c>
      <c r="C29" t="s">
        <v>1516</v>
      </c>
      <c r="D29" t="s">
        <v>1458</v>
      </c>
      <c r="E29" t="s">
        <v>1459</v>
      </c>
      <c r="F29" t="s">
        <v>1470</v>
      </c>
      <c r="G29" t="s">
        <v>1517</v>
      </c>
      <c r="H29" t="s">
        <v>1467</v>
      </c>
      <c r="I29" t="s">
        <v>1463</v>
      </c>
      <c r="J29" t="s">
        <v>1468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15">
      <c r="A30" t="s">
        <v>1456</v>
      </c>
      <c r="B30" s="6">
        <v>45737.787395833337</v>
      </c>
      <c r="C30" t="s">
        <v>1514</v>
      </c>
      <c r="D30" t="s">
        <v>1458</v>
      </c>
      <c r="E30" t="s">
        <v>1459</v>
      </c>
      <c r="F30" t="s">
        <v>1470</v>
      </c>
      <c r="G30" t="s">
        <v>1515</v>
      </c>
      <c r="H30" t="s">
        <v>1467</v>
      </c>
      <c r="I30" t="s">
        <v>1463</v>
      </c>
      <c r="J30" t="s">
        <v>1464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15">
      <c r="A31" t="s">
        <v>1456</v>
      </c>
      <c r="B31" s="6">
        <v>45737.787974537037</v>
      </c>
      <c r="C31" t="s">
        <v>1513</v>
      </c>
      <c r="D31" t="s">
        <v>1458</v>
      </c>
      <c r="E31" t="s">
        <v>1459</v>
      </c>
      <c r="F31" t="s">
        <v>1460</v>
      </c>
      <c r="G31" t="s">
        <v>1495</v>
      </c>
      <c r="H31" t="s">
        <v>1467</v>
      </c>
      <c r="I31" t="s">
        <v>1463</v>
      </c>
      <c r="J31" t="s">
        <v>1464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15">
      <c r="A32" t="s">
        <v>1456</v>
      </c>
      <c r="B32" s="6">
        <v>45737.7887962963</v>
      </c>
      <c r="C32" t="s">
        <v>1512</v>
      </c>
      <c r="D32" t="s">
        <v>1458</v>
      </c>
      <c r="E32" t="s">
        <v>1459</v>
      </c>
      <c r="F32" t="s">
        <v>1460</v>
      </c>
      <c r="G32" t="s">
        <v>1487</v>
      </c>
      <c r="H32" t="s">
        <v>1467</v>
      </c>
      <c r="I32" t="s">
        <v>1463</v>
      </c>
      <c r="J32" t="s">
        <v>1464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15">
      <c r="A33" t="s">
        <v>1456</v>
      </c>
      <c r="B33" s="6">
        <v>45737.789930555555</v>
      </c>
      <c r="C33" t="s">
        <v>1510</v>
      </c>
      <c r="D33" t="s">
        <v>1458</v>
      </c>
      <c r="E33" t="s">
        <v>1459</v>
      </c>
      <c r="F33" t="s">
        <v>1460</v>
      </c>
      <c r="G33" t="s">
        <v>1511</v>
      </c>
      <c r="H33" t="s">
        <v>1467</v>
      </c>
      <c r="I33" t="s">
        <v>1463</v>
      </c>
      <c r="J33" t="s">
        <v>1464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15">
      <c r="A34" t="s">
        <v>1456</v>
      </c>
      <c r="B34" s="6">
        <v>45737.791388888887</v>
      </c>
      <c r="C34" t="s">
        <v>1508</v>
      </c>
      <c r="D34" t="s">
        <v>1458</v>
      </c>
      <c r="E34" t="s">
        <v>1459</v>
      </c>
      <c r="F34" t="s">
        <v>1470</v>
      </c>
      <c r="G34" t="s">
        <v>1509</v>
      </c>
      <c r="H34" t="s">
        <v>1467</v>
      </c>
      <c r="I34" t="s">
        <v>1463</v>
      </c>
      <c r="J34" t="s">
        <v>1464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15">
      <c r="A35" t="s">
        <v>1456</v>
      </c>
      <c r="B35" s="6">
        <v>45737.792592592596</v>
      </c>
      <c r="C35" t="s">
        <v>1506</v>
      </c>
      <c r="D35" t="s">
        <v>1458</v>
      </c>
      <c r="E35" t="s">
        <v>1459</v>
      </c>
      <c r="F35" t="s">
        <v>1470</v>
      </c>
      <c r="G35" t="s">
        <v>1507</v>
      </c>
      <c r="H35" t="s">
        <v>1467</v>
      </c>
      <c r="I35" t="s">
        <v>1463</v>
      </c>
      <c r="J35" t="s">
        <v>1464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15">
      <c r="A36" t="s">
        <v>1456</v>
      </c>
      <c r="B36" s="6">
        <v>45737.793078703704</v>
      </c>
      <c r="C36" t="s">
        <v>1504</v>
      </c>
      <c r="D36" t="s">
        <v>1458</v>
      </c>
      <c r="E36" t="s">
        <v>1459</v>
      </c>
      <c r="F36" t="s">
        <v>1460</v>
      </c>
      <c r="G36" t="s">
        <v>1505</v>
      </c>
      <c r="H36" t="s">
        <v>1467</v>
      </c>
      <c r="I36" t="s">
        <v>1463</v>
      </c>
      <c r="J36" t="s">
        <v>1464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15">
      <c r="A37" t="s">
        <v>1456</v>
      </c>
      <c r="B37" s="6">
        <v>45737.794918981483</v>
      </c>
      <c r="C37" t="s">
        <v>1502</v>
      </c>
      <c r="D37" t="s">
        <v>1458</v>
      </c>
      <c r="E37" t="s">
        <v>1459</v>
      </c>
      <c r="F37" t="s">
        <v>1460</v>
      </c>
      <c r="G37" t="s">
        <v>1503</v>
      </c>
      <c r="H37" t="s">
        <v>1467</v>
      </c>
      <c r="I37" t="s">
        <v>1463</v>
      </c>
      <c r="J37" t="s">
        <v>1464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15">
      <c r="A38" t="s">
        <v>1456</v>
      </c>
      <c r="B38" s="6">
        <v>45737.795254629629</v>
      </c>
      <c r="C38" t="s">
        <v>1500</v>
      </c>
      <c r="D38" t="s">
        <v>1458</v>
      </c>
      <c r="E38" t="s">
        <v>1459</v>
      </c>
      <c r="F38" t="s">
        <v>1470</v>
      </c>
      <c r="G38" t="s">
        <v>1501</v>
      </c>
      <c r="H38" t="s">
        <v>1467</v>
      </c>
      <c r="I38" t="s">
        <v>1463</v>
      </c>
      <c r="J38" t="s">
        <v>1464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15">
      <c r="A39" t="s">
        <v>1456</v>
      </c>
      <c r="B39" s="6">
        <v>45737.798576388886</v>
      </c>
      <c r="C39" t="s">
        <v>1498</v>
      </c>
      <c r="D39" t="s">
        <v>1458</v>
      </c>
      <c r="E39" t="s">
        <v>1459</v>
      </c>
      <c r="F39" t="s">
        <v>1460</v>
      </c>
      <c r="G39" t="s">
        <v>1499</v>
      </c>
      <c r="H39" t="s">
        <v>1467</v>
      </c>
      <c r="I39" t="s">
        <v>1463</v>
      </c>
      <c r="J39" t="s">
        <v>1464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15">
      <c r="A40" t="s">
        <v>1456</v>
      </c>
      <c r="B40" s="6">
        <v>45737.799629629626</v>
      </c>
      <c r="C40" t="s">
        <v>1496</v>
      </c>
      <c r="D40" t="s">
        <v>1458</v>
      </c>
      <c r="E40" t="s">
        <v>1459</v>
      </c>
      <c r="F40" t="s">
        <v>1460</v>
      </c>
      <c r="G40" t="s">
        <v>1497</v>
      </c>
      <c r="H40" t="s">
        <v>1467</v>
      </c>
      <c r="I40" t="s">
        <v>1463</v>
      </c>
      <c r="J40" t="s">
        <v>1464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15">
      <c r="A41" t="s">
        <v>1456</v>
      </c>
      <c r="B41" s="6">
        <v>45737.801550925928</v>
      </c>
      <c r="C41" t="s">
        <v>1494</v>
      </c>
      <c r="D41" t="s">
        <v>1458</v>
      </c>
      <c r="E41" t="s">
        <v>1459</v>
      </c>
      <c r="F41" t="s">
        <v>1460</v>
      </c>
      <c r="G41" t="s">
        <v>1495</v>
      </c>
      <c r="H41" t="s">
        <v>1467</v>
      </c>
      <c r="I41" t="s">
        <v>1463</v>
      </c>
      <c r="J41" t="s">
        <v>1464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15">
      <c r="A42" t="s">
        <v>1456</v>
      </c>
      <c r="B42" s="6">
        <v>45737.806377314817</v>
      </c>
      <c r="C42" t="s">
        <v>1492</v>
      </c>
      <c r="D42" t="s">
        <v>1458</v>
      </c>
      <c r="E42" t="s">
        <v>1459</v>
      </c>
      <c r="F42" t="s">
        <v>1460</v>
      </c>
      <c r="G42" t="s">
        <v>1493</v>
      </c>
      <c r="H42" t="s">
        <v>1467</v>
      </c>
      <c r="I42" t="s">
        <v>1463</v>
      </c>
      <c r="J42" t="s">
        <v>1464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15">
      <c r="A43" t="s">
        <v>1456</v>
      </c>
      <c r="B43" s="6">
        <v>45737.808958333335</v>
      </c>
      <c r="C43" t="s">
        <v>1490</v>
      </c>
      <c r="D43" t="s">
        <v>1458</v>
      </c>
      <c r="E43" t="s">
        <v>1459</v>
      </c>
      <c r="F43" t="s">
        <v>1460</v>
      </c>
      <c r="G43" t="s">
        <v>1491</v>
      </c>
      <c r="H43" t="s">
        <v>1467</v>
      </c>
      <c r="I43" t="s">
        <v>1463</v>
      </c>
      <c r="J43" t="s">
        <v>1464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15">
      <c r="A44" t="s">
        <v>1456</v>
      </c>
      <c r="B44" s="6">
        <v>45737.814467592594</v>
      </c>
      <c r="C44" t="s">
        <v>1488</v>
      </c>
      <c r="D44" t="s">
        <v>1458</v>
      </c>
      <c r="E44" t="s">
        <v>1459</v>
      </c>
      <c r="F44" t="s">
        <v>1460</v>
      </c>
      <c r="G44" t="s">
        <v>1489</v>
      </c>
      <c r="H44" t="s">
        <v>1467</v>
      </c>
      <c r="I44" t="s">
        <v>1463</v>
      </c>
      <c r="J44" t="s">
        <v>1464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15">
      <c r="A45" t="s">
        <v>1456</v>
      </c>
      <c r="B45" s="6">
        <v>45737.815243055556</v>
      </c>
      <c r="C45" t="s">
        <v>1486</v>
      </c>
      <c r="D45" t="s">
        <v>1458</v>
      </c>
      <c r="E45" t="s">
        <v>1459</v>
      </c>
      <c r="F45" t="s">
        <v>1460</v>
      </c>
      <c r="G45" t="s">
        <v>1487</v>
      </c>
      <c r="H45" t="s">
        <v>1467</v>
      </c>
      <c r="I45" t="s">
        <v>1463</v>
      </c>
      <c r="J45" t="s">
        <v>1464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15">
      <c r="A46" t="s">
        <v>1456</v>
      </c>
      <c r="B46" s="6">
        <v>45737.82172453704</v>
      </c>
      <c r="C46" t="s">
        <v>1484</v>
      </c>
      <c r="D46" t="s">
        <v>1458</v>
      </c>
      <c r="E46" t="s">
        <v>1459</v>
      </c>
      <c r="F46" t="s">
        <v>1460</v>
      </c>
      <c r="G46" t="s">
        <v>1485</v>
      </c>
      <c r="H46" t="s">
        <v>1467</v>
      </c>
      <c r="I46" t="s">
        <v>1463</v>
      </c>
      <c r="J46" t="s">
        <v>1468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15">
      <c r="A47" t="s">
        <v>1456</v>
      </c>
      <c r="B47" s="6">
        <v>45737.822187500002</v>
      </c>
      <c r="C47" t="s">
        <v>1482</v>
      </c>
      <c r="D47" t="s">
        <v>1458</v>
      </c>
      <c r="E47" t="s">
        <v>1459</v>
      </c>
      <c r="F47" t="s">
        <v>1460</v>
      </c>
      <c r="G47" t="s">
        <v>1483</v>
      </c>
      <c r="H47" t="s">
        <v>1467</v>
      </c>
      <c r="I47" t="s">
        <v>1463</v>
      </c>
      <c r="J47" t="s">
        <v>1464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15">
      <c r="A48" t="s">
        <v>1456</v>
      </c>
      <c r="B48" s="6">
        <v>45737.822384259256</v>
      </c>
      <c r="C48" t="s">
        <v>1480</v>
      </c>
      <c r="D48" t="s">
        <v>1458</v>
      </c>
      <c r="E48" t="s">
        <v>1459</v>
      </c>
      <c r="F48" t="s">
        <v>1460</v>
      </c>
      <c r="G48" t="s">
        <v>1481</v>
      </c>
      <c r="H48" t="s">
        <v>1467</v>
      </c>
      <c r="I48" t="s">
        <v>1463</v>
      </c>
      <c r="J48" t="s">
        <v>1464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15">
      <c r="A49" t="s">
        <v>1456</v>
      </c>
      <c r="B49" s="6">
        <v>45737.823194444441</v>
      </c>
      <c r="C49" t="s">
        <v>1478</v>
      </c>
      <c r="D49" t="s">
        <v>1458</v>
      </c>
      <c r="E49" t="s">
        <v>1459</v>
      </c>
      <c r="F49" t="s">
        <v>1470</v>
      </c>
      <c r="G49" t="s">
        <v>1479</v>
      </c>
      <c r="H49" t="s">
        <v>1467</v>
      </c>
      <c r="I49" t="s">
        <v>1463</v>
      </c>
      <c r="J49" t="s">
        <v>1464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15">
      <c r="A50" t="s">
        <v>1456</v>
      </c>
      <c r="B50" s="6">
        <v>45738.489791666667</v>
      </c>
      <c r="C50" t="s">
        <v>1475</v>
      </c>
      <c r="D50" t="s">
        <v>1458</v>
      </c>
      <c r="E50" t="s">
        <v>1459</v>
      </c>
      <c r="F50" t="s">
        <v>1470</v>
      </c>
      <c r="G50" t="s">
        <v>1476</v>
      </c>
      <c r="H50" t="s">
        <v>1462</v>
      </c>
      <c r="I50" t="s">
        <v>1463</v>
      </c>
      <c r="J50" t="s">
        <v>1464</v>
      </c>
      <c r="K50" t="s">
        <v>1477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15">
      <c r="A51" t="s">
        <v>1456</v>
      </c>
      <c r="B51" s="6">
        <v>45738.524270833332</v>
      </c>
      <c r="C51" t="s">
        <v>1473</v>
      </c>
      <c r="D51" t="s">
        <v>1458</v>
      </c>
      <c r="E51" t="s">
        <v>1459</v>
      </c>
      <c r="F51" t="s">
        <v>1460</v>
      </c>
      <c r="G51" t="s">
        <v>1474</v>
      </c>
      <c r="H51" t="s">
        <v>1467</v>
      </c>
      <c r="I51" t="s">
        <v>1463</v>
      </c>
      <c r="J51" t="s">
        <v>1468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15">
      <c r="A52" t="s">
        <v>1456</v>
      </c>
      <c r="B52" s="6">
        <v>45738.677291666667</v>
      </c>
      <c r="C52" t="s">
        <v>1469</v>
      </c>
      <c r="D52" t="s">
        <v>1458</v>
      </c>
      <c r="E52" t="s">
        <v>1459</v>
      </c>
      <c r="F52" t="s">
        <v>1470</v>
      </c>
      <c r="G52" t="s">
        <v>1471</v>
      </c>
      <c r="H52" t="s">
        <v>1462</v>
      </c>
      <c r="I52" t="s">
        <v>1463</v>
      </c>
      <c r="J52" t="s">
        <v>1468</v>
      </c>
      <c r="K52" t="s">
        <v>1472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15">
      <c r="A53" t="s">
        <v>1456</v>
      </c>
      <c r="B53" s="6">
        <v>45739.580196759256</v>
      </c>
      <c r="C53" t="s">
        <v>1465</v>
      </c>
      <c r="D53" t="s">
        <v>1458</v>
      </c>
      <c r="E53" t="s">
        <v>1459</v>
      </c>
      <c r="F53" t="s">
        <v>1460</v>
      </c>
      <c r="G53" t="s">
        <v>1466</v>
      </c>
      <c r="H53" t="s">
        <v>1467</v>
      </c>
      <c r="I53" t="s">
        <v>1463</v>
      </c>
      <c r="J53" t="s">
        <v>1468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15">
      <c r="A54" t="s">
        <v>1456</v>
      </c>
      <c r="B54" s="6">
        <v>45740.609618055554</v>
      </c>
      <c r="C54" t="s">
        <v>1457</v>
      </c>
      <c r="D54" t="s">
        <v>1458</v>
      </c>
      <c r="E54" t="s">
        <v>1459</v>
      </c>
      <c r="F54" t="s">
        <v>1460</v>
      </c>
      <c r="G54" t="s">
        <v>1461</v>
      </c>
      <c r="H54" t="s">
        <v>1462</v>
      </c>
      <c r="I54" t="s">
        <v>1463</v>
      </c>
      <c r="J54" t="s">
        <v>1464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15">
      <c r="A55" t="s">
        <v>1456</v>
      </c>
      <c r="B55" s="6">
        <v>45745.621377314812</v>
      </c>
      <c r="C55" t="s">
        <v>1577</v>
      </c>
      <c r="D55" t="s">
        <v>1458</v>
      </c>
      <c r="E55" t="s">
        <v>1459</v>
      </c>
      <c r="F55" t="s">
        <v>1470</v>
      </c>
      <c r="G55" t="s">
        <v>1578</v>
      </c>
      <c r="H55" t="s">
        <v>1462</v>
      </c>
      <c r="I55" t="s">
        <v>1463</v>
      </c>
      <c r="J55" t="s">
        <v>1468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15">
      <c r="A56" t="s">
        <v>1456</v>
      </c>
      <c r="B56" s="6">
        <v>45745.616539351853</v>
      </c>
      <c r="C56" t="s">
        <v>1579</v>
      </c>
      <c r="D56" t="s">
        <v>1458</v>
      </c>
      <c r="E56" t="s">
        <v>1459</v>
      </c>
      <c r="F56" t="s">
        <v>1470</v>
      </c>
      <c r="G56" t="s">
        <v>1578</v>
      </c>
      <c r="H56" t="s">
        <v>1462</v>
      </c>
      <c r="I56" t="s">
        <v>1463</v>
      </c>
      <c r="J56" t="s">
        <v>1468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15">
      <c r="A57" t="s">
        <v>1456</v>
      </c>
      <c r="B57" s="6">
        <v>45750.551759259259</v>
      </c>
      <c r="C57" t="s">
        <v>1581</v>
      </c>
      <c r="D57" t="s">
        <v>1458</v>
      </c>
      <c r="E57" t="s">
        <v>1459</v>
      </c>
      <c r="F57" t="s">
        <v>1470</v>
      </c>
      <c r="G57" t="s">
        <v>1582</v>
      </c>
      <c r="H57" t="s">
        <v>1462</v>
      </c>
      <c r="I57" t="s">
        <v>1463</v>
      </c>
      <c r="J57" t="s">
        <v>1464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15">
      <c r="A58" t="s">
        <v>1456</v>
      </c>
      <c r="B58" s="6">
        <v>45751.681562500002</v>
      </c>
      <c r="C58" t="s">
        <v>1583</v>
      </c>
      <c r="D58" t="s">
        <v>1458</v>
      </c>
      <c r="E58" t="s">
        <v>1459</v>
      </c>
      <c r="F58" t="s">
        <v>1460</v>
      </c>
      <c r="G58" t="s">
        <v>1584</v>
      </c>
      <c r="H58" t="s">
        <v>1467</v>
      </c>
      <c r="I58" t="s">
        <v>1463</v>
      </c>
      <c r="J58" t="s">
        <v>1468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15">
      <c r="A59" t="s">
        <v>1456</v>
      </c>
      <c r="B59" s="6">
        <v>45752.486319444448</v>
      </c>
      <c r="C59" t="s">
        <v>1645</v>
      </c>
      <c r="D59" t="s">
        <v>1458</v>
      </c>
      <c r="E59" t="s">
        <v>1459</v>
      </c>
      <c r="F59" t="s">
        <v>1460</v>
      </c>
      <c r="G59" t="s">
        <v>1648</v>
      </c>
      <c r="H59" t="s">
        <v>1467</v>
      </c>
      <c r="I59" t="s">
        <v>1463</v>
      </c>
      <c r="J59" t="s">
        <v>1468</v>
      </c>
      <c r="K59" s="42" t="s">
        <v>1649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15">
      <c r="A60" t="s">
        <v>1456</v>
      </c>
      <c r="B60" s="6">
        <v>45752.559618055559</v>
      </c>
      <c r="C60" t="s">
        <v>1646</v>
      </c>
      <c r="D60" t="s">
        <v>1458</v>
      </c>
      <c r="E60" t="s">
        <v>1459</v>
      </c>
      <c r="F60" t="s">
        <v>1460</v>
      </c>
      <c r="G60" t="s">
        <v>1650</v>
      </c>
      <c r="H60" t="s">
        <v>1467</v>
      </c>
      <c r="I60" t="s">
        <v>1463</v>
      </c>
      <c r="J60" t="s">
        <v>1468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15">
      <c r="A61" t="s">
        <v>1456</v>
      </c>
      <c r="B61" s="6">
        <v>45752.713935185187</v>
      </c>
      <c r="C61" t="s">
        <v>1647</v>
      </c>
      <c r="D61" t="s">
        <v>1458</v>
      </c>
      <c r="E61" t="s">
        <v>1459</v>
      </c>
      <c r="F61" t="s">
        <v>1460</v>
      </c>
      <c r="G61" t="s">
        <v>1651</v>
      </c>
      <c r="H61" t="s">
        <v>1462</v>
      </c>
      <c r="I61" t="s">
        <v>1463</v>
      </c>
      <c r="J61" t="s">
        <v>1468</v>
      </c>
      <c r="K61" s="42" t="s">
        <v>1652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15">
      <c r="A62" t="s">
        <v>1456</v>
      </c>
      <c r="B62" s="6">
        <v>45810.785624999997</v>
      </c>
      <c r="C62" t="s">
        <v>1679</v>
      </c>
      <c r="D62" t="s">
        <v>1458</v>
      </c>
      <c r="E62" t="s">
        <v>1459</v>
      </c>
      <c r="F62" t="s">
        <v>1460</v>
      </c>
      <c r="G62" t="s">
        <v>1680</v>
      </c>
      <c r="H62" t="s">
        <v>1467</v>
      </c>
      <c r="I62" t="s">
        <v>1463</v>
      </c>
      <c r="J62" t="s">
        <v>1464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15">
      <c r="A63" t="s">
        <v>1456</v>
      </c>
      <c r="B63" s="6">
        <v>45810.774664351855</v>
      </c>
      <c r="C63" t="s">
        <v>1681</v>
      </c>
      <c r="D63" t="s">
        <v>1458</v>
      </c>
      <c r="E63" t="s">
        <v>1459</v>
      </c>
      <c r="F63" t="s">
        <v>1470</v>
      </c>
      <c r="G63" t="s">
        <v>1682</v>
      </c>
      <c r="H63" t="s">
        <v>1467</v>
      </c>
      <c r="I63" t="s">
        <v>1463</v>
      </c>
      <c r="J63" t="s">
        <v>1464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15">
      <c r="A64" t="s">
        <v>1456</v>
      </c>
      <c r="B64" s="6">
        <v>45810.770462962966</v>
      </c>
      <c r="C64" t="s">
        <v>1683</v>
      </c>
      <c r="D64" t="s">
        <v>1458</v>
      </c>
      <c r="E64" t="s">
        <v>1459</v>
      </c>
      <c r="F64" t="s">
        <v>1460</v>
      </c>
      <c r="G64" t="s">
        <v>1684</v>
      </c>
      <c r="H64" t="s">
        <v>1467</v>
      </c>
      <c r="I64" t="s">
        <v>1463</v>
      </c>
      <c r="J64" t="s">
        <v>1464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15">
      <c r="A65" t="s">
        <v>1456</v>
      </c>
      <c r="B65" s="6">
        <v>45810.75677083333</v>
      </c>
      <c r="C65" t="s">
        <v>1685</v>
      </c>
      <c r="D65" t="s">
        <v>1458</v>
      </c>
      <c r="E65" t="s">
        <v>1459</v>
      </c>
      <c r="F65" t="s">
        <v>1460</v>
      </c>
      <c r="G65" t="s">
        <v>1686</v>
      </c>
      <c r="H65" t="s">
        <v>1467</v>
      </c>
      <c r="I65" t="s">
        <v>1463</v>
      </c>
      <c r="J65" t="s">
        <v>1464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15">
      <c r="A66" t="s">
        <v>1456</v>
      </c>
      <c r="B66" s="6">
        <v>45810.756469907406</v>
      </c>
      <c r="C66" t="s">
        <v>1687</v>
      </c>
      <c r="D66" t="s">
        <v>1458</v>
      </c>
      <c r="E66" t="s">
        <v>1459</v>
      </c>
      <c r="F66" t="s">
        <v>1460</v>
      </c>
      <c r="G66" t="s">
        <v>1688</v>
      </c>
      <c r="H66" t="s">
        <v>1467</v>
      </c>
      <c r="I66" t="s">
        <v>1463</v>
      </c>
      <c r="J66" t="s">
        <v>1464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15">
      <c r="A67" t="s">
        <v>1456</v>
      </c>
      <c r="B67" s="6">
        <v>45810.740648148145</v>
      </c>
      <c r="C67" t="s">
        <v>1689</v>
      </c>
      <c r="D67" t="s">
        <v>1458</v>
      </c>
      <c r="E67" t="s">
        <v>1459</v>
      </c>
      <c r="F67" t="s">
        <v>1470</v>
      </c>
      <c r="G67" t="s">
        <v>1690</v>
      </c>
      <c r="H67" t="s">
        <v>1467</v>
      </c>
      <c r="I67" t="s">
        <v>1463</v>
      </c>
      <c r="J67" t="s">
        <v>1464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15">
      <c r="A68" t="s">
        <v>1456</v>
      </c>
      <c r="B68" s="6">
        <v>45810.736388888887</v>
      </c>
      <c r="C68" t="s">
        <v>1691</v>
      </c>
      <c r="D68" t="s">
        <v>1458</v>
      </c>
      <c r="E68" t="s">
        <v>1459</v>
      </c>
      <c r="F68" t="s">
        <v>1470</v>
      </c>
      <c r="G68" t="s">
        <v>1692</v>
      </c>
      <c r="H68" t="s">
        <v>1467</v>
      </c>
      <c r="I68" t="s">
        <v>1463</v>
      </c>
      <c r="J68" t="s">
        <v>1464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15">
      <c r="A69" t="s">
        <v>1456</v>
      </c>
      <c r="B69" s="6">
        <v>45810.734791666669</v>
      </c>
      <c r="C69" t="s">
        <v>1693</v>
      </c>
      <c r="D69" t="s">
        <v>1458</v>
      </c>
      <c r="E69" t="s">
        <v>1459</v>
      </c>
      <c r="F69" t="s">
        <v>1460</v>
      </c>
      <c r="G69" t="s">
        <v>1694</v>
      </c>
      <c r="H69" t="s">
        <v>1467</v>
      </c>
      <c r="I69" t="s">
        <v>1463</v>
      </c>
      <c r="J69" t="s">
        <v>1464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15">
      <c r="A70" t="s">
        <v>1456</v>
      </c>
      <c r="B70" s="6">
        <v>45810.734027777777</v>
      </c>
      <c r="C70" t="s">
        <v>1695</v>
      </c>
      <c r="D70" t="s">
        <v>1458</v>
      </c>
      <c r="E70" t="s">
        <v>1459</v>
      </c>
      <c r="F70" t="s">
        <v>1470</v>
      </c>
      <c r="G70" t="s">
        <v>1696</v>
      </c>
      <c r="H70" t="s">
        <v>1467</v>
      </c>
      <c r="I70" t="s">
        <v>1463</v>
      </c>
      <c r="J70" t="s">
        <v>1464</v>
      </c>
      <c r="K70" t="s">
        <v>1697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15">
      <c r="A71" t="s">
        <v>1456</v>
      </c>
      <c r="B71" s="6">
        <v>45810.728333333333</v>
      </c>
      <c r="C71" t="s">
        <v>1698</v>
      </c>
      <c r="D71" t="s">
        <v>1458</v>
      </c>
      <c r="E71" t="s">
        <v>1459</v>
      </c>
      <c r="F71" t="s">
        <v>1460</v>
      </c>
      <c r="G71" t="s">
        <v>1699</v>
      </c>
      <c r="H71" t="s">
        <v>1467</v>
      </c>
      <c r="I71" t="s">
        <v>1463</v>
      </c>
      <c r="J71" t="s">
        <v>1464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15">
      <c r="A72" t="s">
        <v>1456</v>
      </c>
      <c r="B72" s="6">
        <v>45810.724687499998</v>
      </c>
      <c r="C72" t="s">
        <v>1700</v>
      </c>
      <c r="D72" t="s">
        <v>1458</v>
      </c>
      <c r="E72" t="s">
        <v>1459</v>
      </c>
      <c r="F72" t="s">
        <v>1460</v>
      </c>
      <c r="G72" t="s">
        <v>1701</v>
      </c>
      <c r="H72" t="s">
        <v>1467</v>
      </c>
      <c r="I72" t="s">
        <v>1463</v>
      </c>
      <c r="J72" t="s">
        <v>1464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15">
      <c r="A73" t="s">
        <v>1456</v>
      </c>
      <c r="B73" s="6">
        <v>45810.722280092596</v>
      </c>
      <c r="C73" t="s">
        <v>1702</v>
      </c>
      <c r="D73" t="s">
        <v>1458</v>
      </c>
      <c r="E73" t="s">
        <v>1459</v>
      </c>
      <c r="F73" t="s">
        <v>1470</v>
      </c>
      <c r="G73" t="s">
        <v>1703</v>
      </c>
      <c r="H73" t="s">
        <v>1467</v>
      </c>
      <c r="I73" t="s">
        <v>1463</v>
      </c>
      <c r="J73" t="s">
        <v>1464</v>
      </c>
      <c r="K73" t="s">
        <v>1704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15">
      <c r="A74" t="s">
        <v>1456</v>
      </c>
      <c r="B74" s="6">
        <v>45810.713831018518</v>
      </c>
      <c r="C74" t="s">
        <v>1705</v>
      </c>
      <c r="D74" t="s">
        <v>1458</v>
      </c>
      <c r="E74" t="s">
        <v>1459</v>
      </c>
      <c r="F74" t="s">
        <v>1460</v>
      </c>
      <c r="G74" t="s">
        <v>1706</v>
      </c>
      <c r="H74" t="s">
        <v>1467</v>
      </c>
      <c r="I74" t="s">
        <v>1463</v>
      </c>
      <c r="J74" t="s">
        <v>1464</v>
      </c>
      <c r="K74" t="s">
        <v>1707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15">
      <c r="A75" t="s">
        <v>1456</v>
      </c>
      <c r="B75" s="6">
        <v>45810.707094907404</v>
      </c>
      <c r="C75" t="s">
        <v>1708</v>
      </c>
      <c r="D75" t="s">
        <v>1458</v>
      </c>
      <c r="E75" t="s">
        <v>1459</v>
      </c>
      <c r="F75" t="s">
        <v>1470</v>
      </c>
      <c r="G75" t="s">
        <v>1709</v>
      </c>
      <c r="H75" t="s">
        <v>1467</v>
      </c>
      <c r="I75" t="s">
        <v>1463</v>
      </c>
      <c r="J75" t="s">
        <v>1464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15">
      <c r="A76" t="s">
        <v>1456</v>
      </c>
      <c r="B76" s="6">
        <v>45810.706817129627</v>
      </c>
      <c r="C76" t="s">
        <v>1710</v>
      </c>
      <c r="D76" t="s">
        <v>1458</v>
      </c>
      <c r="E76" t="s">
        <v>1459</v>
      </c>
      <c r="F76" t="s">
        <v>1460</v>
      </c>
      <c r="G76" t="s">
        <v>1711</v>
      </c>
      <c r="H76" t="s">
        <v>1467</v>
      </c>
      <c r="I76" t="s">
        <v>1463</v>
      </c>
      <c r="J76" t="s">
        <v>1464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15">
      <c r="A77" t="s">
        <v>1456</v>
      </c>
      <c r="B77" s="6">
        <v>45810.706620370373</v>
      </c>
      <c r="C77" t="s">
        <v>1712</v>
      </c>
      <c r="D77" t="s">
        <v>1458</v>
      </c>
      <c r="E77" t="s">
        <v>1459</v>
      </c>
      <c r="F77" t="s">
        <v>1470</v>
      </c>
      <c r="G77" t="s">
        <v>1713</v>
      </c>
      <c r="H77" t="s">
        <v>1467</v>
      </c>
      <c r="I77" t="s">
        <v>1463</v>
      </c>
      <c r="J77" t="s">
        <v>1464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15">
      <c r="A78" t="s">
        <v>1456</v>
      </c>
      <c r="B78" s="6">
        <v>45810.68891203704</v>
      </c>
      <c r="C78" t="s">
        <v>1714</v>
      </c>
      <c r="D78" t="s">
        <v>1458</v>
      </c>
      <c r="E78" t="s">
        <v>1459</v>
      </c>
      <c r="F78" t="s">
        <v>1460</v>
      </c>
      <c r="G78" t="s">
        <v>1715</v>
      </c>
      <c r="H78" t="s">
        <v>1467</v>
      </c>
      <c r="I78" t="s">
        <v>1463</v>
      </c>
      <c r="J78" t="s">
        <v>1464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15">
      <c r="A79" t="s">
        <v>1456</v>
      </c>
      <c r="B79" s="6">
        <v>45810.685231481482</v>
      </c>
      <c r="C79" t="s">
        <v>1716</v>
      </c>
      <c r="D79" t="s">
        <v>1458</v>
      </c>
      <c r="E79" t="s">
        <v>1459</v>
      </c>
      <c r="F79" t="s">
        <v>1470</v>
      </c>
      <c r="G79" t="s">
        <v>1717</v>
      </c>
      <c r="H79" t="s">
        <v>1467</v>
      </c>
      <c r="I79" t="s">
        <v>1463</v>
      </c>
      <c r="J79" t="s">
        <v>1464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15">
      <c r="A80" t="s">
        <v>1456</v>
      </c>
      <c r="B80" s="6">
        <v>45810.684247685182</v>
      </c>
      <c r="C80" t="s">
        <v>1718</v>
      </c>
      <c r="D80" t="s">
        <v>1458</v>
      </c>
      <c r="E80" t="s">
        <v>1459</v>
      </c>
      <c r="F80" t="s">
        <v>1460</v>
      </c>
      <c r="G80" t="s">
        <v>1719</v>
      </c>
      <c r="H80" t="s">
        <v>1467</v>
      </c>
      <c r="I80" t="s">
        <v>1463</v>
      </c>
      <c r="J80" t="s">
        <v>1464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1" x14ac:dyDescent="0.15">
      <c r="A81" t="s">
        <v>1456</v>
      </c>
      <c r="B81" s="6">
        <v>45810.679351851853</v>
      </c>
      <c r="C81" t="s">
        <v>1720</v>
      </c>
      <c r="D81" t="s">
        <v>1458</v>
      </c>
      <c r="E81" t="s">
        <v>1459</v>
      </c>
      <c r="F81" t="s">
        <v>1470</v>
      </c>
      <c r="G81" t="s">
        <v>1721</v>
      </c>
      <c r="H81" t="s">
        <v>1467</v>
      </c>
      <c r="I81" t="s">
        <v>1463</v>
      </c>
      <c r="J81" t="s">
        <v>1464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1" x14ac:dyDescent="0.15">
      <c r="A82" t="s">
        <v>1456</v>
      </c>
      <c r="B82" s="6">
        <v>45810.634456018517</v>
      </c>
      <c r="C82" t="s">
        <v>1722</v>
      </c>
      <c r="D82" t="s">
        <v>1458</v>
      </c>
      <c r="E82" t="s">
        <v>1459</v>
      </c>
      <c r="F82" t="s">
        <v>1470</v>
      </c>
      <c r="G82" t="s">
        <v>1723</v>
      </c>
      <c r="H82" t="s">
        <v>1467</v>
      </c>
      <c r="I82" t="s">
        <v>1463</v>
      </c>
      <c r="J82" t="s">
        <v>1464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1" x14ac:dyDescent="0.15">
      <c r="A83" t="s">
        <v>1456</v>
      </c>
      <c r="B83" s="6">
        <v>45810.627233796295</v>
      </c>
      <c r="C83" t="s">
        <v>1724</v>
      </c>
      <c r="D83" t="s">
        <v>1458</v>
      </c>
      <c r="E83" t="s">
        <v>1459</v>
      </c>
      <c r="F83" t="s">
        <v>1460</v>
      </c>
      <c r="G83" t="s">
        <v>1725</v>
      </c>
      <c r="H83" t="s">
        <v>1467</v>
      </c>
      <c r="I83" t="s">
        <v>1463</v>
      </c>
      <c r="J83" t="s">
        <v>1464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1" x14ac:dyDescent="0.15">
      <c r="A84" t="s">
        <v>1456</v>
      </c>
      <c r="B84" s="6">
        <v>45810.62709490741</v>
      </c>
      <c r="C84" t="s">
        <v>1726</v>
      </c>
      <c r="D84" t="s">
        <v>1458</v>
      </c>
      <c r="E84" t="s">
        <v>1459</v>
      </c>
      <c r="F84" t="s">
        <v>1460</v>
      </c>
      <c r="G84" t="s">
        <v>1725</v>
      </c>
      <c r="H84" t="s">
        <v>1467</v>
      </c>
      <c r="I84" t="s">
        <v>1463</v>
      </c>
      <c r="J84" t="s">
        <v>1464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1" x14ac:dyDescent="0.15">
      <c r="A85" t="s">
        <v>1456</v>
      </c>
      <c r="B85" s="6">
        <v>45810.607291666667</v>
      </c>
      <c r="C85" t="s">
        <v>1727</v>
      </c>
      <c r="D85" t="s">
        <v>1458</v>
      </c>
      <c r="E85" t="s">
        <v>1459</v>
      </c>
      <c r="F85" t="s">
        <v>1460</v>
      </c>
      <c r="G85" t="s">
        <v>1728</v>
      </c>
      <c r="H85" t="s">
        <v>1467</v>
      </c>
      <c r="I85" t="s">
        <v>1463</v>
      </c>
      <c r="J85" t="s">
        <v>1464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1" x14ac:dyDescent="0.15">
      <c r="A86" t="s">
        <v>1456</v>
      </c>
      <c r="B86" s="6">
        <v>45810.603645833333</v>
      </c>
      <c r="C86" t="s">
        <v>1729</v>
      </c>
      <c r="D86" t="s">
        <v>1458</v>
      </c>
      <c r="E86" t="s">
        <v>1459</v>
      </c>
      <c r="F86" t="s">
        <v>1460</v>
      </c>
      <c r="G86" t="s">
        <v>1483</v>
      </c>
      <c r="H86" t="s">
        <v>1467</v>
      </c>
      <c r="I86" t="s">
        <v>1463</v>
      </c>
      <c r="J86" t="s">
        <v>1464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1" x14ac:dyDescent="0.15">
      <c r="A87" t="s">
        <v>1456</v>
      </c>
      <c r="B87" s="6">
        <v>45810.592997685184</v>
      </c>
      <c r="C87" t="s">
        <v>1730</v>
      </c>
      <c r="D87" t="s">
        <v>1458</v>
      </c>
      <c r="E87" t="s">
        <v>1459</v>
      </c>
      <c r="F87" t="s">
        <v>1470</v>
      </c>
      <c r="G87" t="s">
        <v>1731</v>
      </c>
      <c r="H87" t="s">
        <v>1462</v>
      </c>
      <c r="I87" t="s">
        <v>1463</v>
      </c>
      <c r="J87" t="s">
        <v>1464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1" x14ac:dyDescent="0.15">
      <c r="A88" t="s">
        <v>1456</v>
      </c>
      <c r="B88" s="6">
        <v>45810.588599537034</v>
      </c>
      <c r="C88" t="s">
        <v>1732</v>
      </c>
      <c r="D88" t="s">
        <v>1458</v>
      </c>
      <c r="E88" t="s">
        <v>1459</v>
      </c>
      <c r="F88" t="s">
        <v>1460</v>
      </c>
      <c r="G88" t="s">
        <v>1733</v>
      </c>
      <c r="H88" t="s">
        <v>1467</v>
      </c>
      <c r="I88" t="s">
        <v>1463</v>
      </c>
      <c r="J88" t="s">
        <v>1464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1" x14ac:dyDescent="0.15">
      <c r="A89" t="s">
        <v>1456</v>
      </c>
      <c r="B89" s="6">
        <v>45810.586898148147</v>
      </c>
      <c r="C89" t="s">
        <v>1734</v>
      </c>
      <c r="D89" t="s">
        <v>1458</v>
      </c>
      <c r="E89" t="s">
        <v>1459</v>
      </c>
      <c r="F89" t="s">
        <v>1460</v>
      </c>
      <c r="G89" t="s">
        <v>1735</v>
      </c>
      <c r="H89" t="s">
        <v>1467</v>
      </c>
      <c r="I89" t="s">
        <v>1463</v>
      </c>
      <c r="J89" t="s">
        <v>1464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1" x14ac:dyDescent="0.15">
      <c r="A90" t="s">
        <v>1456</v>
      </c>
      <c r="B90" s="6">
        <v>45810.585439814815</v>
      </c>
      <c r="C90" t="s">
        <v>1736</v>
      </c>
      <c r="D90" t="s">
        <v>1458</v>
      </c>
      <c r="E90" t="s">
        <v>1459</v>
      </c>
      <c r="F90" t="s">
        <v>1460</v>
      </c>
      <c r="G90" t="s">
        <v>1737</v>
      </c>
      <c r="H90" t="s">
        <v>1467</v>
      </c>
      <c r="I90" t="s">
        <v>1463</v>
      </c>
      <c r="J90" t="s">
        <v>1464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1" x14ac:dyDescent="0.15">
      <c r="A91" s="43" t="s">
        <v>1456</v>
      </c>
      <c r="B91" s="43" t="s">
        <v>2010</v>
      </c>
      <c r="C91" s="43" t="s">
        <v>2011</v>
      </c>
      <c r="D91" s="43" t="s">
        <v>1458</v>
      </c>
      <c r="E91" s="43" t="s">
        <v>1459</v>
      </c>
      <c r="F91" s="43" t="s">
        <v>1470</v>
      </c>
      <c r="G91" s="43" t="s">
        <v>2012</v>
      </c>
      <c r="H91" s="43" t="s">
        <v>1462</v>
      </c>
      <c r="I91" s="43" t="s">
        <v>1463</v>
      </c>
      <c r="J91" s="43" t="s">
        <v>1468</v>
      </c>
      <c r="K91" s="43" t="s">
        <v>2013</v>
      </c>
      <c r="L91" s="43"/>
      <c r="M91" s="43">
        <v>360</v>
      </c>
      <c r="N91" s="43">
        <v>360</v>
      </c>
      <c r="O91" s="43">
        <v>0</v>
      </c>
      <c r="P91" s="43">
        <v>0</v>
      </c>
      <c r="Q91" s="43">
        <v>6.08</v>
      </c>
      <c r="R91" s="43">
        <v>353.92</v>
      </c>
      <c r="S91" s="43"/>
      <c r="T91" s="43"/>
      <c r="U91" s="43"/>
    </row>
    <row r="92" spans="1:21" x14ac:dyDescent="0.15">
      <c r="A92" s="43" t="s">
        <v>1456</v>
      </c>
      <c r="B92" s="43" t="s">
        <v>2014</v>
      </c>
      <c r="C92" s="43" t="s">
        <v>2015</v>
      </c>
      <c r="D92" s="43" t="s">
        <v>1458</v>
      </c>
      <c r="E92" s="43" t="s">
        <v>1459</v>
      </c>
      <c r="F92" s="43" t="s">
        <v>1470</v>
      </c>
      <c r="G92" s="43" t="s">
        <v>1731</v>
      </c>
      <c r="H92" s="43" t="s">
        <v>1462</v>
      </c>
      <c r="I92" s="43" t="s">
        <v>1463</v>
      </c>
      <c r="J92" s="43" t="s">
        <v>1464</v>
      </c>
      <c r="K92" s="43" t="s">
        <v>2016</v>
      </c>
      <c r="L92" s="43"/>
      <c r="M92" s="43">
        <v>2.5</v>
      </c>
      <c r="N92" s="43">
        <v>2.5</v>
      </c>
      <c r="O92" s="43">
        <v>0</v>
      </c>
      <c r="P92" s="43">
        <v>0</v>
      </c>
      <c r="Q92" s="43">
        <v>0.04</v>
      </c>
      <c r="R92" s="43">
        <v>2.46</v>
      </c>
      <c r="S92" s="43"/>
      <c r="T92" s="43"/>
      <c r="U92" s="43"/>
    </row>
    <row r="93" spans="1:21" x14ac:dyDescent="0.15">
      <c r="A93" s="43" t="s">
        <v>1456</v>
      </c>
      <c r="B93" s="43" t="s">
        <v>2017</v>
      </c>
      <c r="C93" s="43" t="s">
        <v>2018</v>
      </c>
      <c r="D93" s="43" t="s">
        <v>1458</v>
      </c>
      <c r="E93" s="43" t="s">
        <v>1459</v>
      </c>
      <c r="F93" s="43" t="s">
        <v>1470</v>
      </c>
      <c r="G93" s="43" t="s">
        <v>1731</v>
      </c>
      <c r="H93" s="43" t="s">
        <v>1462</v>
      </c>
      <c r="I93" s="43" t="s">
        <v>1463</v>
      </c>
      <c r="J93" s="43" t="s">
        <v>1464</v>
      </c>
      <c r="K93" s="43" t="s">
        <v>2019</v>
      </c>
      <c r="L93" s="43"/>
      <c r="M93" s="43">
        <v>5</v>
      </c>
      <c r="N93" s="43">
        <v>5</v>
      </c>
      <c r="O93" s="43">
        <v>0</v>
      </c>
      <c r="P93" s="43">
        <v>0</v>
      </c>
      <c r="Q93" s="43">
        <v>0.08</v>
      </c>
      <c r="R93" s="43">
        <v>4.92</v>
      </c>
      <c r="S93" s="43"/>
      <c r="T93" s="43"/>
      <c r="U93" s="43"/>
    </row>
    <row r="94" spans="1:21" x14ac:dyDescent="0.15">
      <c r="A94" s="43" t="s">
        <v>1456</v>
      </c>
      <c r="B94" s="43" t="s">
        <v>2020</v>
      </c>
      <c r="C94" s="43" t="s">
        <v>2021</v>
      </c>
      <c r="D94" s="43" t="s">
        <v>1458</v>
      </c>
      <c r="E94" s="43" t="s">
        <v>1459</v>
      </c>
      <c r="F94" s="43" t="s">
        <v>1470</v>
      </c>
      <c r="G94" s="43" t="s">
        <v>2022</v>
      </c>
      <c r="H94" s="43" t="s">
        <v>1467</v>
      </c>
      <c r="I94" s="43" t="s">
        <v>1463</v>
      </c>
      <c r="J94" s="43" t="s">
        <v>1464</v>
      </c>
      <c r="K94" s="43" t="s">
        <v>2023</v>
      </c>
      <c r="L94" s="43"/>
      <c r="M94" s="43">
        <v>2.5</v>
      </c>
      <c r="N94" s="43">
        <v>2.5</v>
      </c>
      <c r="O94" s="43">
        <v>0</v>
      </c>
      <c r="P94" s="43">
        <v>0</v>
      </c>
      <c r="Q94" s="43">
        <v>0.04</v>
      </c>
      <c r="R94" s="43">
        <v>2.46</v>
      </c>
      <c r="S94" s="43"/>
      <c r="T94" s="43"/>
      <c r="U94" s="43"/>
    </row>
    <row r="95" spans="1:21" x14ac:dyDescent="0.15">
      <c r="A95" s="43" t="s">
        <v>1456</v>
      </c>
      <c r="B95" s="43" t="s">
        <v>2024</v>
      </c>
      <c r="C95" s="43" t="s">
        <v>2025</v>
      </c>
      <c r="D95" s="43" t="s">
        <v>1458</v>
      </c>
      <c r="E95" s="43" t="s">
        <v>1459</v>
      </c>
      <c r="F95" s="43" t="s">
        <v>1470</v>
      </c>
      <c r="G95" s="43" t="s">
        <v>2026</v>
      </c>
      <c r="H95" s="43" t="s">
        <v>1467</v>
      </c>
      <c r="I95" s="43" t="s">
        <v>1463</v>
      </c>
      <c r="J95" s="43" t="s">
        <v>1464</v>
      </c>
      <c r="K95" s="43" t="s">
        <v>2027</v>
      </c>
      <c r="L95" s="43"/>
      <c r="M95" s="43">
        <v>380</v>
      </c>
      <c r="N95" s="43">
        <v>380</v>
      </c>
      <c r="O95" s="43">
        <v>0</v>
      </c>
      <c r="P95" s="43">
        <v>0</v>
      </c>
      <c r="Q95" s="43">
        <v>6.42</v>
      </c>
      <c r="R95" s="43">
        <v>373.58</v>
      </c>
      <c r="S95" s="43"/>
      <c r="T95" s="43"/>
      <c r="U95" s="43"/>
    </row>
    <row r="96" spans="1:21" x14ac:dyDescent="0.15">
      <c r="A96" s="43" t="s">
        <v>1456</v>
      </c>
      <c r="B96" s="43" t="s">
        <v>2028</v>
      </c>
      <c r="C96" s="43" t="s">
        <v>2029</v>
      </c>
      <c r="D96" s="43" t="s">
        <v>1458</v>
      </c>
      <c r="E96" s="43" t="s">
        <v>1459</v>
      </c>
      <c r="F96" s="43" t="s">
        <v>1460</v>
      </c>
      <c r="G96" s="43" t="s">
        <v>2030</v>
      </c>
      <c r="H96" s="43" t="s">
        <v>1467</v>
      </c>
      <c r="I96" s="43" t="s">
        <v>1463</v>
      </c>
      <c r="J96" s="43" t="s">
        <v>1464</v>
      </c>
      <c r="K96" s="43" t="s">
        <v>2031</v>
      </c>
      <c r="L96" s="43"/>
      <c r="M96" s="43">
        <v>2.5</v>
      </c>
      <c r="N96" s="43">
        <v>2.5</v>
      </c>
      <c r="O96" s="43">
        <v>0</v>
      </c>
      <c r="P96" s="43">
        <v>0</v>
      </c>
      <c r="Q96" s="43">
        <v>0.04</v>
      </c>
      <c r="R96" s="43">
        <v>2.46</v>
      </c>
      <c r="S96" s="43"/>
      <c r="T96" s="43"/>
      <c r="U96" s="43"/>
    </row>
    <row r="97" spans="1:21" x14ac:dyDescent="0.15">
      <c r="A97" s="43" t="s">
        <v>1456</v>
      </c>
      <c r="B97" s="43" t="s">
        <v>2032</v>
      </c>
      <c r="C97" s="43" t="s">
        <v>2033</v>
      </c>
      <c r="D97" s="43" t="s">
        <v>1458</v>
      </c>
      <c r="E97" s="43" t="s">
        <v>1459</v>
      </c>
      <c r="F97" s="43" t="s">
        <v>1470</v>
      </c>
      <c r="G97" s="43" t="s">
        <v>2034</v>
      </c>
      <c r="H97" s="43" t="s">
        <v>1467</v>
      </c>
      <c r="I97" s="43" t="s">
        <v>1463</v>
      </c>
      <c r="J97" s="43" t="s">
        <v>1464</v>
      </c>
      <c r="K97" s="43" t="s">
        <v>2035</v>
      </c>
      <c r="L97" s="43"/>
      <c r="M97" s="43">
        <v>2.5</v>
      </c>
      <c r="N97" s="43">
        <v>2.5</v>
      </c>
      <c r="O97" s="43">
        <v>0</v>
      </c>
      <c r="P97" s="43">
        <v>0</v>
      </c>
      <c r="Q97" s="43">
        <v>0.04</v>
      </c>
      <c r="R97" s="43">
        <v>2.46</v>
      </c>
      <c r="S97" s="43"/>
      <c r="T97" s="43"/>
      <c r="U97" s="43"/>
    </row>
    <row r="98" spans="1:21" x14ac:dyDescent="0.15">
      <c r="A98" s="43" t="s">
        <v>1456</v>
      </c>
      <c r="B98" s="43" t="s">
        <v>2036</v>
      </c>
      <c r="C98" s="43" t="s">
        <v>2037</v>
      </c>
      <c r="D98" s="43" t="s">
        <v>1458</v>
      </c>
      <c r="E98" s="43" t="s">
        <v>1459</v>
      </c>
      <c r="F98" s="43" t="s">
        <v>1470</v>
      </c>
      <c r="G98" s="43" t="s">
        <v>2038</v>
      </c>
      <c r="H98" s="43" t="s">
        <v>1462</v>
      </c>
      <c r="I98" s="43" t="s">
        <v>1463</v>
      </c>
      <c r="J98" s="43" t="s">
        <v>1468</v>
      </c>
      <c r="K98" s="43" t="s">
        <v>2039</v>
      </c>
      <c r="L98" s="43"/>
      <c r="M98" s="43">
        <v>295</v>
      </c>
      <c r="N98" s="43">
        <v>295</v>
      </c>
      <c r="O98" s="43">
        <v>0</v>
      </c>
      <c r="P98" s="43">
        <v>0</v>
      </c>
      <c r="Q98" s="43">
        <v>4.99</v>
      </c>
      <c r="R98" s="43">
        <v>290.01</v>
      </c>
      <c r="S98" s="43"/>
      <c r="T98" s="43"/>
      <c r="U98" s="43"/>
    </row>
    <row r="99" spans="1:21" x14ac:dyDescent="0.15">
      <c r="A99" s="43" t="s">
        <v>1456</v>
      </c>
      <c r="B99" s="43" t="s">
        <v>2040</v>
      </c>
      <c r="C99" s="43" t="s">
        <v>2041</v>
      </c>
      <c r="D99" s="43" t="s">
        <v>1458</v>
      </c>
      <c r="E99" s="43" t="s">
        <v>1459</v>
      </c>
      <c r="F99" s="43" t="s">
        <v>1470</v>
      </c>
      <c r="G99" s="43" t="s">
        <v>2042</v>
      </c>
      <c r="H99" s="43" t="s">
        <v>1462</v>
      </c>
      <c r="I99" s="43" t="s">
        <v>1463</v>
      </c>
      <c r="J99" s="43" t="s">
        <v>1464</v>
      </c>
      <c r="K99" s="43" t="s">
        <v>2043</v>
      </c>
      <c r="L99" s="43"/>
      <c r="M99" s="43">
        <v>2.5</v>
      </c>
      <c r="N99" s="43">
        <v>2.5</v>
      </c>
      <c r="O99" s="43">
        <v>0</v>
      </c>
      <c r="P99" s="43">
        <v>0</v>
      </c>
      <c r="Q99" s="43">
        <v>0.04</v>
      </c>
      <c r="R99" s="43">
        <v>2.46</v>
      </c>
      <c r="S99" s="43"/>
      <c r="T99" s="43"/>
      <c r="U99" s="43"/>
    </row>
    <row r="100" spans="1:21" x14ac:dyDescent="0.15">
      <c r="A100" s="43" t="s">
        <v>1456</v>
      </c>
      <c r="B100" s="43" t="s">
        <v>2044</v>
      </c>
      <c r="C100" s="43" t="s">
        <v>2045</v>
      </c>
      <c r="D100" s="43" t="s">
        <v>1458</v>
      </c>
      <c r="E100" s="43" t="s">
        <v>1459</v>
      </c>
      <c r="F100" s="43" t="s">
        <v>1460</v>
      </c>
      <c r="G100" s="43" t="s">
        <v>2046</v>
      </c>
      <c r="H100" s="43" t="s">
        <v>1467</v>
      </c>
      <c r="I100" s="43" t="s">
        <v>1463</v>
      </c>
      <c r="J100" s="43" t="s">
        <v>1464</v>
      </c>
      <c r="K100" s="43" t="s">
        <v>2047</v>
      </c>
      <c r="L100" s="43"/>
      <c r="M100" s="43">
        <v>2.5</v>
      </c>
      <c r="N100" s="43">
        <v>2.5</v>
      </c>
      <c r="O100" s="43">
        <v>0</v>
      </c>
      <c r="P100" s="43">
        <v>0</v>
      </c>
      <c r="Q100" s="43">
        <v>0.04</v>
      </c>
      <c r="R100" s="43">
        <v>2.46</v>
      </c>
      <c r="S100" s="43"/>
      <c r="T100" s="43"/>
      <c r="U100" s="43"/>
    </row>
    <row r="101" spans="1:21" x14ac:dyDescent="0.15">
      <c r="A101" s="43" t="s">
        <v>1456</v>
      </c>
      <c r="B101" s="43" t="s">
        <v>2048</v>
      </c>
      <c r="C101" s="43" t="s">
        <v>2049</v>
      </c>
      <c r="D101" s="43" t="s">
        <v>1458</v>
      </c>
      <c r="E101" s="43" t="s">
        <v>1459</v>
      </c>
      <c r="F101" s="43" t="s">
        <v>1470</v>
      </c>
      <c r="G101" s="43" t="s">
        <v>2050</v>
      </c>
      <c r="H101" s="43" t="s">
        <v>1462</v>
      </c>
      <c r="I101" s="43" t="s">
        <v>1463</v>
      </c>
      <c r="J101" s="43" t="s">
        <v>1464</v>
      </c>
      <c r="K101" s="43" t="s">
        <v>2051</v>
      </c>
      <c r="L101" s="43"/>
      <c r="M101" s="43">
        <v>10</v>
      </c>
      <c r="N101" s="43">
        <v>10</v>
      </c>
      <c r="O101" s="43">
        <v>0</v>
      </c>
      <c r="P101" s="43">
        <v>0</v>
      </c>
      <c r="Q101" s="43">
        <v>0.17</v>
      </c>
      <c r="R101" s="43">
        <v>9.83</v>
      </c>
      <c r="S101" s="43"/>
      <c r="T101" s="43"/>
      <c r="U101" s="43"/>
    </row>
    <row r="102" spans="1:21" x14ac:dyDescent="0.15">
      <c r="A102" s="43" t="s">
        <v>1456</v>
      </c>
      <c r="B102" s="43" t="s">
        <v>2052</v>
      </c>
      <c r="C102" s="43" t="s">
        <v>2053</v>
      </c>
      <c r="D102" s="43" t="s">
        <v>1458</v>
      </c>
      <c r="E102" s="43" t="s">
        <v>1459</v>
      </c>
      <c r="F102" s="43" t="s">
        <v>1460</v>
      </c>
      <c r="G102" s="43" t="s">
        <v>2054</v>
      </c>
      <c r="H102" s="43" t="s">
        <v>1467</v>
      </c>
      <c r="I102" s="43" t="s">
        <v>1463</v>
      </c>
      <c r="J102" s="43" t="s">
        <v>1464</v>
      </c>
      <c r="K102" s="43" t="s">
        <v>2055</v>
      </c>
      <c r="L102" s="43"/>
      <c r="M102" s="43">
        <v>2.5</v>
      </c>
      <c r="N102" s="43">
        <v>2.5</v>
      </c>
      <c r="O102" s="43">
        <v>0</v>
      </c>
      <c r="P102" s="43">
        <v>0</v>
      </c>
      <c r="Q102" s="43">
        <v>0.04</v>
      </c>
      <c r="R102" s="43">
        <v>2.46</v>
      </c>
      <c r="S102" s="43"/>
      <c r="T102" s="43"/>
      <c r="U102" s="43"/>
    </row>
    <row r="103" spans="1:21" x14ac:dyDescent="0.15">
      <c r="A103" s="43" t="s">
        <v>1456</v>
      </c>
      <c r="B103" s="43" t="s">
        <v>2056</v>
      </c>
      <c r="C103" s="43" t="s">
        <v>2057</v>
      </c>
      <c r="D103" s="43" t="s">
        <v>1458</v>
      </c>
      <c r="E103" s="43" t="s">
        <v>1459</v>
      </c>
      <c r="F103" s="43" t="s">
        <v>1470</v>
      </c>
      <c r="G103" s="43" t="s">
        <v>2058</v>
      </c>
      <c r="H103" s="43" t="s">
        <v>1462</v>
      </c>
      <c r="I103" s="43" t="s">
        <v>1463</v>
      </c>
      <c r="J103" s="43" t="s">
        <v>1468</v>
      </c>
      <c r="K103" s="43" t="s">
        <v>2059</v>
      </c>
      <c r="L103" s="43"/>
      <c r="M103" s="43">
        <v>995</v>
      </c>
      <c r="N103" s="43">
        <v>995</v>
      </c>
      <c r="O103" s="43">
        <v>0</v>
      </c>
      <c r="P103" s="43">
        <v>0</v>
      </c>
      <c r="Q103" s="43">
        <v>16.82</v>
      </c>
      <c r="R103" s="43">
        <v>978.18</v>
      </c>
      <c r="S103" s="43"/>
      <c r="T103" s="43"/>
      <c r="U103" s="43"/>
    </row>
    <row r="104" spans="1:21" x14ac:dyDescent="0.15">
      <c r="A104" s="43" t="s">
        <v>1456</v>
      </c>
      <c r="B104" s="43" t="s">
        <v>2060</v>
      </c>
      <c r="C104" s="43" t="s">
        <v>2061</v>
      </c>
      <c r="D104" s="43" t="s">
        <v>1458</v>
      </c>
      <c r="E104" s="43" t="s">
        <v>1459</v>
      </c>
      <c r="F104" s="43" t="s">
        <v>1470</v>
      </c>
      <c r="G104" s="43" t="s">
        <v>2034</v>
      </c>
      <c r="H104" s="43" t="s">
        <v>1467</v>
      </c>
      <c r="I104" s="43" t="s">
        <v>1463</v>
      </c>
      <c r="J104" s="43" t="s">
        <v>1464</v>
      </c>
      <c r="K104" s="43" t="s">
        <v>2062</v>
      </c>
      <c r="L104" s="43"/>
      <c r="M104" s="43">
        <v>2.5</v>
      </c>
      <c r="N104" s="43">
        <v>2.5</v>
      </c>
      <c r="O104" s="43">
        <v>0</v>
      </c>
      <c r="P104" s="43">
        <v>0</v>
      </c>
      <c r="Q104" s="43">
        <v>0.04</v>
      </c>
      <c r="R104" s="43">
        <v>2.46</v>
      </c>
      <c r="S104" s="43"/>
      <c r="T104" s="43"/>
      <c r="U104" s="43"/>
    </row>
    <row r="105" spans="1:21" x14ac:dyDescent="0.15">
      <c r="A105" s="43" t="s">
        <v>1456</v>
      </c>
      <c r="B105" s="43" t="s">
        <v>2063</v>
      </c>
      <c r="C105" s="43" t="s">
        <v>2064</v>
      </c>
      <c r="D105" s="43" t="s">
        <v>1458</v>
      </c>
      <c r="E105" s="43" t="s">
        <v>1459</v>
      </c>
      <c r="F105" s="43" t="s">
        <v>1470</v>
      </c>
      <c r="G105" s="43" t="s">
        <v>2065</v>
      </c>
      <c r="H105" s="43" t="s">
        <v>1462</v>
      </c>
      <c r="I105" s="43" t="s">
        <v>1463</v>
      </c>
      <c r="J105" s="43" t="s">
        <v>1464</v>
      </c>
      <c r="K105" s="43" t="s">
        <v>2066</v>
      </c>
      <c r="L105" s="43"/>
      <c r="M105" s="43">
        <v>1</v>
      </c>
      <c r="N105" s="43">
        <v>1</v>
      </c>
      <c r="O105" s="43">
        <v>0</v>
      </c>
      <c r="P105" s="43">
        <v>0</v>
      </c>
      <c r="Q105" s="43">
        <v>0.02</v>
      </c>
      <c r="R105" s="43">
        <v>0.98</v>
      </c>
      <c r="S105" s="43"/>
      <c r="T105" s="43"/>
      <c r="U105" s="43"/>
    </row>
    <row r="106" spans="1:21" x14ac:dyDescent="0.15">
      <c r="A106" s="43" t="s">
        <v>1456</v>
      </c>
      <c r="B106" s="43" t="s">
        <v>2067</v>
      </c>
      <c r="C106" s="43" t="s">
        <v>2068</v>
      </c>
      <c r="D106" s="43" t="s">
        <v>1458</v>
      </c>
      <c r="E106" s="43" t="s">
        <v>1459</v>
      </c>
      <c r="F106" s="43" t="s">
        <v>1470</v>
      </c>
      <c r="G106" s="43" t="s">
        <v>2069</v>
      </c>
      <c r="H106" s="43" t="s">
        <v>1467</v>
      </c>
      <c r="I106" s="43" t="s">
        <v>1463</v>
      </c>
      <c r="J106" s="43" t="s">
        <v>1464</v>
      </c>
      <c r="K106" s="43" t="s">
        <v>2070</v>
      </c>
      <c r="L106" s="43"/>
      <c r="M106" s="43">
        <v>2.5</v>
      </c>
      <c r="N106" s="43">
        <v>2.5</v>
      </c>
      <c r="O106" s="43">
        <v>0</v>
      </c>
      <c r="P106" s="43">
        <v>0</v>
      </c>
      <c r="Q106" s="43">
        <v>0.04</v>
      </c>
      <c r="R106" s="43">
        <v>2.46</v>
      </c>
      <c r="S106" s="43"/>
      <c r="T106" s="43"/>
      <c r="U106" s="43"/>
    </row>
    <row r="107" spans="1:21" x14ac:dyDescent="0.15">
      <c r="A107" s="43" t="s">
        <v>1456</v>
      </c>
      <c r="B107" s="43" t="s">
        <v>2071</v>
      </c>
      <c r="C107" s="43" t="s">
        <v>2072</v>
      </c>
      <c r="D107" s="43" t="s">
        <v>1458</v>
      </c>
      <c r="E107" s="43" t="s">
        <v>1459</v>
      </c>
      <c r="F107" s="43" t="s">
        <v>1460</v>
      </c>
      <c r="G107" s="43" t="s">
        <v>1497</v>
      </c>
      <c r="H107" s="43" t="s">
        <v>1467</v>
      </c>
      <c r="I107" s="43" t="s">
        <v>1463</v>
      </c>
      <c r="J107" s="43" t="s">
        <v>1464</v>
      </c>
      <c r="K107" s="43" t="s">
        <v>2073</v>
      </c>
      <c r="L107" s="43"/>
      <c r="M107" s="43">
        <v>2.5</v>
      </c>
      <c r="N107" s="43">
        <v>2.5</v>
      </c>
      <c r="O107" s="43">
        <v>0</v>
      </c>
      <c r="P107" s="43">
        <v>0</v>
      </c>
      <c r="Q107" s="43">
        <v>0.04</v>
      </c>
      <c r="R107" s="43">
        <v>2.46</v>
      </c>
      <c r="S107" s="43"/>
      <c r="T107" s="43"/>
      <c r="U107" s="43"/>
    </row>
    <row r="108" spans="1:21" x14ac:dyDescent="0.15">
      <c r="A108" s="43" t="s">
        <v>1456</v>
      </c>
      <c r="B108" s="43" t="s">
        <v>2074</v>
      </c>
      <c r="C108" s="43" t="s">
        <v>2075</v>
      </c>
      <c r="D108" s="43" t="s">
        <v>1458</v>
      </c>
      <c r="E108" s="43" t="s">
        <v>1459</v>
      </c>
      <c r="F108" s="43" t="s">
        <v>1470</v>
      </c>
      <c r="G108" s="43" t="s">
        <v>2076</v>
      </c>
      <c r="H108" s="43" t="s">
        <v>1467</v>
      </c>
      <c r="I108" s="43" t="s">
        <v>1463</v>
      </c>
      <c r="J108" s="43" t="s">
        <v>1464</v>
      </c>
      <c r="K108" s="43" t="s">
        <v>2077</v>
      </c>
      <c r="L108" s="43"/>
      <c r="M108" s="43">
        <v>3.5</v>
      </c>
      <c r="N108" s="43">
        <v>3.5</v>
      </c>
      <c r="O108" s="43">
        <v>0</v>
      </c>
      <c r="P108" s="43">
        <v>0</v>
      </c>
      <c r="Q108" s="43">
        <v>0.06</v>
      </c>
      <c r="R108" s="43">
        <v>3.44</v>
      </c>
      <c r="S108" s="43"/>
      <c r="T108" s="43"/>
      <c r="U108" s="43"/>
    </row>
    <row r="109" spans="1:21" x14ac:dyDescent="0.15">
      <c r="A109" s="43" t="s">
        <v>1456</v>
      </c>
      <c r="B109" s="43" t="s">
        <v>2078</v>
      </c>
      <c r="C109" s="43" t="s">
        <v>2079</v>
      </c>
      <c r="D109" s="43" t="s">
        <v>1458</v>
      </c>
      <c r="E109" s="43" t="s">
        <v>1459</v>
      </c>
      <c r="F109" s="43" t="s">
        <v>1460</v>
      </c>
      <c r="G109" s="43" t="s">
        <v>2080</v>
      </c>
      <c r="H109" s="43" t="s">
        <v>1462</v>
      </c>
      <c r="I109" s="43" t="s">
        <v>1463</v>
      </c>
      <c r="J109" s="43" t="s">
        <v>1464</v>
      </c>
      <c r="K109" s="43" t="s">
        <v>2081</v>
      </c>
      <c r="L109" s="43"/>
      <c r="M109" s="43">
        <v>6</v>
      </c>
      <c r="N109" s="43">
        <v>6</v>
      </c>
      <c r="O109" s="43">
        <v>0</v>
      </c>
      <c r="P109" s="43">
        <v>0</v>
      </c>
      <c r="Q109" s="43">
        <v>0.1</v>
      </c>
      <c r="R109" s="43">
        <v>5.9</v>
      </c>
      <c r="S109" s="43"/>
      <c r="T109" s="43"/>
      <c r="U109" s="43"/>
    </row>
    <row r="110" spans="1:21" x14ac:dyDescent="0.15">
      <c r="A110" s="43" t="s">
        <v>1456</v>
      </c>
      <c r="B110" s="43" t="s">
        <v>2082</v>
      </c>
      <c r="C110" s="43" t="s">
        <v>2083</v>
      </c>
      <c r="D110" s="43" t="s">
        <v>1458</v>
      </c>
      <c r="E110" s="43" t="s">
        <v>1459</v>
      </c>
      <c r="F110" s="43" t="s">
        <v>1460</v>
      </c>
      <c r="G110" s="43" t="s">
        <v>2084</v>
      </c>
      <c r="H110" s="43" t="s">
        <v>1462</v>
      </c>
      <c r="I110" s="43" t="s">
        <v>1463</v>
      </c>
      <c r="J110" s="43" t="s">
        <v>1464</v>
      </c>
      <c r="K110" s="43" t="s">
        <v>2085</v>
      </c>
      <c r="L110" s="43"/>
      <c r="M110" s="43">
        <v>2.5</v>
      </c>
      <c r="N110" s="43">
        <v>2.5</v>
      </c>
      <c r="O110" s="43">
        <v>0</v>
      </c>
      <c r="P110" s="43">
        <v>0</v>
      </c>
      <c r="Q110" s="43">
        <v>0.04</v>
      </c>
      <c r="R110" s="43">
        <v>2.46</v>
      </c>
      <c r="S110" s="43"/>
      <c r="T110" s="43"/>
      <c r="U110" s="43"/>
    </row>
    <row r="111" spans="1:21" x14ac:dyDescent="0.15">
      <c r="A111" s="43" t="s">
        <v>1456</v>
      </c>
      <c r="B111" s="43" t="s">
        <v>2086</v>
      </c>
      <c r="C111" s="43" t="s">
        <v>2087</v>
      </c>
      <c r="D111" s="43" t="s">
        <v>1458</v>
      </c>
      <c r="E111" s="43" t="s">
        <v>1459</v>
      </c>
      <c r="F111" s="43" t="s">
        <v>1460</v>
      </c>
      <c r="G111" s="43" t="s">
        <v>2088</v>
      </c>
      <c r="H111" s="43" t="s">
        <v>1467</v>
      </c>
      <c r="I111" s="43" t="s">
        <v>1463</v>
      </c>
      <c r="J111" s="43" t="s">
        <v>1464</v>
      </c>
      <c r="K111" s="43" t="s">
        <v>2089</v>
      </c>
      <c r="L111" s="43"/>
      <c r="M111" s="43">
        <v>1</v>
      </c>
      <c r="N111" s="43">
        <v>1</v>
      </c>
      <c r="O111" s="43">
        <v>0</v>
      </c>
      <c r="P111" s="43">
        <v>0</v>
      </c>
      <c r="Q111" s="43">
        <v>0.02</v>
      </c>
      <c r="R111" s="43">
        <v>0.98</v>
      </c>
      <c r="S111" s="43"/>
      <c r="T111" s="43"/>
      <c r="U111" s="43"/>
    </row>
    <row r="112" spans="1:21" x14ac:dyDescent="0.15">
      <c r="A112" s="43" t="s">
        <v>1456</v>
      </c>
      <c r="B112" s="43" t="s">
        <v>2090</v>
      </c>
      <c r="C112" s="43" t="s">
        <v>2091</v>
      </c>
      <c r="D112" s="43" t="s">
        <v>1458</v>
      </c>
      <c r="E112" s="43" t="s">
        <v>1459</v>
      </c>
      <c r="F112" s="43" t="s">
        <v>1470</v>
      </c>
      <c r="G112" s="43" t="s">
        <v>2058</v>
      </c>
      <c r="H112" s="43" t="s">
        <v>1462</v>
      </c>
      <c r="I112" s="43" t="s">
        <v>1463</v>
      </c>
      <c r="J112" s="43" t="s">
        <v>1468</v>
      </c>
      <c r="K112" s="43" t="s">
        <v>2092</v>
      </c>
      <c r="L112" s="43"/>
      <c r="M112" s="43">
        <v>1500</v>
      </c>
      <c r="N112" s="43">
        <v>1500</v>
      </c>
      <c r="O112" s="43">
        <v>0</v>
      </c>
      <c r="P112" s="43">
        <v>0</v>
      </c>
      <c r="Q112" s="43">
        <v>25.35</v>
      </c>
      <c r="R112" s="43">
        <v>1474.65</v>
      </c>
      <c r="S112" s="43"/>
      <c r="T112" s="43"/>
      <c r="U112" s="43"/>
    </row>
    <row r="113" spans="1:21" x14ac:dyDescent="0.15">
      <c r="A113" s="43" t="s">
        <v>1456</v>
      </c>
      <c r="B113" s="43" t="s">
        <v>2093</v>
      </c>
      <c r="C113" s="43" t="s">
        <v>2094</v>
      </c>
      <c r="D113" s="43" t="s">
        <v>1458</v>
      </c>
      <c r="E113" s="43" t="s">
        <v>1459</v>
      </c>
      <c r="F113" s="43" t="s">
        <v>1460</v>
      </c>
      <c r="G113" s="43" t="s">
        <v>2030</v>
      </c>
      <c r="H113" s="43" t="s">
        <v>1467</v>
      </c>
      <c r="I113" s="43" t="s">
        <v>1463</v>
      </c>
      <c r="J113" s="43" t="s">
        <v>1464</v>
      </c>
      <c r="K113" s="43" t="s">
        <v>2095</v>
      </c>
      <c r="L113" s="43"/>
      <c r="M113" s="43">
        <v>2.5</v>
      </c>
      <c r="N113" s="43">
        <v>2.5</v>
      </c>
      <c r="O113" s="43">
        <v>0</v>
      </c>
      <c r="P113" s="43">
        <v>0</v>
      </c>
      <c r="Q113" s="43">
        <v>0.04</v>
      </c>
      <c r="R113" s="43">
        <v>2.46</v>
      </c>
      <c r="S113" s="43"/>
      <c r="T113" s="43"/>
      <c r="U113" s="43"/>
    </row>
    <row r="114" spans="1:21" x14ac:dyDescent="0.15">
      <c r="A114" s="43" t="s">
        <v>1456</v>
      </c>
      <c r="B114" s="43" t="s">
        <v>2096</v>
      </c>
      <c r="C114" s="43" t="s">
        <v>2097</v>
      </c>
      <c r="D114" s="43" t="s">
        <v>1458</v>
      </c>
      <c r="E114" s="43" t="s">
        <v>1459</v>
      </c>
      <c r="F114" s="43" t="s">
        <v>1460</v>
      </c>
      <c r="G114" s="43" t="s">
        <v>1728</v>
      </c>
      <c r="H114" s="43" t="s">
        <v>1467</v>
      </c>
      <c r="I114" s="43" t="s">
        <v>1463</v>
      </c>
      <c r="J114" s="43" t="s">
        <v>1464</v>
      </c>
      <c r="K114" s="43" t="s">
        <v>2098</v>
      </c>
      <c r="L114" s="43"/>
      <c r="M114" s="43">
        <v>7.5</v>
      </c>
      <c r="N114" s="43">
        <v>7.5</v>
      </c>
      <c r="O114" s="43">
        <v>0</v>
      </c>
      <c r="P114" s="43">
        <v>0</v>
      </c>
      <c r="Q114" s="43">
        <v>0.13</v>
      </c>
      <c r="R114" s="43">
        <v>7.37</v>
      </c>
      <c r="S114" s="43"/>
      <c r="T114" s="43"/>
      <c r="U114" s="43"/>
    </row>
    <row r="115" spans="1:21" x14ac:dyDescent="0.15">
      <c r="A115" s="43" t="s">
        <v>1456</v>
      </c>
      <c r="B115" s="43" t="s">
        <v>2099</v>
      </c>
      <c r="C115" s="43" t="s">
        <v>2100</v>
      </c>
      <c r="D115" s="43" t="s">
        <v>1458</v>
      </c>
      <c r="E115" s="43" t="s">
        <v>1459</v>
      </c>
      <c r="F115" s="43" t="s">
        <v>1460</v>
      </c>
      <c r="G115" s="43" t="s">
        <v>2101</v>
      </c>
      <c r="H115" s="43" t="s">
        <v>1467</v>
      </c>
      <c r="I115" s="43" t="s">
        <v>1463</v>
      </c>
      <c r="J115" s="43" t="s">
        <v>1468</v>
      </c>
      <c r="K115" s="43" t="s">
        <v>2102</v>
      </c>
      <c r="L115" s="43"/>
      <c r="M115" s="43">
        <v>145</v>
      </c>
      <c r="N115" s="43">
        <v>145</v>
      </c>
      <c r="O115" s="43">
        <v>0</v>
      </c>
      <c r="P115" s="43">
        <v>0</v>
      </c>
      <c r="Q115" s="43">
        <v>2.4500000000000002</v>
      </c>
      <c r="R115" s="43">
        <v>142.55000000000001</v>
      </c>
      <c r="S115" s="43"/>
      <c r="T115" s="43"/>
      <c r="U115" s="43"/>
    </row>
    <row r="116" spans="1:21" x14ac:dyDescent="0.15">
      <c r="A116" s="43" t="s">
        <v>1456</v>
      </c>
      <c r="B116" s="43" t="s">
        <v>2103</v>
      </c>
      <c r="C116" s="43" t="s">
        <v>2104</v>
      </c>
      <c r="D116" s="43" t="s">
        <v>1458</v>
      </c>
      <c r="E116" s="43" t="s">
        <v>1459</v>
      </c>
      <c r="F116" s="43" t="s">
        <v>1470</v>
      </c>
      <c r="G116" s="43" t="s">
        <v>2105</v>
      </c>
      <c r="H116" s="43" t="s">
        <v>1467</v>
      </c>
      <c r="I116" s="43" t="s">
        <v>1463</v>
      </c>
      <c r="J116" s="43" t="s">
        <v>1464</v>
      </c>
      <c r="K116" s="43" t="s">
        <v>2106</v>
      </c>
      <c r="L116" s="43"/>
      <c r="M116" s="43">
        <v>5</v>
      </c>
      <c r="N116" s="43">
        <v>5</v>
      </c>
      <c r="O116" s="43">
        <v>0</v>
      </c>
      <c r="P116" s="43">
        <v>0</v>
      </c>
      <c r="Q116" s="43">
        <v>0.08</v>
      </c>
      <c r="R116" s="43">
        <v>4.92</v>
      </c>
      <c r="S116" s="43"/>
      <c r="T116" s="43"/>
      <c r="U116" s="43"/>
    </row>
    <row r="117" spans="1:21" x14ac:dyDescent="0.15">
      <c r="A117" s="43" t="s">
        <v>1456</v>
      </c>
      <c r="B117" s="43" t="s">
        <v>2107</v>
      </c>
      <c r="C117" s="43" t="s">
        <v>2108</v>
      </c>
      <c r="D117" s="43" t="s">
        <v>1458</v>
      </c>
      <c r="E117" s="43" t="s">
        <v>1459</v>
      </c>
      <c r="F117" s="43" t="s">
        <v>1470</v>
      </c>
      <c r="G117" s="43" t="s">
        <v>1650</v>
      </c>
      <c r="H117" s="43" t="s">
        <v>1467</v>
      </c>
      <c r="I117" s="43" t="s">
        <v>1463</v>
      </c>
      <c r="J117" s="43" t="s">
        <v>1464</v>
      </c>
      <c r="K117" s="43" t="s">
        <v>2109</v>
      </c>
      <c r="L117" s="43"/>
      <c r="M117" s="43">
        <v>5</v>
      </c>
      <c r="N117" s="43">
        <v>5</v>
      </c>
      <c r="O117" s="43">
        <v>0</v>
      </c>
      <c r="P117" s="43">
        <v>0</v>
      </c>
      <c r="Q117" s="43">
        <v>0.08</v>
      </c>
      <c r="R117" s="43">
        <v>4.92</v>
      </c>
      <c r="S117" s="43"/>
      <c r="T117" s="43"/>
      <c r="U117" s="43"/>
    </row>
    <row r="118" spans="1:21" x14ac:dyDescent="0.15">
      <c r="A118" s="43" t="s">
        <v>1456</v>
      </c>
      <c r="B118" s="43" t="s">
        <v>2110</v>
      </c>
      <c r="C118" s="43" t="s">
        <v>2111</v>
      </c>
      <c r="D118" s="43" t="s">
        <v>1458</v>
      </c>
      <c r="E118" s="43" t="s">
        <v>1459</v>
      </c>
      <c r="F118" s="43" t="s">
        <v>1470</v>
      </c>
      <c r="G118" s="43" t="s">
        <v>1731</v>
      </c>
      <c r="H118" s="43" t="s">
        <v>1462</v>
      </c>
      <c r="I118" s="43" t="s">
        <v>1463</v>
      </c>
      <c r="J118" s="43" t="s">
        <v>1464</v>
      </c>
      <c r="K118" s="43" t="s">
        <v>2112</v>
      </c>
      <c r="L118" s="43"/>
      <c r="M118" s="43">
        <v>2</v>
      </c>
      <c r="N118" s="43">
        <v>2</v>
      </c>
      <c r="O118" s="43">
        <v>0</v>
      </c>
      <c r="P118" s="43">
        <v>0</v>
      </c>
      <c r="Q118" s="43">
        <v>0.03</v>
      </c>
      <c r="R118" s="43">
        <v>1.97</v>
      </c>
      <c r="S118" s="43"/>
      <c r="T118" s="43"/>
      <c r="U118" s="43"/>
    </row>
    <row r="119" spans="1:21" x14ac:dyDescent="0.15">
      <c r="A119" s="43" t="s">
        <v>1456</v>
      </c>
      <c r="B119" s="43" t="s">
        <v>2113</v>
      </c>
      <c r="C119" s="43" t="s">
        <v>2114</v>
      </c>
      <c r="D119" s="43" t="s">
        <v>1458</v>
      </c>
      <c r="E119" s="43" t="s">
        <v>1459</v>
      </c>
      <c r="F119" s="43" t="s">
        <v>1470</v>
      </c>
      <c r="G119" s="43" t="s">
        <v>1731</v>
      </c>
      <c r="H119" s="43" t="s">
        <v>1462</v>
      </c>
      <c r="I119" s="43" t="s">
        <v>1463</v>
      </c>
      <c r="J119" s="43" t="s">
        <v>1464</v>
      </c>
      <c r="K119" s="43" t="s">
        <v>2115</v>
      </c>
      <c r="L119" s="43"/>
      <c r="M119" s="43">
        <v>2.5</v>
      </c>
      <c r="N119" s="43">
        <v>2.5</v>
      </c>
      <c r="O119" s="43">
        <v>0</v>
      </c>
      <c r="P119" s="43">
        <v>0</v>
      </c>
      <c r="Q119" s="43">
        <v>0.04</v>
      </c>
      <c r="R119" s="43">
        <v>2.46</v>
      </c>
      <c r="S119" s="43"/>
      <c r="T119" s="43"/>
      <c r="U119" s="43"/>
    </row>
    <row r="120" spans="1:21" x14ac:dyDescent="0.15">
      <c r="A120" s="43" t="s">
        <v>1456</v>
      </c>
      <c r="B120" s="43" t="s">
        <v>2116</v>
      </c>
      <c r="C120" s="43" t="s">
        <v>2117</v>
      </c>
      <c r="D120" s="43" t="s">
        <v>1458</v>
      </c>
      <c r="E120" s="43" t="s">
        <v>1459</v>
      </c>
      <c r="F120" s="43" t="s">
        <v>1470</v>
      </c>
      <c r="G120" s="43" t="s">
        <v>2118</v>
      </c>
      <c r="H120" s="43" t="s">
        <v>1462</v>
      </c>
      <c r="I120" s="43" t="s">
        <v>1463</v>
      </c>
      <c r="J120" s="43" t="s">
        <v>1464</v>
      </c>
      <c r="K120" s="43" t="s">
        <v>2119</v>
      </c>
      <c r="L120" s="43"/>
      <c r="M120" s="43">
        <v>5</v>
      </c>
      <c r="N120" s="43">
        <v>5</v>
      </c>
      <c r="O120" s="43">
        <v>0</v>
      </c>
      <c r="P120" s="43">
        <v>0</v>
      </c>
      <c r="Q120" s="43">
        <v>0.08</v>
      </c>
      <c r="R120" s="43">
        <v>4.92</v>
      </c>
      <c r="S120" s="43"/>
      <c r="T120" s="43"/>
      <c r="U120" s="43"/>
    </row>
    <row r="121" spans="1:21" x14ac:dyDescent="0.15">
      <c r="A121" s="43" t="s">
        <v>1456</v>
      </c>
      <c r="B121" s="43" t="s">
        <v>2120</v>
      </c>
      <c r="C121" s="43" t="s">
        <v>2121</v>
      </c>
      <c r="D121" s="43" t="s">
        <v>1458</v>
      </c>
      <c r="E121" s="43" t="s">
        <v>1459</v>
      </c>
      <c r="F121" s="43" t="s">
        <v>1470</v>
      </c>
      <c r="G121" s="43" t="s">
        <v>2022</v>
      </c>
      <c r="H121" s="43" t="s">
        <v>1467</v>
      </c>
      <c r="I121" s="43" t="s">
        <v>1463</v>
      </c>
      <c r="J121" s="43" t="s">
        <v>1464</v>
      </c>
      <c r="K121" s="43" t="s">
        <v>2122</v>
      </c>
      <c r="L121" s="43"/>
      <c r="M121" s="43">
        <v>2.5</v>
      </c>
      <c r="N121" s="43">
        <v>2.5</v>
      </c>
      <c r="O121" s="43">
        <v>0</v>
      </c>
      <c r="P121" s="43">
        <v>0</v>
      </c>
      <c r="Q121" s="43">
        <v>0.04</v>
      </c>
      <c r="R121" s="43">
        <v>2.46</v>
      </c>
      <c r="S121" s="43"/>
      <c r="T121" s="43"/>
      <c r="U121" s="43"/>
    </row>
    <row r="122" spans="1:21" x14ac:dyDescent="0.15">
      <c r="A122" s="43" t="s">
        <v>1456</v>
      </c>
      <c r="B122" s="43" t="s">
        <v>2123</v>
      </c>
      <c r="C122" s="43" t="s">
        <v>2124</v>
      </c>
      <c r="D122" s="43" t="s">
        <v>1458</v>
      </c>
      <c r="E122" s="43" t="s">
        <v>1459</v>
      </c>
      <c r="F122" s="43" t="s">
        <v>1460</v>
      </c>
      <c r="G122" s="43" t="s">
        <v>2125</v>
      </c>
      <c r="H122" s="43" t="s">
        <v>1467</v>
      </c>
      <c r="I122" s="43" t="s">
        <v>1463</v>
      </c>
      <c r="J122" s="43" t="s">
        <v>1468</v>
      </c>
      <c r="K122" s="43" t="s">
        <v>2126</v>
      </c>
      <c r="L122" s="43"/>
      <c r="M122" s="43">
        <v>10</v>
      </c>
      <c r="N122" s="43">
        <v>10</v>
      </c>
      <c r="O122" s="43">
        <v>0</v>
      </c>
      <c r="P122" s="43">
        <v>0</v>
      </c>
      <c r="Q122" s="43">
        <v>0.17</v>
      </c>
      <c r="R122" s="43">
        <v>9.83</v>
      </c>
      <c r="S122" s="43"/>
      <c r="T122" s="43"/>
      <c r="U122" s="43"/>
    </row>
    <row r="123" spans="1:21" x14ac:dyDescent="0.15">
      <c r="A123" s="43" t="s">
        <v>1456</v>
      </c>
      <c r="B123" s="43" t="s">
        <v>2127</v>
      </c>
      <c r="C123" s="43" t="s">
        <v>2128</v>
      </c>
      <c r="D123" s="43" t="s">
        <v>1458</v>
      </c>
      <c r="E123" s="43" t="s">
        <v>1459</v>
      </c>
      <c r="F123" s="43" t="s">
        <v>1470</v>
      </c>
      <c r="G123" s="43" t="s">
        <v>2129</v>
      </c>
      <c r="H123" s="43" t="s">
        <v>1467</v>
      </c>
      <c r="I123" s="43" t="s">
        <v>1463</v>
      </c>
      <c r="J123" s="43" t="s">
        <v>1468</v>
      </c>
      <c r="K123" s="43" t="s">
        <v>2130</v>
      </c>
      <c r="L123" s="43"/>
      <c r="M123" s="43">
        <v>2.5</v>
      </c>
      <c r="N123" s="43">
        <v>2.5</v>
      </c>
      <c r="O123" s="43">
        <v>0</v>
      </c>
      <c r="P123" s="43">
        <v>0</v>
      </c>
      <c r="Q123" s="43">
        <v>0.04</v>
      </c>
      <c r="R123" s="43">
        <v>2.46</v>
      </c>
      <c r="S123" s="43"/>
      <c r="T123" s="43"/>
      <c r="U123" s="43"/>
    </row>
    <row r="124" spans="1:21" x14ac:dyDescent="0.15">
      <c r="A124" s="43" t="s">
        <v>1456</v>
      </c>
      <c r="B124" s="43" t="s">
        <v>2131</v>
      </c>
      <c r="C124" s="43" t="s">
        <v>2132</v>
      </c>
      <c r="D124" s="43" t="s">
        <v>1458</v>
      </c>
      <c r="E124" s="43" t="s">
        <v>1459</v>
      </c>
      <c r="F124" s="43" t="s">
        <v>1460</v>
      </c>
      <c r="G124" s="43" t="s">
        <v>2133</v>
      </c>
      <c r="H124" s="43" t="s">
        <v>1467</v>
      </c>
      <c r="I124" s="43" t="s">
        <v>1463</v>
      </c>
      <c r="J124" s="43" t="s">
        <v>1464</v>
      </c>
      <c r="K124" s="43" t="s">
        <v>2134</v>
      </c>
      <c r="L124" s="43"/>
      <c r="M124" s="43">
        <v>5</v>
      </c>
      <c r="N124" s="43">
        <v>5</v>
      </c>
      <c r="O124" s="43">
        <v>0</v>
      </c>
      <c r="P124" s="43">
        <v>0</v>
      </c>
      <c r="Q124" s="43">
        <v>0.08</v>
      </c>
      <c r="R124" s="43">
        <v>4.92</v>
      </c>
      <c r="S124" s="43"/>
      <c r="T124" s="43"/>
      <c r="U124" s="43"/>
    </row>
    <row r="125" spans="1:21" x14ac:dyDescent="0.15">
      <c r="A125" s="43" t="s">
        <v>1456</v>
      </c>
      <c r="B125" s="43" t="s">
        <v>2135</v>
      </c>
      <c r="C125" s="43" t="s">
        <v>2136</v>
      </c>
      <c r="D125" s="43" t="s">
        <v>1458</v>
      </c>
      <c r="E125" s="43" t="s">
        <v>1459</v>
      </c>
      <c r="F125" s="43" t="s">
        <v>1470</v>
      </c>
      <c r="G125" s="43" t="s">
        <v>2137</v>
      </c>
      <c r="H125" s="43" t="s">
        <v>1467</v>
      </c>
      <c r="I125" s="43" t="s">
        <v>1463</v>
      </c>
      <c r="J125" s="43" t="s">
        <v>1464</v>
      </c>
      <c r="K125" s="43" t="s">
        <v>2138</v>
      </c>
      <c r="L125" s="43"/>
      <c r="M125" s="43">
        <v>5</v>
      </c>
      <c r="N125" s="43">
        <v>5</v>
      </c>
      <c r="O125" s="43">
        <v>0</v>
      </c>
      <c r="P125" s="43">
        <v>0</v>
      </c>
      <c r="Q125" s="43">
        <v>0.08</v>
      </c>
      <c r="R125" s="43">
        <v>4.92</v>
      </c>
      <c r="S125" s="43"/>
      <c r="T125" s="43"/>
      <c r="U125" s="43"/>
    </row>
    <row r="126" spans="1:21" x14ac:dyDescent="0.15">
      <c r="A126" s="43" t="s">
        <v>1456</v>
      </c>
      <c r="B126" s="43" t="s">
        <v>2139</v>
      </c>
      <c r="C126" s="43" t="s">
        <v>2140</v>
      </c>
      <c r="D126" s="43" t="s">
        <v>1458</v>
      </c>
      <c r="E126" s="43" t="s">
        <v>1459</v>
      </c>
      <c r="F126" s="43" t="s">
        <v>1460</v>
      </c>
      <c r="G126" s="43" t="s">
        <v>2141</v>
      </c>
      <c r="H126" s="43" t="s">
        <v>1467</v>
      </c>
      <c r="I126" s="43" t="s">
        <v>1463</v>
      </c>
      <c r="J126" s="43" t="s">
        <v>1464</v>
      </c>
      <c r="K126" s="43" t="s">
        <v>2142</v>
      </c>
      <c r="L126" s="43"/>
      <c r="M126" s="43">
        <v>2</v>
      </c>
      <c r="N126" s="43">
        <v>2</v>
      </c>
      <c r="O126" s="43">
        <v>0</v>
      </c>
      <c r="P126" s="43">
        <v>0</v>
      </c>
      <c r="Q126" s="43">
        <v>0.03</v>
      </c>
      <c r="R126" s="43">
        <v>1.97</v>
      </c>
      <c r="S126" s="43"/>
      <c r="T126" s="43"/>
      <c r="U126" s="43"/>
    </row>
    <row r="127" spans="1:21" x14ac:dyDescent="0.15">
      <c r="A127" s="43" t="s">
        <v>1456</v>
      </c>
      <c r="B127" s="43" t="s">
        <v>2143</v>
      </c>
      <c r="C127" s="43" t="s">
        <v>2144</v>
      </c>
      <c r="D127" s="43" t="s">
        <v>1458</v>
      </c>
      <c r="E127" s="43" t="s">
        <v>1459</v>
      </c>
      <c r="F127" s="43" t="s">
        <v>1470</v>
      </c>
      <c r="G127" s="43" t="s">
        <v>2145</v>
      </c>
      <c r="H127" s="43" t="s">
        <v>1467</v>
      </c>
      <c r="I127" s="43" t="s">
        <v>1463</v>
      </c>
      <c r="J127" s="43" t="s">
        <v>1464</v>
      </c>
      <c r="K127" s="43" t="s">
        <v>2146</v>
      </c>
      <c r="L127" s="43"/>
      <c r="M127" s="43">
        <v>2.5</v>
      </c>
      <c r="N127" s="43">
        <v>2.5</v>
      </c>
      <c r="O127" s="43">
        <v>0</v>
      </c>
      <c r="P127" s="43">
        <v>0</v>
      </c>
      <c r="Q127" s="43">
        <v>0.04</v>
      </c>
      <c r="R127" s="43">
        <v>2.46</v>
      </c>
      <c r="S127" s="43"/>
      <c r="T127" s="43"/>
      <c r="U127" s="43"/>
    </row>
    <row r="128" spans="1:21" x14ac:dyDescent="0.15">
      <c r="A128" s="43" t="s">
        <v>1456</v>
      </c>
      <c r="B128" s="43" t="s">
        <v>2147</v>
      </c>
      <c r="C128" s="43" t="s">
        <v>2148</v>
      </c>
      <c r="D128" s="43" t="s">
        <v>1458</v>
      </c>
      <c r="E128" s="43" t="s">
        <v>2149</v>
      </c>
      <c r="F128" s="43" t="s">
        <v>2150</v>
      </c>
      <c r="G128" s="43"/>
      <c r="H128" s="43" t="s">
        <v>2150</v>
      </c>
      <c r="I128" s="43" t="s">
        <v>2151</v>
      </c>
      <c r="J128" s="43" t="s">
        <v>2151</v>
      </c>
      <c r="K128" s="43"/>
      <c r="L128" s="43"/>
      <c r="M128" s="43">
        <v>20</v>
      </c>
      <c r="N128" s="43">
        <v>20</v>
      </c>
      <c r="O128" s="43">
        <v>0</v>
      </c>
      <c r="P128" s="43">
        <v>0</v>
      </c>
      <c r="Q128" s="43">
        <v>0</v>
      </c>
      <c r="R128" s="43"/>
      <c r="S128" s="43"/>
      <c r="T128" s="43"/>
      <c r="U128" s="43"/>
    </row>
    <row r="129" spans="1:21" x14ac:dyDescent="0.15">
      <c r="A129" s="43" t="s">
        <v>1456</v>
      </c>
      <c r="B129" s="43" t="s">
        <v>2152</v>
      </c>
      <c r="C129" s="43" t="s">
        <v>2153</v>
      </c>
      <c r="D129" s="43" t="s">
        <v>1458</v>
      </c>
      <c r="E129" s="43" t="s">
        <v>1459</v>
      </c>
      <c r="F129" s="43" t="s">
        <v>1470</v>
      </c>
      <c r="G129" s="43" t="s">
        <v>1567</v>
      </c>
      <c r="H129" s="43" t="s">
        <v>1462</v>
      </c>
      <c r="I129" s="43" t="s">
        <v>1463</v>
      </c>
      <c r="J129" s="43" t="s">
        <v>1464</v>
      </c>
      <c r="K129" s="43" t="s">
        <v>2154</v>
      </c>
      <c r="L129" s="43"/>
      <c r="M129" s="43">
        <v>1</v>
      </c>
      <c r="N129" s="43">
        <v>1</v>
      </c>
      <c r="O129" s="43">
        <v>0</v>
      </c>
      <c r="P129" s="43">
        <v>0</v>
      </c>
      <c r="Q129" s="43">
        <v>0.02</v>
      </c>
      <c r="R129" s="43">
        <v>0.98</v>
      </c>
      <c r="S129" s="43"/>
      <c r="T129" s="43"/>
      <c r="U129" s="43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283"/>
  <sheetViews>
    <sheetView workbookViewId="0">
      <pane ySplit="1" topLeftCell="A208" activePane="bottomLeft" state="frozen"/>
      <selection pane="bottomLeft" activeCell="A242" sqref="A242"/>
    </sheetView>
  </sheetViews>
  <sheetFormatPr defaultRowHeight="12.75" x14ac:dyDescent="0.15"/>
  <cols>
    <col min="2" max="2" width="16.85546875" bestFit="1" customWidth="1"/>
    <col min="4" max="4" width="15.1015625" bestFit="1" customWidth="1"/>
    <col min="5" max="5" width="11.19140625" customWidth="1"/>
    <col min="6" max="6" width="20.765625" bestFit="1" customWidth="1"/>
    <col min="7" max="7" width="11.59375" customWidth="1"/>
    <col min="11" max="11" width="68.640625" bestFit="1" customWidth="1"/>
    <col min="14" max="14" width="26.56640625" bestFit="1" customWidth="1"/>
    <col min="17" max="17" width="14.42578125" bestFit="1" customWidth="1"/>
    <col min="19" max="19" width="20.90234375" bestFit="1" customWidth="1"/>
    <col min="20" max="20" width="53.265625" bestFit="1" customWidth="1"/>
  </cols>
  <sheetData>
    <row r="1" spans="1:23" x14ac:dyDescent="0.15">
      <c r="A1" t="s">
        <v>29</v>
      </c>
      <c r="B1" t="s">
        <v>73</v>
      </c>
      <c r="C1" t="s">
        <v>32</v>
      </c>
      <c r="D1" t="s">
        <v>74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28</v>
      </c>
      <c r="L1" t="s">
        <v>33</v>
      </c>
      <c r="M1" t="s">
        <v>132</v>
      </c>
      <c r="N1" t="s">
        <v>154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15">
      <c r="A2" t="s">
        <v>559</v>
      </c>
      <c r="B2" s="6">
        <v>45659.561307870368</v>
      </c>
      <c r="C2">
        <v>30</v>
      </c>
      <c r="D2">
        <v>0</v>
      </c>
      <c r="E2" t="s">
        <v>155</v>
      </c>
      <c r="F2" t="b">
        <v>1</v>
      </c>
      <c r="G2">
        <v>30</v>
      </c>
      <c r="H2">
        <v>0</v>
      </c>
      <c r="I2" t="s">
        <v>155</v>
      </c>
      <c r="K2" t="s">
        <v>75</v>
      </c>
      <c r="L2">
        <v>0.65</v>
      </c>
      <c r="N2" t="s">
        <v>156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560</v>
      </c>
    </row>
    <row r="3" spans="1:23" x14ac:dyDescent="0.15">
      <c r="A3" t="s">
        <v>557</v>
      </c>
      <c r="B3" s="6">
        <v>45659.735844907409</v>
      </c>
      <c r="C3">
        <v>30</v>
      </c>
      <c r="D3">
        <v>0</v>
      </c>
      <c r="E3" t="s">
        <v>155</v>
      </c>
      <c r="F3" t="b">
        <v>1</v>
      </c>
      <c r="G3">
        <v>30</v>
      </c>
      <c r="H3">
        <v>0</v>
      </c>
      <c r="I3" t="s">
        <v>155</v>
      </c>
      <c r="K3" t="s">
        <v>75</v>
      </c>
      <c r="L3">
        <v>0.65</v>
      </c>
      <c r="N3" t="s">
        <v>156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558</v>
      </c>
    </row>
    <row r="4" spans="1:23" x14ac:dyDescent="0.15">
      <c r="A4" t="s">
        <v>555</v>
      </c>
      <c r="B4" s="6">
        <v>45659.742245370369</v>
      </c>
      <c r="C4">
        <v>30</v>
      </c>
      <c r="D4">
        <v>0</v>
      </c>
      <c r="E4" t="s">
        <v>155</v>
      </c>
      <c r="F4" t="b">
        <v>1</v>
      </c>
      <c r="G4">
        <v>30</v>
      </c>
      <c r="H4">
        <v>0</v>
      </c>
      <c r="I4" t="s">
        <v>155</v>
      </c>
      <c r="K4" t="s">
        <v>75</v>
      </c>
      <c r="L4">
        <v>0.65</v>
      </c>
      <c r="N4" t="s">
        <v>156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556</v>
      </c>
    </row>
    <row r="5" spans="1:23" x14ac:dyDescent="0.15">
      <c r="A5" t="s">
        <v>551</v>
      </c>
      <c r="B5" s="6">
        <v>45660.54855324074</v>
      </c>
      <c r="C5">
        <v>30</v>
      </c>
      <c r="D5">
        <v>0</v>
      </c>
      <c r="E5" t="s">
        <v>155</v>
      </c>
      <c r="F5" t="b">
        <v>1</v>
      </c>
      <c r="G5">
        <v>30</v>
      </c>
      <c r="H5">
        <v>0</v>
      </c>
      <c r="I5" t="s">
        <v>155</v>
      </c>
      <c r="K5" t="s">
        <v>552</v>
      </c>
      <c r="L5">
        <v>0.95</v>
      </c>
      <c r="N5" t="s">
        <v>156</v>
      </c>
      <c r="O5" t="s">
        <v>137</v>
      </c>
      <c r="P5" t="s">
        <v>138</v>
      </c>
      <c r="Q5">
        <v>0</v>
      </c>
      <c r="R5" t="s">
        <v>553</v>
      </c>
      <c r="S5" t="s">
        <v>130</v>
      </c>
      <c r="T5" t="s">
        <v>79</v>
      </c>
      <c r="U5" t="s">
        <v>131</v>
      </c>
      <c r="V5" t="s">
        <v>554</v>
      </c>
    </row>
    <row r="6" spans="1:23" x14ac:dyDescent="0.15">
      <c r="A6" t="s">
        <v>549</v>
      </c>
      <c r="B6" s="6">
        <v>45660.622824074075</v>
      </c>
      <c r="C6">
        <v>30</v>
      </c>
      <c r="D6">
        <v>0</v>
      </c>
      <c r="E6" t="s">
        <v>155</v>
      </c>
      <c r="F6" t="b">
        <v>1</v>
      </c>
      <c r="G6">
        <v>30</v>
      </c>
      <c r="H6">
        <v>0</v>
      </c>
      <c r="I6" t="s">
        <v>155</v>
      </c>
      <c r="K6" t="s">
        <v>75</v>
      </c>
      <c r="L6">
        <v>0.77</v>
      </c>
      <c r="N6" t="s">
        <v>156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550</v>
      </c>
    </row>
    <row r="7" spans="1:23" x14ac:dyDescent="0.15">
      <c r="A7" t="s">
        <v>924</v>
      </c>
      <c r="B7" s="6">
        <v>45660.672118055554</v>
      </c>
      <c r="C7">
        <v>30</v>
      </c>
      <c r="D7">
        <v>30</v>
      </c>
      <c r="E7" t="s">
        <v>155</v>
      </c>
      <c r="F7" t="b">
        <v>1</v>
      </c>
      <c r="G7">
        <v>30</v>
      </c>
      <c r="H7">
        <v>30</v>
      </c>
      <c r="I7" t="s">
        <v>155</v>
      </c>
      <c r="K7" t="s">
        <v>75</v>
      </c>
      <c r="L7">
        <v>0.77</v>
      </c>
      <c r="M7" s="6">
        <v>45660.712395833332</v>
      </c>
      <c r="N7" t="s">
        <v>156</v>
      </c>
      <c r="O7" t="s">
        <v>834</v>
      </c>
      <c r="P7" t="s">
        <v>138</v>
      </c>
      <c r="Q7">
        <v>0</v>
      </c>
      <c r="R7" t="s">
        <v>925</v>
      </c>
      <c r="S7" t="s">
        <v>926</v>
      </c>
      <c r="T7" t="s">
        <v>927</v>
      </c>
      <c r="U7" t="s">
        <v>928</v>
      </c>
      <c r="V7" t="s">
        <v>929</v>
      </c>
      <c r="W7" t="s">
        <v>930</v>
      </c>
    </row>
    <row r="8" spans="1:23" x14ac:dyDescent="0.15">
      <c r="A8" t="s">
        <v>589</v>
      </c>
      <c r="B8" s="6">
        <v>45660.722962962966</v>
      </c>
      <c r="C8">
        <v>30</v>
      </c>
      <c r="D8">
        <v>0</v>
      </c>
      <c r="E8" t="s">
        <v>155</v>
      </c>
      <c r="F8" t="b">
        <v>1</v>
      </c>
      <c r="G8">
        <v>30</v>
      </c>
      <c r="H8">
        <v>0</v>
      </c>
      <c r="I8" t="s">
        <v>155</v>
      </c>
      <c r="K8" t="s">
        <v>75</v>
      </c>
      <c r="L8">
        <v>0.65</v>
      </c>
      <c r="N8" t="s">
        <v>156</v>
      </c>
      <c r="O8" t="s">
        <v>137</v>
      </c>
      <c r="P8" t="s">
        <v>138</v>
      </c>
      <c r="Q8">
        <v>0</v>
      </c>
      <c r="R8" t="s">
        <v>590</v>
      </c>
      <c r="S8" t="s">
        <v>591</v>
      </c>
      <c r="T8" t="s">
        <v>592</v>
      </c>
      <c r="U8" t="s">
        <v>593</v>
      </c>
      <c r="V8" t="s">
        <v>594</v>
      </c>
    </row>
    <row r="9" spans="1:23" x14ac:dyDescent="0.15">
      <c r="A9" t="s">
        <v>595</v>
      </c>
      <c r="B9" s="6">
        <v>45662.491782407407</v>
      </c>
      <c r="C9">
        <v>30</v>
      </c>
      <c r="D9">
        <v>0</v>
      </c>
      <c r="E9" t="s">
        <v>155</v>
      </c>
      <c r="F9" t="b">
        <v>1</v>
      </c>
      <c r="G9">
        <v>30</v>
      </c>
      <c r="H9">
        <v>0</v>
      </c>
      <c r="I9" t="s">
        <v>155</v>
      </c>
      <c r="K9" t="s">
        <v>596</v>
      </c>
      <c r="L9">
        <v>0.95</v>
      </c>
      <c r="N9" t="s">
        <v>156</v>
      </c>
      <c r="O9" t="s">
        <v>137</v>
      </c>
      <c r="P9" t="s">
        <v>138</v>
      </c>
      <c r="Q9">
        <v>0</v>
      </c>
      <c r="R9" t="s">
        <v>597</v>
      </c>
      <c r="S9" t="s">
        <v>598</v>
      </c>
      <c r="T9" t="s">
        <v>599</v>
      </c>
      <c r="U9" t="s">
        <v>600</v>
      </c>
      <c r="V9" t="s">
        <v>601</v>
      </c>
    </row>
    <row r="10" spans="1:23" x14ac:dyDescent="0.15">
      <c r="A10" t="s">
        <v>602</v>
      </c>
      <c r="B10" s="6">
        <v>45662.570173611108</v>
      </c>
      <c r="C10">
        <v>30</v>
      </c>
      <c r="D10">
        <v>0</v>
      </c>
      <c r="E10" t="s">
        <v>155</v>
      </c>
      <c r="F10" t="b">
        <v>1</v>
      </c>
      <c r="G10">
        <v>30</v>
      </c>
      <c r="H10">
        <v>0</v>
      </c>
      <c r="I10" t="s">
        <v>155</v>
      </c>
      <c r="K10" t="s">
        <v>603</v>
      </c>
      <c r="L10">
        <v>0.95</v>
      </c>
      <c r="N10" t="s">
        <v>156</v>
      </c>
      <c r="O10" t="s">
        <v>137</v>
      </c>
      <c r="P10" t="s">
        <v>138</v>
      </c>
      <c r="Q10">
        <v>0</v>
      </c>
      <c r="R10" t="s">
        <v>604</v>
      </c>
      <c r="S10" t="s">
        <v>605</v>
      </c>
      <c r="T10" t="s">
        <v>606</v>
      </c>
      <c r="U10" t="s">
        <v>607</v>
      </c>
      <c r="V10" t="s">
        <v>608</v>
      </c>
    </row>
    <row r="11" spans="1:23" x14ac:dyDescent="0.15">
      <c r="A11" t="s">
        <v>609</v>
      </c>
      <c r="B11" s="6">
        <v>45663.533958333333</v>
      </c>
      <c r="C11">
        <v>30</v>
      </c>
      <c r="D11">
        <v>0</v>
      </c>
      <c r="E11" t="s">
        <v>155</v>
      </c>
      <c r="F11" t="b">
        <v>1</v>
      </c>
      <c r="G11">
        <v>30</v>
      </c>
      <c r="H11">
        <v>0</v>
      </c>
      <c r="I11" t="s">
        <v>155</v>
      </c>
      <c r="K11" t="s">
        <v>610</v>
      </c>
      <c r="L11">
        <v>0.86</v>
      </c>
      <c r="N11" t="s">
        <v>156</v>
      </c>
      <c r="O11" t="s">
        <v>137</v>
      </c>
      <c r="P11" t="s">
        <v>138</v>
      </c>
      <c r="Q11">
        <v>0</v>
      </c>
      <c r="R11" t="s">
        <v>611</v>
      </c>
      <c r="S11" t="s">
        <v>612</v>
      </c>
      <c r="T11" t="s">
        <v>613</v>
      </c>
      <c r="U11" t="s">
        <v>614</v>
      </c>
      <c r="V11" t="s">
        <v>615</v>
      </c>
    </row>
    <row r="12" spans="1:23" x14ac:dyDescent="0.15">
      <c r="A12" t="s">
        <v>616</v>
      </c>
      <c r="B12" s="6">
        <v>45663.801446759258</v>
      </c>
      <c r="C12">
        <v>30</v>
      </c>
      <c r="D12">
        <v>0</v>
      </c>
      <c r="E12" t="s">
        <v>155</v>
      </c>
      <c r="F12" t="b">
        <v>1</v>
      </c>
      <c r="G12">
        <v>30</v>
      </c>
      <c r="H12">
        <v>0</v>
      </c>
      <c r="I12" t="s">
        <v>155</v>
      </c>
      <c r="K12" t="s">
        <v>75</v>
      </c>
      <c r="L12">
        <v>0.65</v>
      </c>
      <c r="N12" t="s">
        <v>156</v>
      </c>
      <c r="O12" t="s">
        <v>137</v>
      </c>
      <c r="P12" t="s">
        <v>138</v>
      </c>
      <c r="Q12">
        <v>0</v>
      </c>
      <c r="R12" t="s">
        <v>617</v>
      </c>
      <c r="S12" t="s">
        <v>618</v>
      </c>
      <c r="T12" t="s">
        <v>619</v>
      </c>
      <c r="U12" t="s">
        <v>620</v>
      </c>
      <c r="V12" t="s">
        <v>621</v>
      </c>
    </row>
    <row r="13" spans="1:23" x14ac:dyDescent="0.15">
      <c r="A13" t="s">
        <v>629</v>
      </c>
      <c r="B13" s="6">
        <v>45665.537881944445</v>
      </c>
      <c r="C13">
        <v>30</v>
      </c>
      <c r="D13">
        <v>0</v>
      </c>
      <c r="E13" t="s">
        <v>155</v>
      </c>
      <c r="F13" t="b">
        <v>1</v>
      </c>
      <c r="G13">
        <v>30</v>
      </c>
      <c r="H13">
        <v>0</v>
      </c>
      <c r="I13" t="s">
        <v>155</v>
      </c>
      <c r="K13" t="s">
        <v>630</v>
      </c>
      <c r="L13">
        <v>0.95</v>
      </c>
      <c r="N13" t="s">
        <v>156</v>
      </c>
      <c r="O13" t="s">
        <v>137</v>
      </c>
      <c r="P13" t="s">
        <v>138</v>
      </c>
      <c r="Q13">
        <v>0</v>
      </c>
      <c r="R13" t="s">
        <v>631</v>
      </c>
      <c r="S13" t="s">
        <v>632</v>
      </c>
      <c r="T13" t="s">
        <v>633</v>
      </c>
      <c r="U13" t="s">
        <v>634</v>
      </c>
      <c r="V13" t="s">
        <v>635</v>
      </c>
    </row>
    <row r="14" spans="1:23" x14ac:dyDescent="0.15">
      <c r="A14" t="s">
        <v>636</v>
      </c>
      <c r="B14" s="6">
        <v>45665.414004629631</v>
      </c>
      <c r="C14">
        <v>30</v>
      </c>
      <c r="D14">
        <v>0</v>
      </c>
      <c r="E14" t="s">
        <v>155</v>
      </c>
      <c r="F14" t="b">
        <v>1</v>
      </c>
      <c r="G14">
        <v>30</v>
      </c>
      <c r="H14">
        <v>0</v>
      </c>
      <c r="I14" t="s">
        <v>155</v>
      </c>
      <c r="K14" t="s">
        <v>75</v>
      </c>
      <c r="L14">
        <v>0.65</v>
      </c>
      <c r="N14" t="s">
        <v>156</v>
      </c>
      <c r="O14" t="s">
        <v>137</v>
      </c>
      <c r="P14" t="s">
        <v>138</v>
      </c>
      <c r="Q14">
        <v>0</v>
      </c>
      <c r="R14" t="s">
        <v>637</v>
      </c>
      <c r="S14" t="s">
        <v>638</v>
      </c>
      <c r="T14" t="s">
        <v>639</v>
      </c>
      <c r="U14" t="s">
        <v>640</v>
      </c>
      <c r="V14" t="s">
        <v>641</v>
      </c>
    </row>
    <row r="15" spans="1:23" x14ac:dyDescent="0.15">
      <c r="A15" t="s">
        <v>684</v>
      </c>
      <c r="B15" s="6">
        <v>45665.828680555554</v>
      </c>
      <c r="C15">
        <v>30</v>
      </c>
      <c r="D15">
        <v>0</v>
      </c>
      <c r="E15" t="s">
        <v>155</v>
      </c>
      <c r="F15" t="b">
        <v>1</v>
      </c>
      <c r="G15">
        <v>30</v>
      </c>
      <c r="H15">
        <v>0</v>
      </c>
      <c r="I15" t="s">
        <v>155</v>
      </c>
      <c r="K15" t="s">
        <v>75</v>
      </c>
      <c r="L15">
        <v>0.65</v>
      </c>
      <c r="N15" t="s">
        <v>156</v>
      </c>
      <c r="O15" t="s">
        <v>137</v>
      </c>
      <c r="P15" t="s">
        <v>138</v>
      </c>
      <c r="Q15">
        <v>0</v>
      </c>
      <c r="R15" t="s">
        <v>685</v>
      </c>
      <c r="S15" t="s">
        <v>686</v>
      </c>
      <c r="T15" t="s">
        <v>687</v>
      </c>
      <c r="U15" t="s">
        <v>688</v>
      </c>
      <c r="V15" t="s">
        <v>689</v>
      </c>
      <c r="W15" t="s">
        <v>690</v>
      </c>
    </row>
    <row r="16" spans="1:23" x14ac:dyDescent="0.15">
      <c r="A16" t="s">
        <v>691</v>
      </c>
      <c r="B16" s="6">
        <v>45665.862407407411</v>
      </c>
      <c r="C16">
        <v>30</v>
      </c>
      <c r="D16">
        <v>0</v>
      </c>
      <c r="E16" t="s">
        <v>155</v>
      </c>
      <c r="F16" t="b">
        <v>1</v>
      </c>
      <c r="G16">
        <v>30</v>
      </c>
      <c r="H16">
        <v>0</v>
      </c>
      <c r="I16" t="s">
        <v>155</v>
      </c>
      <c r="K16" t="s">
        <v>692</v>
      </c>
      <c r="L16">
        <v>1.07</v>
      </c>
      <c r="N16" t="s">
        <v>156</v>
      </c>
      <c r="O16" t="s">
        <v>137</v>
      </c>
      <c r="P16" t="s">
        <v>138</v>
      </c>
      <c r="Q16">
        <v>0</v>
      </c>
      <c r="R16" t="s">
        <v>693</v>
      </c>
      <c r="S16" t="s">
        <v>694</v>
      </c>
      <c r="T16" t="s">
        <v>695</v>
      </c>
      <c r="U16" t="s">
        <v>696</v>
      </c>
      <c r="V16" t="s">
        <v>697</v>
      </c>
      <c r="W16" t="s">
        <v>690</v>
      </c>
    </row>
    <row r="17" spans="1:22" x14ac:dyDescent="0.15">
      <c r="A17" t="s">
        <v>698</v>
      </c>
      <c r="B17" s="6">
        <v>45667.632974537039</v>
      </c>
      <c r="C17">
        <v>30</v>
      </c>
      <c r="D17">
        <v>0</v>
      </c>
      <c r="E17" t="s">
        <v>155</v>
      </c>
      <c r="F17" t="b">
        <v>1</v>
      </c>
      <c r="G17">
        <v>30</v>
      </c>
      <c r="H17">
        <v>0</v>
      </c>
      <c r="I17" t="s">
        <v>155</v>
      </c>
      <c r="K17" t="s">
        <v>75</v>
      </c>
      <c r="L17">
        <v>0.65</v>
      </c>
      <c r="N17" t="s">
        <v>156</v>
      </c>
      <c r="O17" t="s">
        <v>137</v>
      </c>
      <c r="P17" t="s">
        <v>138</v>
      </c>
      <c r="Q17">
        <v>0</v>
      </c>
      <c r="R17" t="s">
        <v>699</v>
      </c>
      <c r="S17" t="s">
        <v>700</v>
      </c>
      <c r="T17" t="s">
        <v>701</v>
      </c>
      <c r="U17" t="s">
        <v>702</v>
      </c>
      <c r="V17" t="s">
        <v>703</v>
      </c>
    </row>
    <row r="18" spans="1:22" x14ac:dyDescent="0.15">
      <c r="A18" t="s">
        <v>704</v>
      </c>
      <c r="B18" s="6">
        <v>45668.507106481484</v>
      </c>
      <c r="C18">
        <v>30</v>
      </c>
      <c r="D18">
        <v>0</v>
      </c>
      <c r="E18" t="s">
        <v>155</v>
      </c>
      <c r="F18" t="b">
        <v>1</v>
      </c>
      <c r="G18">
        <v>30</v>
      </c>
      <c r="H18">
        <v>0</v>
      </c>
      <c r="I18" t="s">
        <v>155</v>
      </c>
      <c r="K18" t="s">
        <v>75</v>
      </c>
      <c r="L18">
        <v>0.65</v>
      </c>
      <c r="N18" t="s">
        <v>156</v>
      </c>
      <c r="O18" t="s">
        <v>137</v>
      </c>
      <c r="P18" t="s">
        <v>138</v>
      </c>
      <c r="Q18">
        <v>0</v>
      </c>
      <c r="R18" t="s">
        <v>705</v>
      </c>
      <c r="S18" t="s">
        <v>706</v>
      </c>
      <c r="T18" t="s">
        <v>707</v>
      </c>
      <c r="U18" t="s">
        <v>708</v>
      </c>
      <c r="V18" t="s">
        <v>709</v>
      </c>
    </row>
    <row r="19" spans="1:22" x14ac:dyDescent="0.15">
      <c r="A19" t="s">
        <v>918</v>
      </c>
      <c r="B19" s="6">
        <v>45671.697002314817</v>
      </c>
      <c r="C19">
        <v>30</v>
      </c>
      <c r="D19">
        <v>30</v>
      </c>
      <c r="E19" t="s">
        <v>155</v>
      </c>
      <c r="F19" t="b">
        <v>1</v>
      </c>
      <c r="G19">
        <v>30</v>
      </c>
      <c r="H19">
        <v>30</v>
      </c>
      <c r="I19" t="s">
        <v>155</v>
      </c>
      <c r="K19" t="s">
        <v>75</v>
      </c>
      <c r="L19">
        <v>0.65</v>
      </c>
      <c r="M19" s="6">
        <v>45672.49009259259</v>
      </c>
      <c r="N19" t="s">
        <v>156</v>
      </c>
      <c r="O19" t="s">
        <v>834</v>
      </c>
      <c r="P19" t="s">
        <v>138</v>
      </c>
      <c r="Q19">
        <v>0</v>
      </c>
      <c r="R19" t="s">
        <v>919</v>
      </c>
      <c r="S19" t="s">
        <v>920</v>
      </c>
      <c r="T19" t="s">
        <v>921</v>
      </c>
      <c r="U19" t="s">
        <v>922</v>
      </c>
      <c r="V19" t="s">
        <v>923</v>
      </c>
    </row>
    <row r="20" spans="1:22" x14ac:dyDescent="0.15">
      <c r="A20" t="s">
        <v>710</v>
      </c>
      <c r="B20" s="6">
        <v>45672.535682870373</v>
      </c>
      <c r="C20">
        <v>30</v>
      </c>
      <c r="D20">
        <v>0</v>
      </c>
      <c r="E20" t="s">
        <v>155</v>
      </c>
      <c r="F20" t="b">
        <v>1</v>
      </c>
      <c r="G20">
        <v>30</v>
      </c>
      <c r="H20">
        <v>0</v>
      </c>
      <c r="I20" t="s">
        <v>155</v>
      </c>
      <c r="K20" t="s">
        <v>75</v>
      </c>
      <c r="L20">
        <v>0.65</v>
      </c>
      <c r="N20" t="s">
        <v>156</v>
      </c>
      <c r="O20" t="s">
        <v>137</v>
      </c>
      <c r="P20" t="s">
        <v>138</v>
      </c>
      <c r="Q20">
        <v>0</v>
      </c>
      <c r="R20" t="s">
        <v>711</v>
      </c>
      <c r="S20" t="s">
        <v>712</v>
      </c>
      <c r="T20" t="s">
        <v>713</v>
      </c>
      <c r="U20" t="s">
        <v>714</v>
      </c>
      <c r="V20" t="s">
        <v>715</v>
      </c>
    </row>
    <row r="21" spans="1:22" x14ac:dyDescent="0.15">
      <c r="A21" t="s">
        <v>827</v>
      </c>
      <c r="B21" s="6">
        <v>45679.623449074075</v>
      </c>
      <c r="C21">
        <v>30</v>
      </c>
      <c r="D21">
        <v>0</v>
      </c>
      <c r="E21" t="s">
        <v>155</v>
      </c>
      <c r="F21" t="b">
        <v>1</v>
      </c>
      <c r="G21">
        <v>30</v>
      </c>
      <c r="H21">
        <v>0</v>
      </c>
      <c r="I21" t="s">
        <v>155</v>
      </c>
      <c r="K21" t="s">
        <v>75</v>
      </c>
      <c r="L21">
        <v>0.65</v>
      </c>
      <c r="N21" t="s">
        <v>156</v>
      </c>
      <c r="O21" t="s">
        <v>137</v>
      </c>
      <c r="P21" t="s">
        <v>138</v>
      </c>
      <c r="Q21">
        <v>0</v>
      </c>
      <c r="R21" t="s">
        <v>828</v>
      </c>
      <c r="S21" t="s">
        <v>829</v>
      </c>
      <c r="T21" t="s">
        <v>830</v>
      </c>
      <c r="U21" t="s">
        <v>831</v>
      </c>
      <c r="V21" t="s">
        <v>832</v>
      </c>
    </row>
    <row r="22" spans="1:22" x14ac:dyDescent="0.15">
      <c r="A22" t="s">
        <v>833</v>
      </c>
      <c r="B22" s="6">
        <v>45680.486828703702</v>
      </c>
      <c r="C22">
        <v>30</v>
      </c>
      <c r="D22">
        <v>30</v>
      </c>
      <c r="E22" t="s">
        <v>155</v>
      </c>
      <c r="F22" t="b">
        <v>1</v>
      </c>
      <c r="G22">
        <v>30</v>
      </c>
      <c r="H22">
        <v>30</v>
      </c>
      <c r="I22" t="s">
        <v>155</v>
      </c>
      <c r="K22" t="s">
        <v>75</v>
      </c>
      <c r="L22">
        <v>0.65</v>
      </c>
      <c r="M22" s="6">
        <v>45684.481469907405</v>
      </c>
      <c r="N22" t="s">
        <v>156</v>
      </c>
      <c r="O22" t="s">
        <v>834</v>
      </c>
      <c r="P22" t="s">
        <v>138</v>
      </c>
      <c r="Q22">
        <v>0</v>
      </c>
      <c r="R22" t="s">
        <v>835</v>
      </c>
      <c r="S22" t="s">
        <v>836</v>
      </c>
      <c r="T22" t="s">
        <v>837</v>
      </c>
      <c r="U22" t="s">
        <v>838</v>
      </c>
      <c r="V22" t="s">
        <v>839</v>
      </c>
    </row>
    <row r="23" spans="1:22" x14ac:dyDescent="0.15">
      <c r="A23" t="s">
        <v>840</v>
      </c>
      <c r="B23" s="6">
        <v>45680.579618055555</v>
      </c>
      <c r="C23">
        <v>30</v>
      </c>
      <c r="D23">
        <v>30</v>
      </c>
      <c r="E23" t="s">
        <v>155</v>
      </c>
      <c r="F23" t="b">
        <v>1</v>
      </c>
      <c r="G23">
        <v>30</v>
      </c>
      <c r="H23">
        <v>30</v>
      </c>
      <c r="I23" t="s">
        <v>155</v>
      </c>
      <c r="K23" t="s">
        <v>75</v>
      </c>
      <c r="L23">
        <v>0.65</v>
      </c>
      <c r="M23" s="6">
        <v>45684.484583333331</v>
      </c>
      <c r="N23" t="s">
        <v>156</v>
      </c>
      <c r="O23" t="s">
        <v>834</v>
      </c>
      <c r="P23" t="s">
        <v>138</v>
      </c>
      <c r="Q23">
        <v>0</v>
      </c>
      <c r="R23" t="s">
        <v>841</v>
      </c>
      <c r="S23" t="s">
        <v>842</v>
      </c>
      <c r="T23" t="s">
        <v>843</v>
      </c>
      <c r="U23" t="s">
        <v>844</v>
      </c>
      <c r="V23" t="s">
        <v>845</v>
      </c>
    </row>
    <row r="24" spans="1:22" x14ac:dyDescent="0.15">
      <c r="A24" t="s">
        <v>846</v>
      </c>
      <c r="B24" s="6">
        <v>45680.739166666666</v>
      </c>
      <c r="C24">
        <v>30</v>
      </c>
      <c r="D24">
        <v>30</v>
      </c>
      <c r="E24" t="s">
        <v>155</v>
      </c>
      <c r="F24" t="b">
        <v>1</v>
      </c>
      <c r="G24">
        <v>30</v>
      </c>
      <c r="H24">
        <v>30</v>
      </c>
      <c r="I24" t="s">
        <v>155</v>
      </c>
      <c r="K24" t="s">
        <v>75</v>
      </c>
      <c r="L24">
        <v>0.65</v>
      </c>
      <c r="M24" s="6">
        <v>45684.486111111109</v>
      </c>
      <c r="N24" t="s">
        <v>156</v>
      </c>
      <c r="O24" t="s">
        <v>834</v>
      </c>
      <c r="P24" t="s">
        <v>138</v>
      </c>
      <c r="Q24">
        <v>0</v>
      </c>
      <c r="R24" t="s">
        <v>847</v>
      </c>
      <c r="S24" t="s">
        <v>848</v>
      </c>
      <c r="T24" t="s">
        <v>849</v>
      </c>
      <c r="U24" t="s">
        <v>850</v>
      </c>
      <c r="V24" t="s">
        <v>851</v>
      </c>
    </row>
    <row r="25" spans="1:22" x14ac:dyDescent="0.15">
      <c r="A25" t="s">
        <v>852</v>
      </c>
      <c r="B25" s="6">
        <v>45680.810081018521</v>
      </c>
      <c r="C25">
        <v>30</v>
      </c>
      <c r="D25">
        <v>0</v>
      </c>
      <c r="E25" t="s">
        <v>155</v>
      </c>
      <c r="F25" t="b">
        <v>1</v>
      </c>
      <c r="G25">
        <v>30</v>
      </c>
      <c r="H25">
        <v>0</v>
      </c>
      <c r="I25" t="s">
        <v>155</v>
      </c>
      <c r="K25" t="s">
        <v>75</v>
      </c>
      <c r="L25">
        <v>0.65</v>
      </c>
      <c r="N25" t="s">
        <v>156</v>
      </c>
      <c r="O25" t="s">
        <v>137</v>
      </c>
      <c r="P25" t="s">
        <v>138</v>
      </c>
      <c r="Q25">
        <v>0</v>
      </c>
      <c r="R25" t="s">
        <v>853</v>
      </c>
      <c r="S25" t="s">
        <v>854</v>
      </c>
      <c r="T25" t="s">
        <v>855</v>
      </c>
      <c r="U25" t="s">
        <v>856</v>
      </c>
      <c r="V25" t="s">
        <v>857</v>
      </c>
    </row>
    <row r="26" spans="1:22" x14ac:dyDescent="0.15">
      <c r="A26" t="s">
        <v>858</v>
      </c>
      <c r="B26" s="6">
        <v>45681.361909722225</v>
      </c>
      <c r="C26">
        <v>30</v>
      </c>
      <c r="D26">
        <v>30</v>
      </c>
      <c r="E26" t="s">
        <v>155</v>
      </c>
      <c r="F26" t="b">
        <v>1</v>
      </c>
      <c r="G26">
        <v>30</v>
      </c>
      <c r="H26">
        <v>30</v>
      </c>
      <c r="I26" t="s">
        <v>155</v>
      </c>
      <c r="K26" t="s">
        <v>75</v>
      </c>
      <c r="L26">
        <v>0.65</v>
      </c>
      <c r="M26" s="6">
        <v>45684.48847222222</v>
      </c>
      <c r="N26" t="s">
        <v>156</v>
      </c>
      <c r="O26" t="s">
        <v>834</v>
      </c>
      <c r="P26" t="s">
        <v>138</v>
      </c>
      <c r="Q26">
        <v>0</v>
      </c>
      <c r="R26" t="s">
        <v>859</v>
      </c>
      <c r="S26" t="s">
        <v>860</v>
      </c>
      <c r="T26" t="s">
        <v>861</v>
      </c>
      <c r="U26" t="s">
        <v>862</v>
      </c>
      <c r="V26" t="s">
        <v>863</v>
      </c>
    </row>
    <row r="27" spans="1:22" x14ac:dyDescent="0.15">
      <c r="A27" t="s">
        <v>864</v>
      </c>
      <c r="B27" s="6">
        <v>45681.71707175926</v>
      </c>
      <c r="C27">
        <v>30</v>
      </c>
      <c r="D27">
        <v>30</v>
      </c>
      <c r="E27" t="s">
        <v>155</v>
      </c>
      <c r="F27" t="b">
        <v>1</v>
      </c>
      <c r="G27">
        <v>30</v>
      </c>
      <c r="H27">
        <v>30</v>
      </c>
      <c r="I27" t="s">
        <v>155</v>
      </c>
      <c r="K27" t="s">
        <v>75</v>
      </c>
      <c r="L27">
        <v>0.65</v>
      </c>
      <c r="M27" s="6">
        <v>45684.490648148145</v>
      </c>
      <c r="N27" t="s">
        <v>156</v>
      </c>
      <c r="O27" t="s">
        <v>834</v>
      </c>
      <c r="P27" t="s">
        <v>138</v>
      </c>
      <c r="Q27">
        <v>0</v>
      </c>
      <c r="R27" t="s">
        <v>865</v>
      </c>
      <c r="S27" t="s">
        <v>866</v>
      </c>
      <c r="T27" t="s">
        <v>867</v>
      </c>
      <c r="U27" t="s">
        <v>868</v>
      </c>
      <c r="V27" t="s">
        <v>869</v>
      </c>
    </row>
    <row r="28" spans="1:22" x14ac:dyDescent="0.15">
      <c r="A28" t="s">
        <v>870</v>
      </c>
      <c r="B28" s="6">
        <v>45681.941701388889</v>
      </c>
      <c r="C28">
        <v>30</v>
      </c>
      <c r="D28">
        <v>30</v>
      </c>
      <c r="E28" t="s">
        <v>155</v>
      </c>
      <c r="F28" t="b">
        <v>1</v>
      </c>
      <c r="G28">
        <v>30</v>
      </c>
      <c r="H28">
        <v>30</v>
      </c>
      <c r="I28" t="s">
        <v>155</v>
      </c>
      <c r="K28" t="s">
        <v>75</v>
      </c>
      <c r="L28">
        <v>0.65</v>
      </c>
      <c r="M28" s="6">
        <v>45684.492685185185</v>
      </c>
      <c r="N28" t="s">
        <v>156</v>
      </c>
      <c r="O28" t="s">
        <v>834</v>
      </c>
      <c r="P28" t="s">
        <v>138</v>
      </c>
      <c r="Q28">
        <v>0</v>
      </c>
      <c r="R28" t="s">
        <v>871</v>
      </c>
      <c r="S28" t="s">
        <v>872</v>
      </c>
      <c r="T28" t="s">
        <v>873</v>
      </c>
      <c r="U28" t="s">
        <v>874</v>
      </c>
      <c r="V28" t="s">
        <v>875</v>
      </c>
    </row>
    <row r="29" spans="1:22" x14ac:dyDescent="0.15">
      <c r="A29" t="s">
        <v>876</v>
      </c>
      <c r="B29" s="6">
        <v>45682.523240740738</v>
      </c>
      <c r="C29">
        <v>30</v>
      </c>
      <c r="D29">
        <v>30</v>
      </c>
      <c r="E29" t="s">
        <v>155</v>
      </c>
      <c r="F29" t="b">
        <v>1</v>
      </c>
      <c r="G29">
        <v>30</v>
      </c>
      <c r="H29">
        <v>30</v>
      </c>
      <c r="I29" t="s">
        <v>155</v>
      </c>
      <c r="K29" t="s">
        <v>75</v>
      </c>
      <c r="L29">
        <v>0.65</v>
      </c>
      <c r="M29" s="6">
        <v>45684.49386574074</v>
      </c>
      <c r="N29" t="s">
        <v>156</v>
      </c>
      <c r="O29" t="s">
        <v>834</v>
      </c>
      <c r="P29" t="s">
        <v>138</v>
      </c>
      <c r="Q29">
        <v>0</v>
      </c>
      <c r="R29" t="s">
        <v>877</v>
      </c>
      <c r="S29" t="s">
        <v>878</v>
      </c>
      <c r="T29" t="s">
        <v>879</v>
      </c>
      <c r="U29" t="s">
        <v>880</v>
      </c>
      <c r="V29" t="s">
        <v>881</v>
      </c>
    </row>
    <row r="30" spans="1:22" x14ac:dyDescent="0.15">
      <c r="A30" t="s">
        <v>882</v>
      </c>
      <c r="B30" s="6">
        <v>45682.536990740744</v>
      </c>
      <c r="C30">
        <v>30</v>
      </c>
      <c r="D30">
        <v>30</v>
      </c>
      <c r="E30" t="s">
        <v>155</v>
      </c>
      <c r="F30" t="b">
        <v>1</v>
      </c>
      <c r="G30">
        <v>30</v>
      </c>
      <c r="H30">
        <v>30</v>
      </c>
      <c r="I30" t="s">
        <v>155</v>
      </c>
      <c r="K30" t="s">
        <v>75</v>
      </c>
      <c r="L30">
        <v>0.65</v>
      </c>
      <c r="M30" s="6">
        <v>45684.496307870373</v>
      </c>
      <c r="N30" t="s">
        <v>156</v>
      </c>
      <c r="O30" t="s">
        <v>834</v>
      </c>
      <c r="P30" t="s">
        <v>138</v>
      </c>
      <c r="Q30">
        <v>0</v>
      </c>
      <c r="R30" t="s">
        <v>883</v>
      </c>
      <c r="S30" t="s">
        <v>884</v>
      </c>
      <c r="T30" t="s">
        <v>885</v>
      </c>
      <c r="U30" t="s">
        <v>886</v>
      </c>
      <c r="V30" t="s">
        <v>887</v>
      </c>
    </row>
    <row r="31" spans="1:22" x14ac:dyDescent="0.15">
      <c r="A31" t="s">
        <v>888</v>
      </c>
      <c r="B31" s="6">
        <v>45682.547627314816</v>
      </c>
      <c r="C31">
        <v>30</v>
      </c>
      <c r="D31">
        <v>30</v>
      </c>
      <c r="E31" t="s">
        <v>155</v>
      </c>
      <c r="F31" t="b">
        <v>1</v>
      </c>
      <c r="G31">
        <v>30</v>
      </c>
      <c r="H31">
        <v>30</v>
      </c>
      <c r="I31" t="s">
        <v>155</v>
      </c>
      <c r="K31" t="s">
        <v>75</v>
      </c>
      <c r="L31">
        <v>0.65</v>
      </c>
      <c r="M31" s="6">
        <v>45684.497372685182</v>
      </c>
      <c r="N31" t="s">
        <v>156</v>
      </c>
      <c r="O31" t="s">
        <v>834</v>
      </c>
      <c r="P31" t="s">
        <v>138</v>
      </c>
      <c r="Q31">
        <v>0</v>
      </c>
      <c r="R31" t="s">
        <v>889</v>
      </c>
      <c r="S31" t="s">
        <v>890</v>
      </c>
      <c r="T31" t="s">
        <v>891</v>
      </c>
      <c r="U31" t="s">
        <v>892</v>
      </c>
      <c r="V31" t="s">
        <v>893</v>
      </c>
    </row>
    <row r="32" spans="1:22" x14ac:dyDescent="0.15">
      <c r="A32" t="s">
        <v>894</v>
      </c>
      <c r="B32" s="6">
        <v>45682.747719907406</v>
      </c>
      <c r="C32">
        <v>30</v>
      </c>
      <c r="D32">
        <v>30</v>
      </c>
      <c r="E32" t="s">
        <v>155</v>
      </c>
      <c r="F32" t="b">
        <v>1</v>
      </c>
      <c r="G32">
        <v>30</v>
      </c>
      <c r="H32">
        <v>30</v>
      </c>
      <c r="I32" t="s">
        <v>155</v>
      </c>
      <c r="K32" t="s">
        <v>75</v>
      </c>
      <c r="L32">
        <v>0.65</v>
      </c>
      <c r="M32" s="6">
        <v>45684.498495370368</v>
      </c>
      <c r="N32" t="s">
        <v>156</v>
      </c>
      <c r="O32" t="s">
        <v>834</v>
      </c>
      <c r="P32" t="s">
        <v>138</v>
      </c>
      <c r="Q32">
        <v>0</v>
      </c>
      <c r="R32" t="s">
        <v>895</v>
      </c>
      <c r="S32" t="s">
        <v>896</v>
      </c>
      <c r="T32" t="s">
        <v>897</v>
      </c>
      <c r="U32" t="s">
        <v>898</v>
      </c>
      <c r="V32" t="s">
        <v>899</v>
      </c>
    </row>
    <row r="33" spans="1:23" x14ac:dyDescent="0.15">
      <c r="A33" t="s">
        <v>900</v>
      </c>
      <c r="B33" s="6">
        <v>45683.49927083333</v>
      </c>
      <c r="C33">
        <v>30</v>
      </c>
      <c r="D33">
        <v>30</v>
      </c>
      <c r="E33" t="s">
        <v>155</v>
      </c>
      <c r="F33" t="b">
        <v>1</v>
      </c>
      <c r="G33">
        <v>30</v>
      </c>
      <c r="H33">
        <v>30</v>
      </c>
      <c r="I33" t="s">
        <v>155</v>
      </c>
      <c r="K33" t="s">
        <v>75</v>
      </c>
      <c r="L33">
        <v>0.65</v>
      </c>
      <c r="M33" s="6">
        <v>45684.500578703701</v>
      </c>
      <c r="N33" t="s">
        <v>156</v>
      </c>
      <c r="O33" t="s">
        <v>834</v>
      </c>
      <c r="P33" t="s">
        <v>138</v>
      </c>
      <c r="Q33">
        <v>0</v>
      </c>
      <c r="R33" t="s">
        <v>901</v>
      </c>
      <c r="S33" t="s">
        <v>902</v>
      </c>
      <c r="T33" t="s">
        <v>903</v>
      </c>
      <c r="U33" t="s">
        <v>904</v>
      </c>
      <c r="V33" t="s">
        <v>905</v>
      </c>
    </row>
    <row r="34" spans="1:23" x14ac:dyDescent="0.15">
      <c r="A34" t="s">
        <v>906</v>
      </c>
      <c r="B34" s="6">
        <v>45683.579768518517</v>
      </c>
      <c r="C34">
        <v>30</v>
      </c>
      <c r="D34">
        <v>30</v>
      </c>
      <c r="E34" t="s">
        <v>155</v>
      </c>
      <c r="F34" t="b">
        <v>1</v>
      </c>
      <c r="G34">
        <v>30</v>
      </c>
      <c r="H34">
        <v>30</v>
      </c>
      <c r="I34" t="s">
        <v>155</v>
      </c>
      <c r="K34" t="s">
        <v>75</v>
      </c>
      <c r="L34">
        <v>0.65</v>
      </c>
      <c r="M34" s="6">
        <v>45684.501655092594</v>
      </c>
      <c r="N34" t="s">
        <v>156</v>
      </c>
      <c r="O34" t="s">
        <v>834</v>
      </c>
      <c r="P34" t="s">
        <v>138</v>
      </c>
      <c r="Q34">
        <v>0</v>
      </c>
      <c r="R34" t="s">
        <v>907</v>
      </c>
      <c r="S34" t="s">
        <v>908</v>
      </c>
      <c r="T34" t="s">
        <v>909</v>
      </c>
      <c r="U34" t="s">
        <v>910</v>
      </c>
      <c r="V34" t="s">
        <v>911</v>
      </c>
    </row>
    <row r="35" spans="1:23" x14ac:dyDescent="0.15">
      <c r="A35" t="s">
        <v>912</v>
      </c>
      <c r="B35" s="6">
        <v>45684.559074074074</v>
      </c>
      <c r="C35">
        <v>30</v>
      </c>
      <c r="D35">
        <v>30</v>
      </c>
      <c r="E35" t="s">
        <v>155</v>
      </c>
      <c r="F35" t="b">
        <v>1</v>
      </c>
      <c r="G35">
        <v>30</v>
      </c>
      <c r="H35">
        <v>30</v>
      </c>
      <c r="I35" t="s">
        <v>155</v>
      </c>
      <c r="K35" t="s">
        <v>75</v>
      </c>
      <c r="L35">
        <v>0.65</v>
      </c>
      <c r="M35" s="6">
        <v>45684.566388888888</v>
      </c>
      <c r="N35" t="s">
        <v>156</v>
      </c>
      <c r="O35" t="s">
        <v>834</v>
      </c>
      <c r="P35" t="s">
        <v>138</v>
      </c>
      <c r="Q35">
        <v>0</v>
      </c>
      <c r="R35" t="s">
        <v>913</v>
      </c>
      <c r="S35" t="s">
        <v>914</v>
      </c>
      <c r="T35" t="s">
        <v>915</v>
      </c>
      <c r="U35" t="s">
        <v>916</v>
      </c>
      <c r="V35" t="s">
        <v>917</v>
      </c>
    </row>
    <row r="36" spans="1:23" x14ac:dyDescent="0.15">
      <c r="A36" t="s">
        <v>943</v>
      </c>
      <c r="B36" s="6">
        <v>45684.742245370369</v>
      </c>
      <c r="C36">
        <v>30</v>
      </c>
      <c r="D36">
        <v>30</v>
      </c>
      <c r="E36" t="s">
        <v>155</v>
      </c>
      <c r="F36" t="b">
        <v>1</v>
      </c>
      <c r="G36">
        <v>30</v>
      </c>
      <c r="H36">
        <v>30</v>
      </c>
      <c r="I36" t="s">
        <v>155</v>
      </c>
      <c r="K36" t="s">
        <v>75</v>
      </c>
      <c r="L36">
        <v>0.65</v>
      </c>
      <c r="M36" s="6">
        <v>45685.463888888888</v>
      </c>
      <c r="N36" t="s">
        <v>156</v>
      </c>
      <c r="O36" t="s">
        <v>834</v>
      </c>
      <c r="P36" t="s">
        <v>138</v>
      </c>
      <c r="Q36">
        <v>0</v>
      </c>
      <c r="R36" t="s">
        <v>944</v>
      </c>
      <c r="S36" t="s">
        <v>945</v>
      </c>
      <c r="T36" t="s">
        <v>946</v>
      </c>
      <c r="U36" t="s">
        <v>947</v>
      </c>
      <c r="V36" t="s">
        <v>948</v>
      </c>
      <c r="W36" t="s">
        <v>949</v>
      </c>
    </row>
    <row r="37" spans="1:23" x14ac:dyDescent="0.15">
      <c r="A37" t="s">
        <v>950</v>
      </c>
      <c r="B37" s="6">
        <v>45684.811400462961</v>
      </c>
      <c r="C37">
        <v>30</v>
      </c>
      <c r="D37">
        <v>0</v>
      </c>
      <c r="E37" t="s">
        <v>155</v>
      </c>
      <c r="F37" t="b">
        <v>1</v>
      </c>
      <c r="G37">
        <v>30</v>
      </c>
      <c r="H37">
        <v>0</v>
      </c>
      <c r="I37" t="s">
        <v>155</v>
      </c>
      <c r="K37" t="s">
        <v>951</v>
      </c>
      <c r="L37">
        <v>0.86</v>
      </c>
      <c r="N37" t="s">
        <v>156</v>
      </c>
      <c r="O37" t="s">
        <v>137</v>
      </c>
      <c r="P37" t="s">
        <v>138</v>
      </c>
      <c r="Q37">
        <v>0</v>
      </c>
      <c r="R37" t="s">
        <v>952</v>
      </c>
      <c r="S37" t="s">
        <v>953</v>
      </c>
      <c r="T37" t="s">
        <v>954</v>
      </c>
      <c r="U37" t="s">
        <v>955</v>
      </c>
      <c r="V37" t="s">
        <v>956</v>
      </c>
      <c r="W37" t="s">
        <v>949</v>
      </c>
    </row>
    <row r="38" spans="1:23" x14ac:dyDescent="0.15">
      <c r="A38" t="s">
        <v>957</v>
      </c>
      <c r="B38" s="6">
        <v>45686.778935185182</v>
      </c>
      <c r="C38">
        <v>30</v>
      </c>
      <c r="D38">
        <v>30</v>
      </c>
      <c r="E38" t="s">
        <v>155</v>
      </c>
      <c r="F38" t="b">
        <v>1</v>
      </c>
      <c r="G38">
        <v>30</v>
      </c>
      <c r="H38">
        <v>30</v>
      </c>
      <c r="I38" t="s">
        <v>155</v>
      </c>
      <c r="K38" t="s">
        <v>75</v>
      </c>
      <c r="L38">
        <v>0.65</v>
      </c>
      <c r="M38" s="6">
        <v>45687.425532407404</v>
      </c>
      <c r="N38" t="s">
        <v>156</v>
      </c>
      <c r="O38" t="s">
        <v>834</v>
      </c>
      <c r="P38" t="s">
        <v>138</v>
      </c>
      <c r="Q38">
        <v>0</v>
      </c>
      <c r="R38" t="s">
        <v>958</v>
      </c>
      <c r="S38" t="s">
        <v>959</v>
      </c>
      <c r="T38" t="s">
        <v>960</v>
      </c>
      <c r="U38" t="s">
        <v>961</v>
      </c>
      <c r="V38" t="s">
        <v>962</v>
      </c>
    </row>
    <row r="39" spans="1:23" x14ac:dyDescent="0.15">
      <c r="A39" t="s">
        <v>963</v>
      </c>
      <c r="B39" s="6">
        <v>45686.806666666664</v>
      </c>
      <c r="C39">
        <v>30</v>
      </c>
      <c r="D39">
        <v>30</v>
      </c>
      <c r="E39" t="s">
        <v>155</v>
      </c>
      <c r="F39" t="b">
        <v>1</v>
      </c>
      <c r="G39">
        <v>30</v>
      </c>
      <c r="H39">
        <v>30</v>
      </c>
      <c r="I39" t="s">
        <v>155</v>
      </c>
      <c r="K39" t="s">
        <v>75</v>
      </c>
      <c r="L39">
        <v>0.65</v>
      </c>
      <c r="M39" s="6">
        <v>45687.425196759257</v>
      </c>
      <c r="N39" t="s">
        <v>156</v>
      </c>
      <c r="O39" t="s">
        <v>834</v>
      </c>
      <c r="P39" t="s">
        <v>138</v>
      </c>
      <c r="Q39">
        <v>0</v>
      </c>
      <c r="R39" t="s">
        <v>964</v>
      </c>
      <c r="S39" t="s">
        <v>965</v>
      </c>
      <c r="T39" t="s">
        <v>966</v>
      </c>
      <c r="U39" t="s">
        <v>967</v>
      </c>
      <c r="V39" t="s">
        <v>968</v>
      </c>
    </row>
    <row r="40" spans="1:23" x14ac:dyDescent="0.15">
      <c r="A40" t="s">
        <v>969</v>
      </c>
      <c r="B40" s="6">
        <v>45687.944351851853</v>
      </c>
      <c r="C40">
        <v>30</v>
      </c>
      <c r="D40">
        <v>30</v>
      </c>
      <c r="E40" t="s">
        <v>155</v>
      </c>
      <c r="F40" t="b">
        <v>1</v>
      </c>
      <c r="G40">
        <v>30</v>
      </c>
      <c r="H40">
        <v>30</v>
      </c>
      <c r="I40" t="s">
        <v>155</v>
      </c>
      <c r="K40" t="s">
        <v>75</v>
      </c>
      <c r="L40">
        <v>0.65</v>
      </c>
      <c r="M40" s="6">
        <v>45688.59170138889</v>
      </c>
      <c r="N40" t="s">
        <v>156</v>
      </c>
      <c r="O40" t="s">
        <v>834</v>
      </c>
      <c r="P40" t="s">
        <v>138</v>
      </c>
      <c r="Q40">
        <v>0</v>
      </c>
      <c r="R40" t="s">
        <v>970</v>
      </c>
      <c r="S40" t="s">
        <v>971</v>
      </c>
      <c r="T40" t="s">
        <v>972</v>
      </c>
      <c r="U40" t="s">
        <v>973</v>
      </c>
      <c r="V40" t="s">
        <v>974</v>
      </c>
    </row>
    <row r="41" spans="1:23" x14ac:dyDescent="0.15">
      <c r="A41" t="s">
        <v>975</v>
      </c>
      <c r="B41" s="6">
        <v>45688.778715277775</v>
      </c>
      <c r="C41">
        <v>2</v>
      </c>
      <c r="D41">
        <v>0</v>
      </c>
      <c r="E41" t="s">
        <v>155</v>
      </c>
      <c r="F41" t="b">
        <v>1</v>
      </c>
      <c r="G41">
        <v>2</v>
      </c>
      <c r="H41">
        <v>0</v>
      </c>
      <c r="I41" t="s">
        <v>155</v>
      </c>
      <c r="K41" t="s">
        <v>976</v>
      </c>
      <c r="L41">
        <v>0.23</v>
      </c>
      <c r="N41" t="s">
        <v>156</v>
      </c>
      <c r="O41" t="s">
        <v>137</v>
      </c>
      <c r="P41" t="s">
        <v>138</v>
      </c>
      <c r="Q41">
        <v>0</v>
      </c>
      <c r="R41" t="s">
        <v>977</v>
      </c>
    </row>
    <row r="42" spans="1:23" x14ac:dyDescent="0.15">
      <c r="A42" t="s">
        <v>1006</v>
      </c>
      <c r="B42" s="6">
        <v>45689.397719907407</v>
      </c>
      <c r="C42">
        <v>30</v>
      </c>
      <c r="D42">
        <v>30</v>
      </c>
      <c r="E42" t="s">
        <v>155</v>
      </c>
      <c r="F42" t="b">
        <v>1</v>
      </c>
      <c r="G42">
        <v>30</v>
      </c>
      <c r="H42">
        <v>30</v>
      </c>
      <c r="I42" t="s">
        <v>155</v>
      </c>
      <c r="K42" t="s">
        <v>75</v>
      </c>
      <c r="L42">
        <v>0.65</v>
      </c>
      <c r="M42" s="6">
        <v>45689.501354166663</v>
      </c>
      <c r="N42" t="s">
        <v>156</v>
      </c>
      <c r="O42" t="s">
        <v>834</v>
      </c>
      <c r="P42" t="s">
        <v>138</v>
      </c>
      <c r="Q42">
        <v>0</v>
      </c>
      <c r="R42" t="s">
        <v>1007</v>
      </c>
      <c r="S42" t="s">
        <v>1008</v>
      </c>
      <c r="T42" t="s">
        <v>1009</v>
      </c>
      <c r="U42" t="s">
        <v>1010</v>
      </c>
      <c r="V42" t="s">
        <v>1011</v>
      </c>
      <c r="W42" t="s">
        <v>1012</v>
      </c>
    </row>
    <row r="43" spans="1:23" x14ac:dyDescent="0.15">
      <c r="A43" t="s">
        <v>1013</v>
      </c>
      <c r="B43" s="6">
        <v>45689.558310185188</v>
      </c>
      <c r="C43">
        <v>30</v>
      </c>
      <c r="D43">
        <v>0</v>
      </c>
      <c r="E43" t="s">
        <v>155</v>
      </c>
      <c r="F43" t="b">
        <v>1</v>
      </c>
      <c r="G43">
        <v>30</v>
      </c>
      <c r="H43">
        <v>0</v>
      </c>
      <c r="I43" t="s">
        <v>155</v>
      </c>
      <c r="K43" t="s">
        <v>1014</v>
      </c>
      <c r="L43">
        <v>0.95</v>
      </c>
      <c r="N43" t="s">
        <v>156</v>
      </c>
      <c r="O43" t="s">
        <v>137</v>
      </c>
      <c r="P43" t="s">
        <v>138</v>
      </c>
      <c r="Q43">
        <v>0</v>
      </c>
      <c r="R43" t="s">
        <v>1015</v>
      </c>
      <c r="S43" t="s">
        <v>1016</v>
      </c>
      <c r="T43" t="s">
        <v>1017</v>
      </c>
      <c r="U43" t="s">
        <v>1018</v>
      </c>
      <c r="V43" t="s">
        <v>1019</v>
      </c>
      <c r="W43" t="s">
        <v>1012</v>
      </c>
    </row>
    <row r="44" spans="1:23" x14ac:dyDescent="0.15">
      <c r="A44" t="s">
        <v>1020</v>
      </c>
      <c r="B44" s="6">
        <v>45689.643842592595</v>
      </c>
      <c r="C44">
        <v>30</v>
      </c>
      <c r="D44">
        <v>30</v>
      </c>
      <c r="E44" t="s">
        <v>155</v>
      </c>
      <c r="F44" t="b">
        <v>1</v>
      </c>
      <c r="G44">
        <v>30</v>
      </c>
      <c r="H44">
        <v>30</v>
      </c>
      <c r="I44" t="s">
        <v>155</v>
      </c>
      <c r="K44" t="s">
        <v>75</v>
      </c>
      <c r="L44">
        <v>0.65</v>
      </c>
      <c r="M44" s="6">
        <v>45689.752141203702</v>
      </c>
      <c r="N44" t="s">
        <v>156</v>
      </c>
      <c r="O44" t="s">
        <v>834</v>
      </c>
      <c r="P44" t="s">
        <v>138</v>
      </c>
      <c r="Q44">
        <v>0</v>
      </c>
      <c r="R44" t="s">
        <v>1021</v>
      </c>
      <c r="S44" t="s">
        <v>1022</v>
      </c>
      <c r="T44" t="s">
        <v>1023</v>
      </c>
      <c r="U44" t="s">
        <v>1024</v>
      </c>
      <c r="V44" t="s">
        <v>1025</v>
      </c>
      <c r="W44" t="s">
        <v>1012</v>
      </c>
    </row>
    <row r="45" spans="1:23" x14ac:dyDescent="0.15">
      <c r="A45" t="s">
        <v>1026</v>
      </c>
      <c r="B45" s="6">
        <v>45693.907986111109</v>
      </c>
      <c r="C45">
        <v>2</v>
      </c>
      <c r="D45">
        <v>0</v>
      </c>
      <c r="E45" t="s">
        <v>155</v>
      </c>
      <c r="F45" t="b">
        <v>1</v>
      </c>
      <c r="G45">
        <v>2</v>
      </c>
      <c r="H45">
        <v>0</v>
      </c>
      <c r="I45" t="s">
        <v>155</v>
      </c>
      <c r="K45" t="s">
        <v>1027</v>
      </c>
      <c r="L45">
        <v>0.23</v>
      </c>
      <c r="N45" t="s">
        <v>156</v>
      </c>
      <c r="O45" t="s">
        <v>137</v>
      </c>
      <c r="P45" t="s">
        <v>138</v>
      </c>
      <c r="Q45">
        <v>0</v>
      </c>
      <c r="R45" t="s">
        <v>1028</v>
      </c>
      <c r="W45" t="s">
        <v>1029</v>
      </c>
    </row>
    <row r="46" spans="1:23" x14ac:dyDescent="0.15">
      <c r="A46" t="s">
        <v>1030</v>
      </c>
      <c r="B46" s="6">
        <v>45697.455231481479</v>
      </c>
      <c r="C46">
        <v>30</v>
      </c>
      <c r="D46">
        <v>0</v>
      </c>
      <c r="E46" t="s">
        <v>155</v>
      </c>
      <c r="F46" t="b">
        <v>0</v>
      </c>
      <c r="G46">
        <v>30</v>
      </c>
      <c r="H46">
        <v>0</v>
      </c>
      <c r="I46" t="s">
        <v>155</v>
      </c>
      <c r="J46" t="s">
        <v>1031</v>
      </c>
      <c r="K46" t="s">
        <v>1032</v>
      </c>
      <c r="L46">
        <v>0</v>
      </c>
      <c r="N46" t="s">
        <v>156</v>
      </c>
      <c r="O46" t="s">
        <v>1033</v>
      </c>
      <c r="P46" t="s">
        <v>1034</v>
      </c>
      <c r="Q46">
        <v>0</v>
      </c>
      <c r="R46" t="s">
        <v>1035</v>
      </c>
      <c r="S46" t="s">
        <v>1036</v>
      </c>
      <c r="T46" t="s">
        <v>1037</v>
      </c>
      <c r="U46" t="s">
        <v>1038</v>
      </c>
      <c r="V46" t="s">
        <v>1039</v>
      </c>
    </row>
    <row r="47" spans="1:23" x14ac:dyDescent="0.15">
      <c r="A47" t="s">
        <v>1040</v>
      </c>
      <c r="B47" s="6">
        <v>45697.532916666663</v>
      </c>
      <c r="C47">
        <v>30</v>
      </c>
      <c r="D47">
        <v>0</v>
      </c>
      <c r="E47" t="s">
        <v>155</v>
      </c>
      <c r="F47" t="b">
        <v>1</v>
      </c>
      <c r="G47">
        <v>30</v>
      </c>
      <c r="H47">
        <v>0</v>
      </c>
      <c r="I47" t="s">
        <v>155</v>
      </c>
      <c r="K47" t="s">
        <v>1032</v>
      </c>
      <c r="L47">
        <v>0.86</v>
      </c>
      <c r="N47" t="s">
        <v>156</v>
      </c>
      <c r="O47" t="s">
        <v>137</v>
      </c>
      <c r="P47" t="s">
        <v>138</v>
      </c>
      <c r="Q47">
        <v>0</v>
      </c>
      <c r="R47" t="s">
        <v>1041</v>
      </c>
      <c r="S47" t="s">
        <v>1036</v>
      </c>
      <c r="T47" t="s">
        <v>1037</v>
      </c>
      <c r="U47" t="s">
        <v>1038</v>
      </c>
      <c r="V47" t="s">
        <v>1039</v>
      </c>
    </row>
    <row r="48" spans="1:23" x14ac:dyDescent="0.15">
      <c r="A48" t="s">
        <v>1042</v>
      </c>
      <c r="B48" s="6">
        <v>45697.676296296297</v>
      </c>
      <c r="C48">
        <v>30</v>
      </c>
      <c r="D48">
        <v>0</v>
      </c>
      <c r="E48" t="s">
        <v>155</v>
      </c>
      <c r="F48" t="b">
        <v>1</v>
      </c>
      <c r="G48">
        <v>30</v>
      </c>
      <c r="H48">
        <v>0</v>
      </c>
      <c r="I48" t="s">
        <v>155</v>
      </c>
      <c r="K48" t="s">
        <v>1043</v>
      </c>
      <c r="L48">
        <v>0.95</v>
      </c>
      <c r="N48" t="s">
        <v>156</v>
      </c>
      <c r="O48" t="s">
        <v>137</v>
      </c>
      <c r="P48" t="s">
        <v>138</v>
      </c>
      <c r="Q48">
        <v>0</v>
      </c>
      <c r="R48" t="s">
        <v>1044</v>
      </c>
      <c r="S48" t="s">
        <v>1045</v>
      </c>
      <c r="T48" t="s">
        <v>1046</v>
      </c>
      <c r="U48" t="s">
        <v>1047</v>
      </c>
      <c r="V48" t="s">
        <v>1048</v>
      </c>
    </row>
    <row r="49" spans="1:23" x14ac:dyDescent="0.15">
      <c r="A49" t="s">
        <v>1049</v>
      </c>
      <c r="B49" s="6">
        <v>45698.506944444445</v>
      </c>
      <c r="C49">
        <v>15</v>
      </c>
      <c r="D49">
        <v>0</v>
      </c>
      <c r="E49" t="s">
        <v>155</v>
      </c>
      <c r="F49" t="b">
        <v>1</v>
      </c>
      <c r="G49">
        <v>15</v>
      </c>
      <c r="H49">
        <v>0</v>
      </c>
      <c r="I49" t="s">
        <v>155</v>
      </c>
      <c r="K49" t="s">
        <v>1050</v>
      </c>
      <c r="L49">
        <v>0.43</v>
      </c>
      <c r="N49" t="s">
        <v>156</v>
      </c>
      <c r="O49" t="s">
        <v>137</v>
      </c>
      <c r="P49" t="s">
        <v>138</v>
      </c>
      <c r="Q49">
        <v>0</v>
      </c>
      <c r="R49" t="s">
        <v>1051</v>
      </c>
    </row>
    <row r="50" spans="1:23" x14ac:dyDescent="0.15">
      <c r="A50" t="s">
        <v>1052</v>
      </c>
      <c r="B50" s="6">
        <v>45700.939618055556</v>
      </c>
      <c r="C50">
        <v>30</v>
      </c>
      <c r="D50">
        <v>0</v>
      </c>
      <c r="E50" t="s">
        <v>155</v>
      </c>
      <c r="F50" t="b">
        <v>1</v>
      </c>
      <c r="G50">
        <v>30</v>
      </c>
      <c r="H50">
        <v>0</v>
      </c>
      <c r="I50" t="s">
        <v>155</v>
      </c>
      <c r="K50" t="s">
        <v>75</v>
      </c>
      <c r="L50">
        <v>0.65</v>
      </c>
      <c r="N50" t="s">
        <v>156</v>
      </c>
      <c r="O50" t="s">
        <v>137</v>
      </c>
      <c r="P50" t="s">
        <v>138</v>
      </c>
      <c r="Q50">
        <v>0</v>
      </c>
      <c r="R50" t="s">
        <v>1053</v>
      </c>
      <c r="S50" t="s">
        <v>1054</v>
      </c>
      <c r="T50" t="s">
        <v>1055</v>
      </c>
      <c r="U50" t="s">
        <v>1056</v>
      </c>
      <c r="V50" t="s">
        <v>1057</v>
      </c>
    </row>
    <row r="51" spans="1:23" x14ac:dyDescent="0.15">
      <c r="A51" t="s">
        <v>1058</v>
      </c>
      <c r="B51" s="6">
        <v>45701.006574074076</v>
      </c>
      <c r="C51">
        <v>15</v>
      </c>
      <c r="D51">
        <v>0</v>
      </c>
      <c r="E51" t="s">
        <v>155</v>
      </c>
      <c r="F51" t="b">
        <v>1</v>
      </c>
      <c r="G51">
        <v>15</v>
      </c>
      <c r="H51">
        <v>0</v>
      </c>
      <c r="I51" t="s">
        <v>155</v>
      </c>
      <c r="K51" t="s">
        <v>1059</v>
      </c>
      <c r="L51">
        <v>0.38</v>
      </c>
      <c r="N51" t="s">
        <v>156</v>
      </c>
      <c r="O51" t="s">
        <v>137</v>
      </c>
      <c r="P51" t="s">
        <v>138</v>
      </c>
      <c r="Q51">
        <v>0</v>
      </c>
      <c r="R51" t="s">
        <v>1060</v>
      </c>
    </row>
    <row r="52" spans="1:23" x14ac:dyDescent="0.15">
      <c r="A52" t="s">
        <v>1061</v>
      </c>
      <c r="B52" s="6">
        <v>45701.411759259259</v>
      </c>
      <c r="C52">
        <v>15</v>
      </c>
      <c r="D52">
        <v>0</v>
      </c>
      <c r="E52" t="s">
        <v>155</v>
      </c>
      <c r="F52" t="b">
        <v>1</v>
      </c>
      <c r="G52">
        <v>15</v>
      </c>
      <c r="H52">
        <v>0</v>
      </c>
      <c r="I52" t="s">
        <v>155</v>
      </c>
      <c r="K52" t="s">
        <v>1062</v>
      </c>
      <c r="L52">
        <v>0.43</v>
      </c>
      <c r="N52" t="s">
        <v>156</v>
      </c>
      <c r="O52" t="s">
        <v>137</v>
      </c>
      <c r="P52" t="s">
        <v>138</v>
      </c>
      <c r="Q52">
        <v>0</v>
      </c>
      <c r="R52" t="s">
        <v>1063</v>
      </c>
    </row>
    <row r="53" spans="1:23" x14ac:dyDescent="0.15">
      <c r="A53" t="s">
        <v>1064</v>
      </c>
      <c r="B53" s="6">
        <v>45701.612534722219</v>
      </c>
      <c r="C53">
        <v>15</v>
      </c>
      <c r="D53">
        <v>0</v>
      </c>
      <c r="E53" t="s">
        <v>155</v>
      </c>
      <c r="F53" t="b">
        <v>1</v>
      </c>
      <c r="G53">
        <v>15</v>
      </c>
      <c r="H53">
        <v>0</v>
      </c>
      <c r="I53" t="s">
        <v>155</v>
      </c>
      <c r="K53" t="s">
        <v>1065</v>
      </c>
      <c r="L53">
        <v>0.43</v>
      </c>
      <c r="N53" t="s">
        <v>156</v>
      </c>
      <c r="O53" t="s">
        <v>137</v>
      </c>
      <c r="P53" t="s">
        <v>138</v>
      </c>
      <c r="Q53">
        <v>0</v>
      </c>
      <c r="R53" t="s">
        <v>1066</v>
      </c>
    </row>
    <row r="54" spans="1:23" x14ac:dyDescent="0.15">
      <c r="A54" t="s">
        <v>1067</v>
      </c>
      <c r="B54" s="6">
        <v>45701.688391203701</v>
      </c>
      <c r="C54">
        <v>30</v>
      </c>
      <c r="D54">
        <v>0</v>
      </c>
      <c r="E54" t="s">
        <v>155</v>
      </c>
      <c r="F54" t="b">
        <v>1</v>
      </c>
      <c r="G54">
        <v>30</v>
      </c>
      <c r="H54">
        <v>0</v>
      </c>
      <c r="I54" t="s">
        <v>155</v>
      </c>
      <c r="K54" t="s">
        <v>1068</v>
      </c>
      <c r="L54">
        <v>0.65</v>
      </c>
      <c r="N54" t="s">
        <v>156</v>
      </c>
      <c r="O54" t="s">
        <v>137</v>
      </c>
      <c r="P54" t="s">
        <v>138</v>
      </c>
      <c r="Q54">
        <v>0</v>
      </c>
      <c r="R54" t="s">
        <v>1069</v>
      </c>
    </row>
    <row r="55" spans="1:23" x14ac:dyDescent="0.15">
      <c r="A55" t="s">
        <v>1075</v>
      </c>
      <c r="B55" s="6">
        <v>45701.751886574071</v>
      </c>
      <c r="C55">
        <v>15</v>
      </c>
      <c r="D55">
        <v>0</v>
      </c>
      <c r="E55" t="s">
        <v>155</v>
      </c>
      <c r="F55" t="b">
        <v>1</v>
      </c>
      <c r="G55">
        <v>15</v>
      </c>
      <c r="H55">
        <v>0</v>
      </c>
      <c r="I55" t="s">
        <v>155</v>
      </c>
      <c r="K55" t="s">
        <v>1076</v>
      </c>
      <c r="L55">
        <v>0.43</v>
      </c>
      <c r="N55" t="s">
        <v>156</v>
      </c>
      <c r="O55" t="s">
        <v>137</v>
      </c>
      <c r="P55" t="s">
        <v>138</v>
      </c>
      <c r="Q55">
        <v>0</v>
      </c>
      <c r="R55" t="s">
        <v>1077</v>
      </c>
    </row>
    <row r="56" spans="1:23" x14ac:dyDescent="0.15">
      <c r="A56" t="s">
        <v>1078</v>
      </c>
      <c r="B56" s="6">
        <v>45701.919340277775</v>
      </c>
      <c r="C56">
        <v>30</v>
      </c>
      <c r="D56">
        <v>0</v>
      </c>
      <c r="E56" t="s">
        <v>155</v>
      </c>
      <c r="F56" t="b">
        <v>1</v>
      </c>
      <c r="G56">
        <v>30</v>
      </c>
      <c r="H56">
        <v>0</v>
      </c>
      <c r="I56" t="s">
        <v>155</v>
      </c>
      <c r="K56" t="s">
        <v>75</v>
      </c>
      <c r="L56">
        <v>0.65</v>
      </c>
      <c r="N56" t="s">
        <v>156</v>
      </c>
      <c r="O56" t="s">
        <v>137</v>
      </c>
      <c r="P56" t="s">
        <v>138</v>
      </c>
      <c r="Q56">
        <v>0</v>
      </c>
      <c r="R56" t="s">
        <v>1079</v>
      </c>
      <c r="S56" t="s">
        <v>1080</v>
      </c>
      <c r="T56" t="s">
        <v>1081</v>
      </c>
      <c r="U56" t="s">
        <v>1082</v>
      </c>
      <c r="V56" t="s">
        <v>1083</v>
      </c>
    </row>
    <row r="57" spans="1:23" x14ac:dyDescent="0.15">
      <c r="A57" t="s">
        <v>1084</v>
      </c>
      <c r="B57" s="6">
        <v>45702.628217592595</v>
      </c>
      <c r="C57">
        <v>15</v>
      </c>
      <c r="D57">
        <v>0</v>
      </c>
      <c r="E57" t="s">
        <v>155</v>
      </c>
      <c r="F57" t="b">
        <v>1</v>
      </c>
      <c r="G57">
        <v>15</v>
      </c>
      <c r="H57">
        <v>0</v>
      </c>
      <c r="I57" t="s">
        <v>155</v>
      </c>
      <c r="K57" t="s">
        <v>1085</v>
      </c>
      <c r="L57">
        <v>0.43</v>
      </c>
      <c r="N57" t="s">
        <v>156</v>
      </c>
      <c r="O57" t="s">
        <v>137</v>
      </c>
      <c r="P57" t="s">
        <v>138</v>
      </c>
      <c r="Q57">
        <v>0</v>
      </c>
      <c r="R57" t="s">
        <v>1086</v>
      </c>
    </row>
    <row r="58" spans="1:23" x14ac:dyDescent="0.15">
      <c r="A58" t="s">
        <v>1087</v>
      </c>
      <c r="B58" s="6">
        <v>45703.724027777775</v>
      </c>
      <c r="C58">
        <v>30</v>
      </c>
      <c r="D58">
        <v>0</v>
      </c>
      <c r="E58" t="s">
        <v>155</v>
      </c>
      <c r="F58" t="b">
        <v>1</v>
      </c>
      <c r="G58">
        <v>30</v>
      </c>
      <c r="H58">
        <v>0</v>
      </c>
      <c r="I58" t="s">
        <v>155</v>
      </c>
      <c r="K58" t="s">
        <v>1088</v>
      </c>
      <c r="L58">
        <v>0.65</v>
      </c>
      <c r="N58" t="s">
        <v>156</v>
      </c>
      <c r="O58" t="s">
        <v>137</v>
      </c>
      <c r="P58" t="s">
        <v>138</v>
      </c>
      <c r="Q58">
        <v>0</v>
      </c>
      <c r="R58" t="s">
        <v>1089</v>
      </c>
    </row>
    <row r="59" spans="1:23" x14ac:dyDescent="0.15">
      <c r="A59" t="s">
        <v>1090</v>
      </c>
      <c r="B59" s="6">
        <v>45704.703634259262</v>
      </c>
      <c r="C59">
        <v>30</v>
      </c>
      <c r="D59">
        <v>0</v>
      </c>
      <c r="E59" t="s">
        <v>155</v>
      </c>
      <c r="F59" t="b">
        <v>1</v>
      </c>
      <c r="G59">
        <v>30</v>
      </c>
      <c r="H59">
        <v>0</v>
      </c>
      <c r="I59" t="s">
        <v>155</v>
      </c>
      <c r="K59" t="s">
        <v>1091</v>
      </c>
      <c r="L59">
        <v>0.65</v>
      </c>
      <c r="N59" t="s">
        <v>156</v>
      </c>
      <c r="O59" t="s">
        <v>137</v>
      </c>
      <c r="P59" t="s">
        <v>138</v>
      </c>
      <c r="Q59">
        <v>0</v>
      </c>
      <c r="R59" t="s">
        <v>1092</v>
      </c>
    </row>
    <row r="60" spans="1:23" x14ac:dyDescent="0.15">
      <c r="A60" t="s">
        <v>1093</v>
      </c>
      <c r="B60" s="6">
        <v>45704.747974537036</v>
      </c>
      <c r="C60">
        <v>15</v>
      </c>
      <c r="D60">
        <v>0</v>
      </c>
      <c r="E60" t="s">
        <v>155</v>
      </c>
      <c r="F60" t="b">
        <v>1</v>
      </c>
      <c r="G60">
        <v>15</v>
      </c>
      <c r="H60">
        <v>0</v>
      </c>
      <c r="I60" t="s">
        <v>155</v>
      </c>
      <c r="K60" t="s">
        <v>1094</v>
      </c>
      <c r="L60">
        <v>0.43</v>
      </c>
      <c r="N60" t="s">
        <v>156</v>
      </c>
      <c r="O60" t="s">
        <v>137</v>
      </c>
      <c r="P60" t="s">
        <v>138</v>
      </c>
      <c r="Q60">
        <v>0</v>
      </c>
      <c r="R60" t="s">
        <v>1095</v>
      </c>
    </row>
    <row r="61" spans="1:23" x14ac:dyDescent="0.15">
      <c r="A61" t="s">
        <v>1096</v>
      </c>
      <c r="B61" s="6">
        <v>45705.471678240741</v>
      </c>
      <c r="C61">
        <v>15</v>
      </c>
      <c r="D61">
        <v>0</v>
      </c>
      <c r="E61" t="s">
        <v>155</v>
      </c>
      <c r="F61" t="b">
        <v>1</v>
      </c>
      <c r="G61">
        <v>15</v>
      </c>
      <c r="H61">
        <v>0</v>
      </c>
      <c r="I61" t="s">
        <v>155</v>
      </c>
      <c r="K61" t="s">
        <v>1097</v>
      </c>
      <c r="L61">
        <v>0.43</v>
      </c>
      <c r="N61" t="s">
        <v>156</v>
      </c>
      <c r="O61" t="s">
        <v>137</v>
      </c>
      <c r="P61" t="s">
        <v>138</v>
      </c>
      <c r="Q61">
        <v>0</v>
      </c>
      <c r="R61" t="s">
        <v>1098</v>
      </c>
    </row>
    <row r="62" spans="1:23" x14ac:dyDescent="0.15">
      <c r="A62" t="s">
        <v>1099</v>
      </c>
      <c r="B62" s="6">
        <v>45705.715486111112</v>
      </c>
      <c r="C62">
        <v>15</v>
      </c>
      <c r="D62">
        <v>0</v>
      </c>
      <c r="E62" t="s">
        <v>155</v>
      </c>
      <c r="F62" t="b">
        <v>1</v>
      </c>
      <c r="G62">
        <v>15</v>
      </c>
      <c r="H62">
        <v>0</v>
      </c>
      <c r="I62" t="s">
        <v>155</v>
      </c>
      <c r="K62" t="s">
        <v>1100</v>
      </c>
      <c r="L62">
        <v>0.38</v>
      </c>
      <c r="N62" t="s">
        <v>156</v>
      </c>
      <c r="O62" t="s">
        <v>137</v>
      </c>
      <c r="P62" t="s">
        <v>138</v>
      </c>
      <c r="Q62">
        <v>0</v>
      </c>
      <c r="R62" t="s">
        <v>1101</v>
      </c>
    </row>
    <row r="63" spans="1:23" x14ac:dyDescent="0.15">
      <c r="A63" t="s">
        <v>1102</v>
      </c>
      <c r="B63" s="6">
        <v>45705.761550925927</v>
      </c>
      <c r="C63">
        <v>30</v>
      </c>
      <c r="D63">
        <v>0</v>
      </c>
      <c r="E63" t="s">
        <v>155</v>
      </c>
      <c r="F63" t="b">
        <v>1</v>
      </c>
      <c r="G63">
        <v>30</v>
      </c>
      <c r="H63">
        <v>0</v>
      </c>
      <c r="I63" t="s">
        <v>155</v>
      </c>
      <c r="K63" t="s">
        <v>1103</v>
      </c>
      <c r="L63">
        <v>0.65</v>
      </c>
      <c r="N63" t="s">
        <v>156</v>
      </c>
      <c r="O63" t="s">
        <v>137</v>
      </c>
      <c r="P63" t="s">
        <v>138</v>
      </c>
      <c r="Q63">
        <v>0</v>
      </c>
      <c r="R63" t="s">
        <v>1104</v>
      </c>
    </row>
    <row r="64" spans="1:23" x14ac:dyDescent="0.15">
      <c r="A64" t="s">
        <v>1121</v>
      </c>
      <c r="B64" s="6">
        <v>45706.552881944444</v>
      </c>
      <c r="C64">
        <v>15</v>
      </c>
      <c r="D64">
        <v>0</v>
      </c>
      <c r="E64" t="s">
        <v>155</v>
      </c>
      <c r="F64" t="b">
        <v>1</v>
      </c>
      <c r="G64">
        <v>15</v>
      </c>
      <c r="H64">
        <v>0</v>
      </c>
      <c r="I64" t="s">
        <v>155</v>
      </c>
      <c r="K64" t="s">
        <v>1122</v>
      </c>
      <c r="L64">
        <v>0.43</v>
      </c>
      <c r="N64" t="s">
        <v>156</v>
      </c>
      <c r="O64" t="s">
        <v>137</v>
      </c>
      <c r="P64" t="s">
        <v>138</v>
      </c>
      <c r="Q64">
        <v>0</v>
      </c>
      <c r="R64" t="s">
        <v>1123</v>
      </c>
      <c r="W64" t="s">
        <v>1124</v>
      </c>
    </row>
    <row r="65" spans="1:23" x14ac:dyDescent="0.15">
      <c r="A65" t="s">
        <v>1125</v>
      </c>
      <c r="B65" s="6">
        <v>45707.575567129628</v>
      </c>
      <c r="C65">
        <v>15</v>
      </c>
      <c r="D65">
        <v>0</v>
      </c>
      <c r="E65" t="s">
        <v>155</v>
      </c>
      <c r="F65" t="b">
        <v>1</v>
      </c>
      <c r="G65">
        <v>15</v>
      </c>
      <c r="H65">
        <v>0</v>
      </c>
      <c r="I65" t="s">
        <v>155</v>
      </c>
      <c r="K65" t="s">
        <v>1126</v>
      </c>
      <c r="L65">
        <v>0.43</v>
      </c>
      <c r="N65" t="s">
        <v>156</v>
      </c>
      <c r="O65" t="s">
        <v>137</v>
      </c>
      <c r="P65" t="s">
        <v>138</v>
      </c>
      <c r="Q65">
        <v>0</v>
      </c>
      <c r="R65" t="s">
        <v>1127</v>
      </c>
      <c r="W65" t="s">
        <v>1128</v>
      </c>
    </row>
    <row r="66" spans="1:23" x14ac:dyDescent="0.15">
      <c r="A66" t="s">
        <v>1129</v>
      </c>
      <c r="B66" s="6">
        <v>45707.737546296295</v>
      </c>
      <c r="C66">
        <v>30</v>
      </c>
      <c r="D66">
        <v>0</v>
      </c>
      <c r="E66" t="s">
        <v>155</v>
      </c>
      <c r="F66" t="b">
        <v>1</v>
      </c>
      <c r="G66">
        <v>30</v>
      </c>
      <c r="H66">
        <v>0</v>
      </c>
      <c r="I66" t="s">
        <v>155</v>
      </c>
      <c r="K66" t="s">
        <v>1130</v>
      </c>
      <c r="L66">
        <v>0.77</v>
      </c>
      <c r="N66" t="s">
        <v>156</v>
      </c>
      <c r="O66" t="s">
        <v>137</v>
      </c>
      <c r="P66" t="s">
        <v>138</v>
      </c>
      <c r="Q66">
        <v>0</v>
      </c>
      <c r="R66" t="s">
        <v>1131</v>
      </c>
      <c r="W66" t="s">
        <v>1128</v>
      </c>
    </row>
    <row r="67" spans="1:23" x14ac:dyDescent="0.15">
      <c r="B67" s="6">
        <v>45707.875289351854</v>
      </c>
      <c r="C67">
        <v>15</v>
      </c>
      <c r="E67" t="s">
        <v>155</v>
      </c>
      <c r="O67" t="s">
        <v>1132</v>
      </c>
    </row>
    <row r="68" spans="1:23" x14ac:dyDescent="0.15">
      <c r="A68" t="s">
        <v>1133</v>
      </c>
      <c r="B68" s="6">
        <v>45708.480844907404</v>
      </c>
      <c r="C68">
        <v>15</v>
      </c>
      <c r="D68">
        <v>0</v>
      </c>
      <c r="E68" t="s">
        <v>155</v>
      </c>
      <c r="F68" t="b">
        <v>1</v>
      </c>
      <c r="G68">
        <v>15</v>
      </c>
      <c r="H68">
        <v>0</v>
      </c>
      <c r="I68" t="s">
        <v>155</v>
      </c>
      <c r="K68" t="s">
        <v>1134</v>
      </c>
      <c r="L68">
        <v>0.43</v>
      </c>
      <c r="N68" t="s">
        <v>156</v>
      </c>
      <c r="O68" t="s">
        <v>137</v>
      </c>
      <c r="P68" t="s">
        <v>138</v>
      </c>
      <c r="Q68">
        <v>0</v>
      </c>
      <c r="R68" t="s">
        <v>1135</v>
      </c>
      <c r="W68" t="s">
        <v>1136</v>
      </c>
    </row>
    <row r="69" spans="1:23" x14ac:dyDescent="0.15">
      <c r="A69" t="s">
        <v>1137</v>
      </c>
      <c r="B69" s="6">
        <v>45708.489548611113</v>
      </c>
      <c r="C69">
        <v>15</v>
      </c>
      <c r="D69">
        <v>0</v>
      </c>
      <c r="E69" t="s">
        <v>155</v>
      </c>
      <c r="F69" t="b">
        <v>1</v>
      </c>
      <c r="G69">
        <v>15</v>
      </c>
      <c r="H69">
        <v>0</v>
      </c>
      <c r="I69" t="s">
        <v>155</v>
      </c>
      <c r="K69" t="s">
        <v>1138</v>
      </c>
      <c r="L69">
        <v>0.43</v>
      </c>
      <c r="N69" t="s">
        <v>156</v>
      </c>
      <c r="O69" t="s">
        <v>137</v>
      </c>
      <c r="P69" t="s">
        <v>138</v>
      </c>
      <c r="Q69">
        <v>0</v>
      </c>
      <c r="R69" t="s">
        <v>1139</v>
      </c>
      <c r="W69" t="s">
        <v>1136</v>
      </c>
    </row>
    <row r="70" spans="1:23" x14ac:dyDescent="0.15">
      <c r="A70" t="s">
        <v>1140</v>
      </c>
      <c r="B70" s="6">
        <v>45708.491400462961</v>
      </c>
      <c r="C70">
        <v>15</v>
      </c>
      <c r="D70">
        <v>15</v>
      </c>
      <c r="E70" t="s">
        <v>155</v>
      </c>
      <c r="F70" t="b">
        <v>1</v>
      </c>
      <c r="G70">
        <v>15</v>
      </c>
      <c r="H70">
        <v>15</v>
      </c>
      <c r="I70" t="s">
        <v>155</v>
      </c>
      <c r="K70" t="s">
        <v>1141</v>
      </c>
      <c r="L70">
        <v>0.43</v>
      </c>
      <c r="M70" s="6">
        <v>45709.456921296296</v>
      </c>
      <c r="N70" t="s">
        <v>156</v>
      </c>
      <c r="O70" t="s">
        <v>834</v>
      </c>
      <c r="P70" t="s">
        <v>138</v>
      </c>
      <c r="Q70">
        <v>0</v>
      </c>
      <c r="R70" t="s">
        <v>1142</v>
      </c>
      <c r="W70" t="s">
        <v>1136</v>
      </c>
    </row>
    <row r="71" spans="1:23" x14ac:dyDescent="0.15">
      <c r="B71" s="6">
        <v>45708.632708333331</v>
      </c>
      <c r="C71">
        <v>15</v>
      </c>
      <c r="E71" t="s">
        <v>155</v>
      </c>
      <c r="O71" t="s">
        <v>1132</v>
      </c>
    </row>
    <row r="72" spans="1:23" x14ac:dyDescent="0.15">
      <c r="B72" s="6">
        <v>45708.634942129633</v>
      </c>
      <c r="C72">
        <v>15</v>
      </c>
      <c r="E72" t="s">
        <v>155</v>
      </c>
      <c r="O72" t="s">
        <v>1132</v>
      </c>
    </row>
    <row r="73" spans="1:23" x14ac:dyDescent="0.15">
      <c r="A73" t="s">
        <v>1143</v>
      </c>
      <c r="B73" s="6">
        <v>45708.643888888888</v>
      </c>
      <c r="C73">
        <v>15</v>
      </c>
      <c r="D73">
        <v>0</v>
      </c>
      <c r="E73" t="s">
        <v>155</v>
      </c>
      <c r="F73" t="b">
        <v>1</v>
      </c>
      <c r="G73">
        <v>15</v>
      </c>
      <c r="H73">
        <v>0</v>
      </c>
      <c r="I73" t="s">
        <v>155</v>
      </c>
      <c r="K73" t="s">
        <v>1144</v>
      </c>
      <c r="L73">
        <v>0.43</v>
      </c>
      <c r="N73" t="s">
        <v>156</v>
      </c>
      <c r="O73" t="s">
        <v>137</v>
      </c>
      <c r="P73" t="s">
        <v>138</v>
      </c>
      <c r="Q73">
        <v>0</v>
      </c>
      <c r="R73" t="s">
        <v>1145</v>
      </c>
      <c r="W73" t="s">
        <v>1136</v>
      </c>
    </row>
    <row r="74" spans="1:23" x14ac:dyDescent="0.15">
      <c r="B74" s="6">
        <v>45709.63858796296</v>
      </c>
      <c r="C74">
        <v>15</v>
      </c>
      <c r="E74" t="s">
        <v>155</v>
      </c>
      <c r="O74" t="s">
        <v>1132</v>
      </c>
    </row>
    <row r="75" spans="1:23" x14ac:dyDescent="0.15">
      <c r="A75" t="s">
        <v>1146</v>
      </c>
      <c r="B75" s="6">
        <v>45709.65896990741</v>
      </c>
      <c r="C75">
        <v>15</v>
      </c>
      <c r="D75">
        <v>0</v>
      </c>
      <c r="E75" t="s">
        <v>155</v>
      </c>
      <c r="F75" t="b">
        <v>1</v>
      </c>
      <c r="G75">
        <v>15</v>
      </c>
      <c r="H75">
        <v>0</v>
      </c>
      <c r="I75" t="s">
        <v>155</v>
      </c>
      <c r="K75" t="s">
        <v>1147</v>
      </c>
      <c r="L75">
        <v>0.43</v>
      </c>
      <c r="N75" t="s">
        <v>156</v>
      </c>
      <c r="O75" t="s">
        <v>137</v>
      </c>
      <c r="P75" t="s">
        <v>138</v>
      </c>
      <c r="Q75">
        <v>0</v>
      </c>
      <c r="R75" t="s">
        <v>1148</v>
      </c>
      <c r="W75" t="s">
        <v>1149</v>
      </c>
    </row>
    <row r="76" spans="1:23" x14ac:dyDescent="0.15">
      <c r="B76" s="6">
        <v>45709.666655092595</v>
      </c>
      <c r="C76">
        <v>15</v>
      </c>
      <c r="E76" t="s">
        <v>155</v>
      </c>
      <c r="O76" t="s">
        <v>1132</v>
      </c>
    </row>
    <row r="77" spans="1:23" x14ac:dyDescent="0.15">
      <c r="A77" t="s">
        <v>1150</v>
      </c>
      <c r="B77" s="6">
        <v>45711.505648148152</v>
      </c>
      <c r="C77">
        <v>30</v>
      </c>
      <c r="D77">
        <v>0</v>
      </c>
      <c r="E77" t="s">
        <v>155</v>
      </c>
      <c r="F77" t="b">
        <v>1</v>
      </c>
      <c r="G77">
        <v>30</v>
      </c>
      <c r="H77">
        <v>0</v>
      </c>
      <c r="I77" t="s">
        <v>155</v>
      </c>
      <c r="K77" t="s">
        <v>1151</v>
      </c>
      <c r="L77">
        <v>0.56000000000000005</v>
      </c>
      <c r="N77" t="s">
        <v>156</v>
      </c>
      <c r="O77" t="s">
        <v>137</v>
      </c>
      <c r="P77" t="s">
        <v>138</v>
      </c>
      <c r="Q77">
        <v>0</v>
      </c>
      <c r="R77" t="s">
        <v>1152</v>
      </c>
      <c r="W77" t="s">
        <v>1153</v>
      </c>
    </row>
    <row r="78" spans="1:23" x14ac:dyDescent="0.15">
      <c r="A78" t="s">
        <v>1154</v>
      </c>
      <c r="B78" s="6">
        <v>45711.794074074074</v>
      </c>
      <c r="C78">
        <v>30</v>
      </c>
      <c r="D78">
        <v>0</v>
      </c>
      <c r="E78" t="s">
        <v>155</v>
      </c>
      <c r="F78" t="b">
        <v>1</v>
      </c>
      <c r="G78">
        <v>30</v>
      </c>
      <c r="H78">
        <v>0</v>
      </c>
      <c r="I78" t="s">
        <v>155</v>
      </c>
      <c r="K78" t="s">
        <v>1155</v>
      </c>
      <c r="L78">
        <v>0.65</v>
      </c>
      <c r="N78" t="s">
        <v>156</v>
      </c>
      <c r="O78" t="s">
        <v>137</v>
      </c>
      <c r="P78" t="s">
        <v>138</v>
      </c>
      <c r="Q78">
        <v>0</v>
      </c>
      <c r="R78" t="s">
        <v>1156</v>
      </c>
      <c r="W78" t="s">
        <v>1153</v>
      </c>
    </row>
    <row r="79" spans="1:23" x14ac:dyDescent="0.15">
      <c r="B79" s="6">
        <v>45712.470208333332</v>
      </c>
      <c r="C79">
        <v>30</v>
      </c>
      <c r="E79" t="s">
        <v>155</v>
      </c>
      <c r="O79" t="s">
        <v>1132</v>
      </c>
    </row>
    <row r="80" spans="1:23" x14ac:dyDescent="0.15">
      <c r="A80" t="s">
        <v>1157</v>
      </c>
      <c r="B80" s="6">
        <v>45712.472349537034</v>
      </c>
      <c r="C80">
        <v>15</v>
      </c>
      <c r="D80">
        <v>0</v>
      </c>
      <c r="E80" t="s">
        <v>155</v>
      </c>
      <c r="F80" t="b">
        <v>1</v>
      </c>
      <c r="G80">
        <v>15</v>
      </c>
      <c r="H80">
        <v>0</v>
      </c>
      <c r="I80" t="s">
        <v>155</v>
      </c>
      <c r="K80" t="s">
        <v>1158</v>
      </c>
      <c r="L80">
        <v>0.38</v>
      </c>
      <c r="N80" t="s">
        <v>156</v>
      </c>
      <c r="O80" t="s">
        <v>137</v>
      </c>
      <c r="P80" t="s">
        <v>138</v>
      </c>
      <c r="Q80">
        <v>0</v>
      </c>
      <c r="R80" t="s">
        <v>1159</v>
      </c>
      <c r="W80" t="s">
        <v>1153</v>
      </c>
    </row>
    <row r="81" spans="1:23" x14ac:dyDescent="0.15">
      <c r="B81" s="6">
        <v>45712.472881944443</v>
      </c>
      <c r="C81">
        <v>30</v>
      </c>
      <c r="E81" t="s">
        <v>155</v>
      </c>
      <c r="O81" t="s">
        <v>1132</v>
      </c>
    </row>
    <row r="82" spans="1:23" x14ac:dyDescent="0.15">
      <c r="A82" t="s">
        <v>1160</v>
      </c>
      <c r="B82" s="6">
        <v>45712.483229166668</v>
      </c>
      <c r="C82">
        <v>30</v>
      </c>
      <c r="D82">
        <v>0</v>
      </c>
      <c r="E82" t="s">
        <v>155</v>
      </c>
      <c r="F82" t="b">
        <v>1</v>
      </c>
      <c r="G82">
        <v>30</v>
      </c>
      <c r="H82">
        <v>0</v>
      </c>
      <c r="I82" t="s">
        <v>155</v>
      </c>
      <c r="K82" t="s">
        <v>1161</v>
      </c>
      <c r="L82">
        <v>0.65</v>
      </c>
      <c r="N82" t="s">
        <v>156</v>
      </c>
      <c r="O82" t="s">
        <v>137</v>
      </c>
      <c r="P82" t="s">
        <v>138</v>
      </c>
      <c r="Q82">
        <v>0</v>
      </c>
      <c r="R82" t="s">
        <v>1162</v>
      </c>
      <c r="W82" t="s">
        <v>1153</v>
      </c>
    </row>
    <row r="83" spans="1:23" x14ac:dyDescent="0.15">
      <c r="B83" s="6">
        <v>45712.492199074077</v>
      </c>
      <c r="C83">
        <v>30</v>
      </c>
      <c r="E83" t="s">
        <v>155</v>
      </c>
      <c r="O83" t="s">
        <v>1132</v>
      </c>
    </row>
    <row r="84" spans="1:23" x14ac:dyDescent="0.15">
      <c r="A84" t="s">
        <v>1163</v>
      </c>
      <c r="B84" s="6">
        <v>45712.597858796296</v>
      </c>
      <c r="C84">
        <v>30</v>
      </c>
      <c r="D84">
        <v>0</v>
      </c>
      <c r="E84" t="s">
        <v>155</v>
      </c>
      <c r="F84" t="b">
        <v>1</v>
      </c>
      <c r="G84">
        <v>30</v>
      </c>
      <c r="H84">
        <v>0</v>
      </c>
      <c r="I84" t="s">
        <v>155</v>
      </c>
      <c r="K84" t="s">
        <v>1164</v>
      </c>
      <c r="L84">
        <v>0.65</v>
      </c>
      <c r="N84" t="s">
        <v>156</v>
      </c>
      <c r="O84" t="s">
        <v>137</v>
      </c>
      <c r="P84" t="s">
        <v>138</v>
      </c>
      <c r="Q84">
        <v>0</v>
      </c>
      <c r="R84" t="s">
        <v>1165</v>
      </c>
      <c r="W84" t="s">
        <v>1153</v>
      </c>
    </row>
    <row r="85" spans="1:23" x14ac:dyDescent="0.15">
      <c r="A85" t="s">
        <v>1166</v>
      </c>
      <c r="B85" s="6">
        <v>45713.901597222219</v>
      </c>
      <c r="C85">
        <v>30</v>
      </c>
      <c r="D85">
        <v>0</v>
      </c>
      <c r="E85" t="s">
        <v>155</v>
      </c>
      <c r="F85" t="b">
        <v>1</v>
      </c>
      <c r="G85">
        <v>30</v>
      </c>
      <c r="H85">
        <v>0</v>
      </c>
      <c r="I85" t="s">
        <v>155</v>
      </c>
      <c r="K85" t="s">
        <v>1167</v>
      </c>
      <c r="L85">
        <v>0.65</v>
      </c>
      <c r="N85" t="s">
        <v>156</v>
      </c>
      <c r="O85" t="s">
        <v>137</v>
      </c>
      <c r="P85" t="s">
        <v>138</v>
      </c>
      <c r="Q85">
        <v>0</v>
      </c>
      <c r="R85" t="s">
        <v>1168</v>
      </c>
      <c r="W85" t="s">
        <v>1169</v>
      </c>
    </row>
    <row r="86" spans="1:23" x14ac:dyDescent="0.15">
      <c r="A86" t="s">
        <v>1170</v>
      </c>
      <c r="B86" s="6">
        <v>45714.459606481483</v>
      </c>
      <c r="C86">
        <v>15</v>
      </c>
      <c r="D86">
        <v>0</v>
      </c>
      <c r="E86" t="s">
        <v>155</v>
      </c>
      <c r="F86" t="b">
        <v>1</v>
      </c>
      <c r="G86">
        <v>15</v>
      </c>
      <c r="H86">
        <v>0</v>
      </c>
      <c r="I86" t="s">
        <v>155</v>
      </c>
      <c r="K86" t="s">
        <v>1171</v>
      </c>
      <c r="L86">
        <v>0.43</v>
      </c>
      <c r="N86" t="s">
        <v>156</v>
      </c>
      <c r="O86" t="s">
        <v>137</v>
      </c>
      <c r="P86" t="s">
        <v>138</v>
      </c>
      <c r="Q86">
        <v>0</v>
      </c>
      <c r="R86" t="s">
        <v>1172</v>
      </c>
      <c r="W86" t="s">
        <v>1173</v>
      </c>
    </row>
    <row r="87" spans="1:23" x14ac:dyDescent="0.15">
      <c r="A87" t="s">
        <v>1174</v>
      </c>
      <c r="B87" s="6">
        <v>45714.473969907405</v>
      </c>
      <c r="C87">
        <v>15</v>
      </c>
      <c r="D87">
        <v>0</v>
      </c>
      <c r="E87" t="s">
        <v>155</v>
      </c>
      <c r="F87" t="b">
        <v>1</v>
      </c>
      <c r="G87">
        <v>15</v>
      </c>
      <c r="H87">
        <v>0</v>
      </c>
      <c r="I87" t="s">
        <v>155</v>
      </c>
      <c r="K87" t="s">
        <v>1175</v>
      </c>
      <c r="L87">
        <v>0.43</v>
      </c>
      <c r="N87" t="s">
        <v>156</v>
      </c>
      <c r="O87" t="s">
        <v>137</v>
      </c>
      <c r="P87" t="s">
        <v>138</v>
      </c>
      <c r="Q87">
        <v>0</v>
      </c>
      <c r="R87" t="s">
        <v>1176</v>
      </c>
      <c r="W87" t="s">
        <v>1173</v>
      </c>
    </row>
    <row r="88" spans="1:23" x14ac:dyDescent="0.15">
      <c r="A88" t="s">
        <v>1177</v>
      </c>
      <c r="B88" s="6">
        <v>45714.64</v>
      </c>
      <c r="C88">
        <v>15</v>
      </c>
      <c r="D88">
        <v>0</v>
      </c>
      <c r="E88" t="s">
        <v>155</v>
      </c>
      <c r="F88" t="b">
        <v>1</v>
      </c>
      <c r="G88">
        <v>15</v>
      </c>
      <c r="H88">
        <v>0</v>
      </c>
      <c r="I88" t="s">
        <v>155</v>
      </c>
      <c r="K88" t="s">
        <v>1178</v>
      </c>
      <c r="L88">
        <v>0.49</v>
      </c>
      <c r="N88" t="s">
        <v>156</v>
      </c>
      <c r="O88" t="s">
        <v>137</v>
      </c>
      <c r="P88" t="s">
        <v>138</v>
      </c>
      <c r="Q88">
        <v>0</v>
      </c>
      <c r="R88" t="s">
        <v>1179</v>
      </c>
      <c r="W88" t="s">
        <v>1173</v>
      </c>
    </row>
    <row r="89" spans="1:23" x14ac:dyDescent="0.15">
      <c r="A89" t="s">
        <v>1180</v>
      </c>
      <c r="B89" s="6">
        <v>45714.908703703702</v>
      </c>
      <c r="C89">
        <v>30</v>
      </c>
      <c r="D89">
        <v>0</v>
      </c>
      <c r="E89" t="s">
        <v>155</v>
      </c>
      <c r="F89" t="b">
        <v>1</v>
      </c>
      <c r="G89">
        <v>30</v>
      </c>
      <c r="H89">
        <v>0</v>
      </c>
      <c r="I89" t="s">
        <v>155</v>
      </c>
      <c r="K89" t="s">
        <v>1181</v>
      </c>
      <c r="L89">
        <v>0.65</v>
      </c>
      <c r="N89" t="s">
        <v>156</v>
      </c>
      <c r="O89" t="s">
        <v>137</v>
      </c>
      <c r="P89" t="s">
        <v>138</v>
      </c>
      <c r="Q89">
        <v>0</v>
      </c>
      <c r="R89" t="s">
        <v>1182</v>
      </c>
      <c r="W89" t="s">
        <v>1173</v>
      </c>
    </row>
    <row r="90" spans="1:23" x14ac:dyDescent="0.15">
      <c r="A90" t="s">
        <v>1183</v>
      </c>
      <c r="B90" s="6">
        <v>45715.544131944444</v>
      </c>
      <c r="C90">
        <v>15</v>
      </c>
      <c r="D90">
        <v>0</v>
      </c>
      <c r="E90" t="s">
        <v>155</v>
      </c>
      <c r="F90" t="b">
        <v>1</v>
      </c>
      <c r="G90">
        <v>15</v>
      </c>
      <c r="H90">
        <v>0</v>
      </c>
      <c r="I90" t="s">
        <v>155</v>
      </c>
      <c r="K90" t="s">
        <v>1184</v>
      </c>
      <c r="L90">
        <v>0.43</v>
      </c>
      <c r="N90" t="s">
        <v>156</v>
      </c>
      <c r="O90" t="s">
        <v>137</v>
      </c>
      <c r="P90" t="s">
        <v>138</v>
      </c>
      <c r="Q90">
        <v>0</v>
      </c>
      <c r="R90" t="s">
        <v>1185</v>
      </c>
      <c r="W90" t="s">
        <v>1186</v>
      </c>
    </row>
    <row r="91" spans="1:23" x14ac:dyDescent="0.15">
      <c r="A91" t="s">
        <v>1187</v>
      </c>
      <c r="B91" s="6">
        <v>45715.802847222221</v>
      </c>
      <c r="C91">
        <v>30</v>
      </c>
      <c r="D91">
        <v>0</v>
      </c>
      <c r="E91" t="s">
        <v>155</v>
      </c>
      <c r="F91" t="b">
        <v>1</v>
      </c>
      <c r="G91">
        <v>30</v>
      </c>
      <c r="H91">
        <v>0</v>
      </c>
      <c r="I91" t="s">
        <v>155</v>
      </c>
      <c r="K91" t="s">
        <v>1188</v>
      </c>
      <c r="L91">
        <v>0.65</v>
      </c>
      <c r="N91" t="s">
        <v>156</v>
      </c>
      <c r="O91" t="s">
        <v>137</v>
      </c>
      <c r="P91" t="s">
        <v>138</v>
      </c>
      <c r="Q91">
        <v>0</v>
      </c>
      <c r="R91" t="s">
        <v>1189</v>
      </c>
      <c r="W91" t="s">
        <v>1186</v>
      </c>
    </row>
    <row r="92" spans="1:23" x14ac:dyDescent="0.15">
      <c r="A92" t="s">
        <v>1190</v>
      </c>
      <c r="B92" s="6">
        <v>45717.362951388888</v>
      </c>
      <c r="C92">
        <v>30</v>
      </c>
      <c r="D92">
        <v>0</v>
      </c>
      <c r="E92" t="s">
        <v>155</v>
      </c>
      <c r="F92" t="b">
        <v>1</v>
      </c>
      <c r="G92">
        <v>30</v>
      </c>
      <c r="H92">
        <v>0</v>
      </c>
      <c r="I92" t="s">
        <v>155</v>
      </c>
      <c r="K92" t="s">
        <v>1191</v>
      </c>
      <c r="L92">
        <v>0.65</v>
      </c>
      <c r="N92" t="s">
        <v>156</v>
      </c>
      <c r="O92" t="s">
        <v>137</v>
      </c>
      <c r="P92" t="s">
        <v>138</v>
      </c>
      <c r="Q92">
        <v>0</v>
      </c>
      <c r="R92" t="s">
        <v>1192</v>
      </c>
    </row>
    <row r="93" spans="1:23" x14ac:dyDescent="0.15">
      <c r="B93" s="6">
        <v>45717.625636574077</v>
      </c>
      <c r="C93">
        <v>30</v>
      </c>
      <c r="E93" t="s">
        <v>155</v>
      </c>
      <c r="O93" t="s">
        <v>1132</v>
      </c>
    </row>
    <row r="94" spans="1:23" x14ac:dyDescent="0.15">
      <c r="A94" t="s">
        <v>1193</v>
      </c>
      <c r="B94" s="6">
        <v>45717.63386574074</v>
      </c>
      <c r="C94">
        <v>30</v>
      </c>
      <c r="D94">
        <v>0</v>
      </c>
      <c r="E94" t="s">
        <v>155</v>
      </c>
      <c r="F94" t="b">
        <v>1</v>
      </c>
      <c r="G94">
        <v>30</v>
      </c>
      <c r="H94">
        <v>0</v>
      </c>
      <c r="I94" t="s">
        <v>155</v>
      </c>
      <c r="K94" t="s">
        <v>1194</v>
      </c>
      <c r="L94">
        <v>0.65</v>
      </c>
      <c r="N94" t="s">
        <v>156</v>
      </c>
      <c r="O94" t="s">
        <v>137</v>
      </c>
      <c r="P94" t="s">
        <v>138</v>
      </c>
      <c r="Q94">
        <v>0</v>
      </c>
      <c r="R94" t="s">
        <v>1195</v>
      </c>
    </row>
    <row r="95" spans="1:23" x14ac:dyDescent="0.15">
      <c r="A95" t="s">
        <v>1196</v>
      </c>
      <c r="B95" s="6">
        <v>45717.840150462966</v>
      </c>
      <c r="C95">
        <v>30</v>
      </c>
      <c r="D95">
        <v>0</v>
      </c>
      <c r="E95" t="s">
        <v>155</v>
      </c>
      <c r="F95" t="b">
        <v>1</v>
      </c>
      <c r="G95">
        <v>30</v>
      </c>
      <c r="H95">
        <v>0</v>
      </c>
      <c r="I95" t="s">
        <v>155</v>
      </c>
      <c r="K95" t="s">
        <v>1197</v>
      </c>
      <c r="L95">
        <v>0.65</v>
      </c>
      <c r="N95" t="s">
        <v>156</v>
      </c>
      <c r="O95" t="s">
        <v>137</v>
      </c>
      <c r="P95" t="s">
        <v>138</v>
      </c>
      <c r="Q95">
        <v>0</v>
      </c>
      <c r="R95" t="s">
        <v>1198</v>
      </c>
    </row>
    <row r="96" spans="1:23" x14ac:dyDescent="0.15">
      <c r="A96" t="s">
        <v>1199</v>
      </c>
      <c r="B96" s="6">
        <v>45717.844259259262</v>
      </c>
      <c r="C96">
        <v>15</v>
      </c>
      <c r="D96">
        <v>0</v>
      </c>
      <c r="E96" t="s">
        <v>155</v>
      </c>
      <c r="F96" t="b">
        <v>1</v>
      </c>
      <c r="G96">
        <v>15</v>
      </c>
      <c r="H96">
        <v>0</v>
      </c>
      <c r="I96" t="s">
        <v>155</v>
      </c>
      <c r="K96" t="s">
        <v>1200</v>
      </c>
      <c r="L96">
        <v>0.43</v>
      </c>
      <c r="N96" t="s">
        <v>156</v>
      </c>
      <c r="O96" t="s">
        <v>137</v>
      </c>
      <c r="P96" t="s">
        <v>138</v>
      </c>
      <c r="Q96">
        <v>0</v>
      </c>
      <c r="R96" t="s">
        <v>1201</v>
      </c>
    </row>
    <row r="97" spans="1:18" x14ac:dyDescent="0.15">
      <c r="A97" t="s">
        <v>1202</v>
      </c>
      <c r="B97" s="6">
        <v>45718.491342592592</v>
      </c>
      <c r="C97">
        <v>30</v>
      </c>
      <c r="D97">
        <v>0</v>
      </c>
      <c r="E97" t="s">
        <v>155</v>
      </c>
      <c r="F97" t="b">
        <v>1</v>
      </c>
      <c r="G97">
        <v>30</v>
      </c>
      <c r="H97">
        <v>0</v>
      </c>
      <c r="I97" t="s">
        <v>155</v>
      </c>
      <c r="K97" t="s">
        <v>1203</v>
      </c>
      <c r="L97">
        <v>0.65</v>
      </c>
      <c r="N97" t="s">
        <v>156</v>
      </c>
      <c r="O97" t="s">
        <v>137</v>
      </c>
      <c r="P97" t="s">
        <v>138</v>
      </c>
      <c r="Q97">
        <v>0</v>
      </c>
      <c r="R97" t="s">
        <v>1204</v>
      </c>
    </row>
    <row r="98" spans="1:18" x14ac:dyDescent="0.15">
      <c r="A98" t="s">
        <v>1205</v>
      </c>
      <c r="B98" s="6">
        <v>45718.531886574077</v>
      </c>
      <c r="C98">
        <v>30</v>
      </c>
      <c r="D98">
        <v>0</v>
      </c>
      <c r="E98" t="s">
        <v>155</v>
      </c>
      <c r="F98" t="b">
        <v>1</v>
      </c>
      <c r="G98">
        <v>30</v>
      </c>
      <c r="H98">
        <v>0</v>
      </c>
      <c r="I98" t="s">
        <v>155</v>
      </c>
      <c r="K98" t="s">
        <v>1206</v>
      </c>
      <c r="L98">
        <v>0.56000000000000005</v>
      </c>
      <c r="N98" t="s">
        <v>156</v>
      </c>
      <c r="O98" t="s">
        <v>137</v>
      </c>
      <c r="P98" t="s">
        <v>138</v>
      </c>
      <c r="Q98">
        <v>0</v>
      </c>
      <c r="R98" t="s">
        <v>1207</v>
      </c>
    </row>
    <row r="99" spans="1:18" x14ac:dyDescent="0.15">
      <c r="B99" s="6">
        <v>45718.533668981479</v>
      </c>
      <c r="C99">
        <v>30</v>
      </c>
      <c r="E99" t="s">
        <v>155</v>
      </c>
      <c r="O99" t="s">
        <v>1132</v>
      </c>
    </row>
    <row r="100" spans="1:18" x14ac:dyDescent="0.15">
      <c r="A100" t="s">
        <v>1208</v>
      </c>
      <c r="B100" s="6">
        <v>45718.542638888888</v>
      </c>
      <c r="C100">
        <v>30</v>
      </c>
      <c r="D100">
        <v>0</v>
      </c>
      <c r="E100" t="s">
        <v>155</v>
      </c>
      <c r="F100" t="b">
        <v>1</v>
      </c>
      <c r="G100">
        <v>30</v>
      </c>
      <c r="H100">
        <v>0</v>
      </c>
      <c r="I100" t="s">
        <v>155</v>
      </c>
      <c r="K100" t="s">
        <v>1209</v>
      </c>
      <c r="L100">
        <v>0.65</v>
      </c>
      <c r="N100" t="s">
        <v>156</v>
      </c>
      <c r="O100" t="s">
        <v>137</v>
      </c>
      <c r="P100" t="s">
        <v>138</v>
      </c>
      <c r="Q100">
        <v>0</v>
      </c>
      <c r="R100" t="s">
        <v>1210</v>
      </c>
    </row>
    <row r="101" spans="1:18" x14ac:dyDescent="0.15">
      <c r="A101" t="s">
        <v>1211</v>
      </c>
      <c r="B101" s="6">
        <v>45718.573275462964</v>
      </c>
      <c r="C101">
        <v>30</v>
      </c>
      <c r="D101">
        <v>0</v>
      </c>
      <c r="E101" t="s">
        <v>155</v>
      </c>
      <c r="F101" t="b">
        <v>1</v>
      </c>
      <c r="G101">
        <v>30</v>
      </c>
      <c r="H101">
        <v>0</v>
      </c>
      <c r="I101" t="s">
        <v>155</v>
      </c>
      <c r="K101" t="s">
        <v>1212</v>
      </c>
      <c r="L101">
        <v>0.65</v>
      </c>
      <c r="N101" t="s">
        <v>156</v>
      </c>
      <c r="O101" t="s">
        <v>137</v>
      </c>
      <c r="P101" t="s">
        <v>138</v>
      </c>
      <c r="Q101">
        <v>0</v>
      </c>
      <c r="R101" t="s">
        <v>1213</v>
      </c>
    </row>
    <row r="102" spans="1:18" x14ac:dyDescent="0.15">
      <c r="A102" t="s">
        <v>1214</v>
      </c>
      <c r="B102" s="6">
        <v>45718.691087962965</v>
      </c>
      <c r="C102">
        <v>15</v>
      </c>
      <c r="D102">
        <v>0</v>
      </c>
      <c r="E102" t="s">
        <v>155</v>
      </c>
      <c r="F102" t="b">
        <v>1</v>
      </c>
      <c r="G102">
        <v>15</v>
      </c>
      <c r="H102">
        <v>0</v>
      </c>
      <c r="I102" t="s">
        <v>155</v>
      </c>
      <c r="K102" t="s">
        <v>1215</v>
      </c>
      <c r="L102">
        <v>0.43</v>
      </c>
      <c r="N102" t="s">
        <v>156</v>
      </c>
      <c r="O102" t="s">
        <v>137</v>
      </c>
      <c r="P102" t="s">
        <v>138</v>
      </c>
      <c r="Q102">
        <v>0</v>
      </c>
      <c r="R102" t="s">
        <v>1216</v>
      </c>
    </row>
    <row r="103" spans="1:18" x14ac:dyDescent="0.15">
      <c r="A103" t="s">
        <v>1217</v>
      </c>
      <c r="B103" s="6">
        <v>45718.694108796299</v>
      </c>
      <c r="C103">
        <v>30</v>
      </c>
      <c r="D103">
        <v>0</v>
      </c>
      <c r="E103" t="s">
        <v>155</v>
      </c>
      <c r="F103" t="b">
        <v>1</v>
      </c>
      <c r="G103">
        <v>30</v>
      </c>
      <c r="H103">
        <v>0</v>
      </c>
      <c r="I103" t="s">
        <v>155</v>
      </c>
      <c r="K103" t="s">
        <v>1218</v>
      </c>
      <c r="L103">
        <v>0.65</v>
      </c>
      <c r="N103" t="s">
        <v>156</v>
      </c>
      <c r="O103" t="s">
        <v>137</v>
      </c>
      <c r="P103" t="s">
        <v>138</v>
      </c>
      <c r="Q103">
        <v>0</v>
      </c>
      <c r="R103" t="s">
        <v>1219</v>
      </c>
    </row>
    <row r="104" spans="1:18" x14ac:dyDescent="0.15">
      <c r="B104" s="6">
        <v>45718.728518518517</v>
      </c>
      <c r="C104">
        <v>15</v>
      </c>
      <c r="E104" t="s">
        <v>155</v>
      </c>
      <c r="O104" t="s">
        <v>1132</v>
      </c>
    </row>
    <row r="105" spans="1:18" x14ac:dyDescent="0.15">
      <c r="B105" s="6">
        <v>45718.739293981482</v>
      </c>
      <c r="C105">
        <v>15</v>
      </c>
      <c r="E105" t="s">
        <v>155</v>
      </c>
      <c r="O105" t="s">
        <v>1132</v>
      </c>
    </row>
    <row r="106" spans="1:18" x14ac:dyDescent="0.15">
      <c r="B106" s="6">
        <v>45718.755671296298</v>
      </c>
      <c r="C106">
        <v>30</v>
      </c>
      <c r="E106" t="s">
        <v>155</v>
      </c>
      <c r="O106" t="s">
        <v>1132</v>
      </c>
    </row>
    <row r="107" spans="1:18" x14ac:dyDescent="0.15">
      <c r="A107" t="s">
        <v>1220</v>
      </c>
      <c r="B107" s="6">
        <v>45718.760868055557</v>
      </c>
      <c r="C107">
        <v>30</v>
      </c>
      <c r="D107">
        <v>0</v>
      </c>
      <c r="E107" t="s">
        <v>155</v>
      </c>
      <c r="F107" t="b">
        <v>1</v>
      </c>
      <c r="G107">
        <v>30</v>
      </c>
      <c r="H107">
        <v>0</v>
      </c>
      <c r="I107" t="s">
        <v>155</v>
      </c>
      <c r="K107" t="s">
        <v>1221</v>
      </c>
      <c r="L107">
        <v>0.65</v>
      </c>
      <c r="N107" t="s">
        <v>156</v>
      </c>
      <c r="O107" t="s">
        <v>137</v>
      </c>
      <c r="P107" t="s">
        <v>138</v>
      </c>
      <c r="Q107">
        <v>0</v>
      </c>
      <c r="R107" t="s">
        <v>1222</v>
      </c>
    </row>
    <row r="108" spans="1:18" x14ac:dyDescent="0.15">
      <c r="A108" t="s">
        <v>1223</v>
      </c>
      <c r="B108" s="6">
        <v>45718.792534722219</v>
      </c>
      <c r="C108">
        <v>30</v>
      </c>
      <c r="D108">
        <v>0</v>
      </c>
      <c r="E108" t="s">
        <v>155</v>
      </c>
      <c r="F108" t="b">
        <v>1</v>
      </c>
      <c r="G108">
        <v>30</v>
      </c>
      <c r="H108">
        <v>0</v>
      </c>
      <c r="I108" t="s">
        <v>155</v>
      </c>
      <c r="K108" t="s">
        <v>1224</v>
      </c>
      <c r="L108">
        <v>0.65</v>
      </c>
      <c r="N108" t="s">
        <v>156</v>
      </c>
      <c r="O108" t="s">
        <v>137</v>
      </c>
      <c r="P108" t="s">
        <v>138</v>
      </c>
      <c r="Q108">
        <v>0</v>
      </c>
      <c r="R108" t="s">
        <v>1225</v>
      </c>
    </row>
    <row r="109" spans="1:18" x14ac:dyDescent="0.15">
      <c r="B109" s="6">
        <v>45719.453750000001</v>
      </c>
      <c r="C109">
        <v>30</v>
      </c>
      <c r="E109" t="s">
        <v>155</v>
      </c>
      <c r="O109" t="s">
        <v>1132</v>
      </c>
    </row>
    <row r="110" spans="1:18" x14ac:dyDescent="0.15">
      <c r="A110" t="s">
        <v>1226</v>
      </c>
      <c r="B110" s="6">
        <v>45719.460439814815</v>
      </c>
      <c r="C110">
        <v>30</v>
      </c>
      <c r="D110">
        <v>0</v>
      </c>
      <c r="E110" t="s">
        <v>155</v>
      </c>
      <c r="F110" t="b">
        <v>1</v>
      </c>
      <c r="G110">
        <v>30</v>
      </c>
      <c r="H110">
        <v>0</v>
      </c>
      <c r="I110" t="s">
        <v>155</v>
      </c>
      <c r="K110" t="s">
        <v>1227</v>
      </c>
      <c r="L110">
        <v>0.65</v>
      </c>
      <c r="N110" t="s">
        <v>156</v>
      </c>
      <c r="O110" t="s">
        <v>137</v>
      </c>
      <c r="P110" t="s">
        <v>138</v>
      </c>
      <c r="Q110">
        <v>0</v>
      </c>
      <c r="R110" t="s">
        <v>1228</v>
      </c>
    </row>
    <row r="111" spans="1:18" x14ac:dyDescent="0.15">
      <c r="A111" t="s">
        <v>1229</v>
      </c>
      <c r="B111" s="6">
        <v>45719.479050925926</v>
      </c>
      <c r="C111">
        <v>15</v>
      </c>
      <c r="D111">
        <v>0</v>
      </c>
      <c r="E111" t="s">
        <v>155</v>
      </c>
      <c r="F111" t="b">
        <v>1</v>
      </c>
      <c r="G111">
        <v>15</v>
      </c>
      <c r="H111">
        <v>0</v>
      </c>
      <c r="I111" t="s">
        <v>155</v>
      </c>
      <c r="K111" t="s">
        <v>1230</v>
      </c>
      <c r="L111">
        <v>0.43</v>
      </c>
      <c r="N111" t="s">
        <v>156</v>
      </c>
      <c r="O111" t="s">
        <v>137</v>
      </c>
      <c r="P111" t="s">
        <v>138</v>
      </c>
      <c r="Q111">
        <v>0</v>
      </c>
      <c r="R111" t="s">
        <v>1231</v>
      </c>
    </row>
    <row r="112" spans="1:18" x14ac:dyDescent="0.15">
      <c r="A112" t="s">
        <v>1232</v>
      </c>
      <c r="B112" s="6">
        <v>45719.510613425926</v>
      </c>
      <c r="C112">
        <v>15</v>
      </c>
      <c r="D112">
        <v>0</v>
      </c>
      <c r="E112" t="s">
        <v>155</v>
      </c>
      <c r="F112" t="b">
        <v>1</v>
      </c>
      <c r="G112">
        <v>15</v>
      </c>
      <c r="H112">
        <v>0</v>
      </c>
      <c r="I112" t="s">
        <v>155</v>
      </c>
      <c r="K112" t="s">
        <v>1233</v>
      </c>
      <c r="L112">
        <v>0.43</v>
      </c>
      <c r="N112" t="s">
        <v>156</v>
      </c>
      <c r="O112" t="s">
        <v>137</v>
      </c>
      <c r="P112" t="s">
        <v>138</v>
      </c>
      <c r="Q112">
        <v>0</v>
      </c>
      <c r="R112" t="s">
        <v>1234</v>
      </c>
    </row>
    <row r="113" spans="1:18" x14ac:dyDescent="0.15">
      <c r="A113" t="s">
        <v>1235</v>
      </c>
      <c r="B113" s="6">
        <v>45719.574293981481</v>
      </c>
      <c r="C113">
        <v>30</v>
      </c>
      <c r="D113">
        <v>0</v>
      </c>
      <c r="E113" t="s">
        <v>155</v>
      </c>
      <c r="F113" t="b">
        <v>1</v>
      </c>
      <c r="G113">
        <v>30</v>
      </c>
      <c r="H113">
        <v>0</v>
      </c>
      <c r="I113" t="s">
        <v>155</v>
      </c>
      <c r="K113" t="s">
        <v>1236</v>
      </c>
      <c r="L113">
        <v>0.65</v>
      </c>
      <c r="N113" t="s">
        <v>156</v>
      </c>
      <c r="O113" t="s">
        <v>137</v>
      </c>
      <c r="P113" t="s">
        <v>138</v>
      </c>
      <c r="Q113">
        <v>0</v>
      </c>
      <c r="R113" t="s">
        <v>1237</v>
      </c>
    </row>
    <row r="114" spans="1:18" x14ac:dyDescent="0.15">
      <c r="B114" s="6">
        <v>45719.583599537036</v>
      </c>
      <c r="C114">
        <v>30</v>
      </c>
      <c r="E114" t="s">
        <v>155</v>
      </c>
      <c r="O114" t="s">
        <v>1132</v>
      </c>
    </row>
    <row r="115" spans="1:18" x14ac:dyDescent="0.15">
      <c r="A115" t="s">
        <v>1238</v>
      </c>
      <c r="B115" s="6">
        <v>45719.607222222221</v>
      </c>
      <c r="C115">
        <v>30</v>
      </c>
      <c r="D115">
        <v>0</v>
      </c>
      <c r="E115" t="s">
        <v>155</v>
      </c>
      <c r="F115" t="b">
        <v>1</v>
      </c>
      <c r="G115">
        <v>30</v>
      </c>
      <c r="H115">
        <v>0</v>
      </c>
      <c r="I115" t="s">
        <v>155</v>
      </c>
      <c r="K115" t="s">
        <v>1239</v>
      </c>
      <c r="L115">
        <v>0.65</v>
      </c>
      <c r="N115" t="s">
        <v>156</v>
      </c>
      <c r="O115" t="s">
        <v>137</v>
      </c>
      <c r="P115" t="s">
        <v>138</v>
      </c>
      <c r="Q115">
        <v>0</v>
      </c>
      <c r="R115" t="s">
        <v>1240</v>
      </c>
    </row>
    <row r="116" spans="1:18" x14ac:dyDescent="0.15">
      <c r="A116" t="s">
        <v>1241</v>
      </c>
      <c r="B116" s="6">
        <v>45719.624259259261</v>
      </c>
      <c r="C116">
        <v>30</v>
      </c>
      <c r="D116">
        <v>0</v>
      </c>
      <c r="E116" t="s">
        <v>155</v>
      </c>
      <c r="F116" t="b">
        <v>1</v>
      </c>
      <c r="G116">
        <v>30</v>
      </c>
      <c r="H116">
        <v>0</v>
      </c>
      <c r="I116" t="s">
        <v>155</v>
      </c>
      <c r="K116" t="s">
        <v>1242</v>
      </c>
      <c r="L116">
        <v>0.77</v>
      </c>
      <c r="N116" t="s">
        <v>156</v>
      </c>
      <c r="O116" t="s">
        <v>137</v>
      </c>
      <c r="P116" t="s">
        <v>138</v>
      </c>
      <c r="Q116">
        <v>0</v>
      </c>
      <c r="R116" t="s">
        <v>1243</v>
      </c>
    </row>
    <row r="117" spans="1:18" x14ac:dyDescent="0.15">
      <c r="A117" t="s">
        <v>1244</v>
      </c>
      <c r="B117" s="6">
        <v>45719.65283564815</v>
      </c>
      <c r="C117">
        <v>30</v>
      </c>
      <c r="D117">
        <v>0</v>
      </c>
      <c r="E117" t="s">
        <v>155</v>
      </c>
      <c r="F117" t="b">
        <v>0</v>
      </c>
      <c r="G117">
        <v>30</v>
      </c>
      <c r="H117">
        <v>0</v>
      </c>
      <c r="I117" t="s">
        <v>155</v>
      </c>
      <c r="J117" t="s">
        <v>1031</v>
      </c>
      <c r="K117" t="s">
        <v>1245</v>
      </c>
      <c r="L117">
        <v>0</v>
      </c>
      <c r="N117" t="s">
        <v>156</v>
      </c>
      <c r="O117" t="s">
        <v>1033</v>
      </c>
      <c r="P117" t="s">
        <v>1034</v>
      </c>
      <c r="Q117">
        <v>0</v>
      </c>
      <c r="R117" t="s">
        <v>1246</v>
      </c>
    </row>
    <row r="118" spans="1:18" x14ac:dyDescent="0.15">
      <c r="A118" t="s">
        <v>1247</v>
      </c>
      <c r="B118" s="6">
        <v>45719.654247685183</v>
      </c>
      <c r="C118">
        <v>30</v>
      </c>
      <c r="D118">
        <v>0</v>
      </c>
      <c r="E118" t="s">
        <v>155</v>
      </c>
      <c r="F118" t="b">
        <v>1</v>
      </c>
      <c r="G118">
        <v>30</v>
      </c>
      <c r="H118">
        <v>0</v>
      </c>
      <c r="I118" t="s">
        <v>155</v>
      </c>
      <c r="K118" t="s">
        <v>1245</v>
      </c>
      <c r="L118">
        <v>0.65</v>
      </c>
      <c r="N118" t="s">
        <v>156</v>
      </c>
      <c r="O118" t="s">
        <v>137</v>
      </c>
      <c r="P118" t="s">
        <v>138</v>
      </c>
      <c r="Q118">
        <v>0</v>
      </c>
      <c r="R118" t="s">
        <v>1248</v>
      </c>
    </row>
    <row r="119" spans="1:18" x14ac:dyDescent="0.15">
      <c r="A119" t="s">
        <v>1249</v>
      </c>
      <c r="B119" s="6">
        <v>45719.66202546296</v>
      </c>
      <c r="C119">
        <v>30</v>
      </c>
      <c r="D119">
        <v>0</v>
      </c>
      <c r="E119" t="s">
        <v>155</v>
      </c>
      <c r="F119" t="b">
        <v>1</v>
      </c>
      <c r="G119">
        <v>30</v>
      </c>
      <c r="H119">
        <v>0</v>
      </c>
      <c r="I119" t="s">
        <v>155</v>
      </c>
      <c r="K119" t="s">
        <v>1250</v>
      </c>
      <c r="L119">
        <v>0.77</v>
      </c>
      <c r="N119" t="s">
        <v>156</v>
      </c>
      <c r="O119" t="s">
        <v>137</v>
      </c>
      <c r="P119" t="s">
        <v>138</v>
      </c>
      <c r="Q119">
        <v>0</v>
      </c>
      <c r="R119" t="s">
        <v>1251</v>
      </c>
    </row>
    <row r="120" spans="1:18" x14ac:dyDescent="0.15">
      <c r="B120" s="6">
        <v>45719.668356481481</v>
      </c>
      <c r="C120">
        <v>30</v>
      </c>
      <c r="E120" t="s">
        <v>155</v>
      </c>
      <c r="O120" t="s">
        <v>1132</v>
      </c>
    </row>
    <row r="121" spans="1:18" x14ac:dyDescent="0.15">
      <c r="A121" t="s">
        <v>1252</v>
      </c>
      <c r="B121" s="6">
        <v>45719.69940972222</v>
      </c>
      <c r="C121">
        <v>30</v>
      </c>
      <c r="D121">
        <v>0</v>
      </c>
      <c r="E121" t="s">
        <v>155</v>
      </c>
      <c r="F121" t="b">
        <v>1</v>
      </c>
      <c r="G121">
        <v>30</v>
      </c>
      <c r="H121">
        <v>0</v>
      </c>
      <c r="I121" t="s">
        <v>155</v>
      </c>
      <c r="K121" t="s">
        <v>1253</v>
      </c>
      <c r="L121">
        <v>0.65</v>
      </c>
      <c r="N121" t="s">
        <v>156</v>
      </c>
      <c r="O121" t="s">
        <v>137</v>
      </c>
      <c r="P121" t="s">
        <v>138</v>
      </c>
      <c r="Q121">
        <v>0</v>
      </c>
      <c r="R121" t="s">
        <v>1254</v>
      </c>
    </row>
    <row r="122" spans="1:18" x14ac:dyDescent="0.15">
      <c r="B122" s="6">
        <v>45719.753252314818</v>
      </c>
      <c r="C122">
        <v>30</v>
      </c>
      <c r="E122" t="s">
        <v>155</v>
      </c>
      <c r="O122" t="s">
        <v>1132</v>
      </c>
    </row>
    <row r="123" spans="1:18" x14ac:dyDescent="0.15">
      <c r="A123" t="s">
        <v>1255</v>
      </c>
      <c r="B123" s="6">
        <v>45719.756226851852</v>
      </c>
      <c r="C123">
        <v>30</v>
      </c>
      <c r="D123">
        <v>0</v>
      </c>
      <c r="E123" t="s">
        <v>155</v>
      </c>
      <c r="F123" t="b">
        <v>1</v>
      </c>
      <c r="G123">
        <v>30</v>
      </c>
      <c r="H123">
        <v>0</v>
      </c>
      <c r="I123" t="s">
        <v>155</v>
      </c>
      <c r="K123" t="s">
        <v>1256</v>
      </c>
      <c r="L123">
        <v>0.65</v>
      </c>
      <c r="N123" t="s">
        <v>156</v>
      </c>
      <c r="O123" t="s">
        <v>137</v>
      </c>
      <c r="P123" t="s">
        <v>138</v>
      </c>
      <c r="Q123">
        <v>0</v>
      </c>
      <c r="R123" t="s">
        <v>1257</v>
      </c>
    </row>
    <row r="124" spans="1:18" x14ac:dyDescent="0.15">
      <c r="A124" t="s">
        <v>1258</v>
      </c>
      <c r="B124" s="6">
        <v>45720.623784722222</v>
      </c>
      <c r="C124">
        <v>15</v>
      </c>
      <c r="D124">
        <v>0</v>
      </c>
      <c r="E124" t="s">
        <v>155</v>
      </c>
      <c r="F124" t="b">
        <v>1</v>
      </c>
      <c r="G124">
        <v>15</v>
      </c>
      <c r="H124">
        <v>0</v>
      </c>
      <c r="I124" t="s">
        <v>155</v>
      </c>
      <c r="K124" t="s">
        <v>1259</v>
      </c>
      <c r="L124">
        <v>0.43</v>
      </c>
      <c r="N124" t="s">
        <v>156</v>
      </c>
      <c r="O124" t="s">
        <v>137</v>
      </c>
      <c r="P124" t="s">
        <v>138</v>
      </c>
      <c r="Q124">
        <v>0</v>
      </c>
      <c r="R124" t="s">
        <v>1260</v>
      </c>
    </row>
    <row r="125" spans="1:18" x14ac:dyDescent="0.15">
      <c r="A125" t="s">
        <v>1261</v>
      </c>
      <c r="B125" s="6">
        <v>45720.675034722219</v>
      </c>
      <c r="C125">
        <v>30</v>
      </c>
      <c r="D125">
        <v>0</v>
      </c>
      <c r="E125" t="s">
        <v>155</v>
      </c>
      <c r="F125" t="b">
        <v>1</v>
      </c>
      <c r="G125">
        <v>30</v>
      </c>
      <c r="H125">
        <v>0</v>
      </c>
      <c r="I125" t="s">
        <v>155</v>
      </c>
      <c r="K125" t="s">
        <v>1262</v>
      </c>
      <c r="L125">
        <v>0.65</v>
      </c>
      <c r="N125" t="s">
        <v>156</v>
      </c>
      <c r="O125" t="s">
        <v>137</v>
      </c>
      <c r="P125" t="s">
        <v>138</v>
      </c>
      <c r="Q125">
        <v>0</v>
      </c>
      <c r="R125" t="s">
        <v>1263</v>
      </c>
    </row>
    <row r="126" spans="1:18" x14ac:dyDescent="0.15">
      <c r="A126" t="s">
        <v>1264</v>
      </c>
      <c r="B126" s="6">
        <v>45720.872349537036</v>
      </c>
      <c r="C126">
        <v>30</v>
      </c>
      <c r="D126">
        <v>0</v>
      </c>
      <c r="E126" t="s">
        <v>155</v>
      </c>
      <c r="F126" t="b">
        <v>1</v>
      </c>
      <c r="G126">
        <v>30</v>
      </c>
      <c r="H126">
        <v>0</v>
      </c>
      <c r="I126" t="s">
        <v>155</v>
      </c>
      <c r="K126" t="s">
        <v>1265</v>
      </c>
      <c r="L126">
        <v>0.65</v>
      </c>
      <c r="N126" t="s">
        <v>156</v>
      </c>
      <c r="O126" t="s">
        <v>137</v>
      </c>
      <c r="P126" t="s">
        <v>138</v>
      </c>
      <c r="Q126">
        <v>0</v>
      </c>
      <c r="R126" t="s">
        <v>1266</v>
      </c>
    </row>
    <row r="127" spans="1:18" x14ac:dyDescent="0.15">
      <c r="A127" t="s">
        <v>1267</v>
      </c>
      <c r="B127" s="6">
        <v>45721.409872685188</v>
      </c>
      <c r="C127">
        <v>15</v>
      </c>
      <c r="D127">
        <v>0</v>
      </c>
      <c r="E127" t="s">
        <v>155</v>
      </c>
      <c r="F127" t="b">
        <v>1</v>
      </c>
      <c r="G127">
        <v>15</v>
      </c>
      <c r="H127">
        <v>0</v>
      </c>
      <c r="I127" t="s">
        <v>155</v>
      </c>
      <c r="K127" t="s">
        <v>1268</v>
      </c>
      <c r="L127">
        <v>0.43</v>
      </c>
      <c r="N127" t="s">
        <v>156</v>
      </c>
      <c r="O127" t="s">
        <v>137</v>
      </c>
      <c r="P127" t="s">
        <v>138</v>
      </c>
      <c r="Q127">
        <v>0</v>
      </c>
      <c r="R127" t="s">
        <v>1269</v>
      </c>
    </row>
    <row r="128" spans="1:18" x14ac:dyDescent="0.15">
      <c r="A128" t="s">
        <v>1270</v>
      </c>
      <c r="B128" s="6">
        <v>45721.530289351853</v>
      </c>
      <c r="C128">
        <v>30</v>
      </c>
      <c r="D128">
        <v>0</v>
      </c>
      <c r="E128" t="s">
        <v>155</v>
      </c>
      <c r="F128" t="b">
        <v>1</v>
      </c>
      <c r="G128">
        <v>30</v>
      </c>
      <c r="H128">
        <v>0</v>
      </c>
      <c r="I128" t="s">
        <v>155</v>
      </c>
      <c r="K128" t="s">
        <v>1271</v>
      </c>
      <c r="L128">
        <v>0.65</v>
      </c>
      <c r="N128" t="s">
        <v>156</v>
      </c>
      <c r="O128" t="s">
        <v>137</v>
      </c>
      <c r="P128" t="s">
        <v>138</v>
      </c>
      <c r="Q128">
        <v>0</v>
      </c>
      <c r="R128" t="s">
        <v>1272</v>
      </c>
    </row>
    <row r="129" spans="1:18" x14ac:dyDescent="0.15">
      <c r="A129" t="s">
        <v>1273</v>
      </c>
      <c r="B129" s="6">
        <v>45721.544965277775</v>
      </c>
      <c r="C129">
        <v>30</v>
      </c>
      <c r="D129">
        <v>0</v>
      </c>
      <c r="E129" t="s">
        <v>155</v>
      </c>
      <c r="F129" t="b">
        <v>1</v>
      </c>
      <c r="G129">
        <v>30</v>
      </c>
      <c r="H129">
        <v>0</v>
      </c>
      <c r="I129" t="s">
        <v>155</v>
      </c>
      <c r="K129" t="s">
        <v>1274</v>
      </c>
      <c r="L129">
        <v>0.65</v>
      </c>
      <c r="N129" t="s">
        <v>156</v>
      </c>
      <c r="O129" t="s">
        <v>137</v>
      </c>
      <c r="P129" t="s">
        <v>138</v>
      </c>
      <c r="Q129">
        <v>0</v>
      </c>
      <c r="R129" t="s">
        <v>1275</v>
      </c>
    </row>
    <row r="130" spans="1:18" x14ac:dyDescent="0.15">
      <c r="A130" t="s">
        <v>1276</v>
      </c>
      <c r="B130" s="6">
        <v>45721.576805555553</v>
      </c>
      <c r="C130">
        <v>15</v>
      </c>
      <c r="D130">
        <v>0</v>
      </c>
      <c r="E130" t="s">
        <v>155</v>
      </c>
      <c r="F130" t="b">
        <v>1</v>
      </c>
      <c r="G130">
        <v>15</v>
      </c>
      <c r="H130">
        <v>0</v>
      </c>
      <c r="I130" t="s">
        <v>155</v>
      </c>
      <c r="K130" t="s">
        <v>1277</v>
      </c>
      <c r="L130">
        <v>0.38</v>
      </c>
      <c r="N130" t="s">
        <v>156</v>
      </c>
      <c r="O130" t="s">
        <v>137</v>
      </c>
      <c r="P130" t="s">
        <v>138</v>
      </c>
      <c r="Q130">
        <v>0</v>
      </c>
      <c r="R130" t="s">
        <v>1278</v>
      </c>
    </row>
    <row r="131" spans="1:18" x14ac:dyDescent="0.15">
      <c r="A131" t="s">
        <v>1279</v>
      </c>
      <c r="B131" s="6">
        <v>45721.66065972222</v>
      </c>
      <c r="C131">
        <v>15</v>
      </c>
      <c r="D131">
        <v>0</v>
      </c>
      <c r="E131" t="s">
        <v>155</v>
      </c>
      <c r="F131" t="b">
        <v>1</v>
      </c>
      <c r="G131">
        <v>15</v>
      </c>
      <c r="H131">
        <v>0</v>
      </c>
      <c r="I131" t="s">
        <v>155</v>
      </c>
      <c r="K131" t="s">
        <v>1280</v>
      </c>
      <c r="L131">
        <v>0.43</v>
      </c>
      <c r="N131" t="s">
        <v>156</v>
      </c>
      <c r="O131" t="s">
        <v>137</v>
      </c>
      <c r="P131" t="s">
        <v>138</v>
      </c>
      <c r="Q131">
        <v>0</v>
      </c>
      <c r="R131" t="s">
        <v>1281</v>
      </c>
    </row>
    <row r="132" spans="1:18" x14ac:dyDescent="0.15">
      <c r="A132" t="s">
        <v>1282</v>
      </c>
      <c r="B132" s="6">
        <v>45721.710300925923</v>
      </c>
      <c r="C132">
        <v>15</v>
      </c>
      <c r="D132">
        <v>0</v>
      </c>
      <c r="E132" t="s">
        <v>155</v>
      </c>
      <c r="F132" t="b">
        <v>1</v>
      </c>
      <c r="G132">
        <v>15</v>
      </c>
      <c r="H132">
        <v>0</v>
      </c>
      <c r="I132" t="s">
        <v>155</v>
      </c>
      <c r="K132" t="s">
        <v>1283</v>
      </c>
      <c r="L132">
        <v>0.43</v>
      </c>
      <c r="N132" t="s">
        <v>156</v>
      </c>
      <c r="O132" t="s">
        <v>137</v>
      </c>
      <c r="P132" t="s">
        <v>138</v>
      </c>
      <c r="Q132">
        <v>0</v>
      </c>
      <c r="R132" t="s">
        <v>1284</v>
      </c>
    </row>
    <row r="133" spans="1:18" x14ac:dyDescent="0.15">
      <c r="A133" t="s">
        <v>1285</v>
      </c>
      <c r="B133" s="6">
        <v>45721.884016203701</v>
      </c>
      <c r="C133">
        <v>30</v>
      </c>
      <c r="D133">
        <v>0</v>
      </c>
      <c r="E133" t="s">
        <v>155</v>
      </c>
      <c r="F133" t="b">
        <v>1</v>
      </c>
      <c r="G133">
        <v>30</v>
      </c>
      <c r="H133">
        <v>0</v>
      </c>
      <c r="I133" t="s">
        <v>155</v>
      </c>
      <c r="K133" t="s">
        <v>1286</v>
      </c>
      <c r="L133">
        <v>0.65</v>
      </c>
      <c r="N133" t="s">
        <v>156</v>
      </c>
      <c r="O133" t="s">
        <v>137</v>
      </c>
      <c r="P133" t="s">
        <v>138</v>
      </c>
      <c r="Q133">
        <v>0</v>
      </c>
      <c r="R133" t="s">
        <v>1287</v>
      </c>
    </row>
    <row r="134" spans="1:18" x14ac:dyDescent="0.15">
      <c r="A134" t="s">
        <v>1288</v>
      </c>
      <c r="B134" s="6">
        <v>45721.914375</v>
      </c>
      <c r="C134">
        <v>15</v>
      </c>
      <c r="D134">
        <v>0</v>
      </c>
      <c r="E134" t="s">
        <v>155</v>
      </c>
      <c r="F134" t="b">
        <v>1</v>
      </c>
      <c r="G134">
        <v>15</v>
      </c>
      <c r="H134">
        <v>0</v>
      </c>
      <c r="I134" t="s">
        <v>155</v>
      </c>
      <c r="K134" t="s">
        <v>1289</v>
      </c>
      <c r="L134">
        <v>0.43</v>
      </c>
      <c r="N134" t="s">
        <v>156</v>
      </c>
      <c r="O134" t="s">
        <v>137</v>
      </c>
      <c r="P134" t="s">
        <v>138</v>
      </c>
      <c r="Q134">
        <v>0</v>
      </c>
      <c r="R134" t="s">
        <v>1290</v>
      </c>
    </row>
    <row r="135" spans="1:18" x14ac:dyDescent="0.15">
      <c r="B135" s="6">
        <v>45722.395092592589</v>
      </c>
      <c r="C135">
        <v>30</v>
      </c>
      <c r="E135" t="s">
        <v>155</v>
      </c>
      <c r="O135" t="s">
        <v>1132</v>
      </c>
    </row>
    <row r="136" spans="1:18" x14ac:dyDescent="0.15">
      <c r="A136" t="s">
        <v>1291</v>
      </c>
      <c r="B136" s="6">
        <v>45722.404780092591</v>
      </c>
      <c r="C136">
        <v>30</v>
      </c>
      <c r="D136">
        <v>0</v>
      </c>
      <c r="E136" t="s">
        <v>155</v>
      </c>
      <c r="F136" t="b">
        <v>1</v>
      </c>
      <c r="G136">
        <v>30</v>
      </c>
      <c r="H136">
        <v>0</v>
      </c>
      <c r="I136" t="s">
        <v>155</v>
      </c>
      <c r="K136" t="s">
        <v>1292</v>
      </c>
      <c r="L136">
        <v>1.18</v>
      </c>
      <c r="N136" t="s">
        <v>156</v>
      </c>
      <c r="O136" t="s">
        <v>137</v>
      </c>
      <c r="P136" t="s">
        <v>138</v>
      </c>
      <c r="Q136">
        <v>0</v>
      </c>
      <c r="R136" t="s">
        <v>1293</v>
      </c>
    </row>
    <row r="137" spans="1:18" x14ac:dyDescent="0.15">
      <c r="A137" t="s">
        <v>1294</v>
      </c>
      <c r="B137" s="6">
        <v>45722.495034722226</v>
      </c>
      <c r="C137">
        <v>30</v>
      </c>
      <c r="D137">
        <v>0</v>
      </c>
      <c r="E137" t="s">
        <v>155</v>
      </c>
      <c r="F137" t="b">
        <v>1</v>
      </c>
      <c r="G137">
        <v>30</v>
      </c>
      <c r="H137">
        <v>0</v>
      </c>
      <c r="I137" t="s">
        <v>155</v>
      </c>
      <c r="K137" t="s">
        <v>1295</v>
      </c>
      <c r="L137">
        <v>0.65</v>
      </c>
      <c r="N137" t="s">
        <v>156</v>
      </c>
      <c r="O137" t="s">
        <v>137</v>
      </c>
      <c r="P137" t="s">
        <v>138</v>
      </c>
      <c r="Q137">
        <v>0</v>
      </c>
      <c r="R137" t="s">
        <v>1296</v>
      </c>
    </row>
    <row r="138" spans="1:18" x14ac:dyDescent="0.15">
      <c r="A138" t="s">
        <v>1297</v>
      </c>
      <c r="B138" s="6">
        <v>45722.495173611111</v>
      </c>
      <c r="C138">
        <v>30</v>
      </c>
      <c r="D138">
        <v>0</v>
      </c>
      <c r="E138" t="s">
        <v>155</v>
      </c>
      <c r="F138" t="b">
        <v>0</v>
      </c>
      <c r="G138">
        <v>30</v>
      </c>
      <c r="H138">
        <v>0</v>
      </c>
      <c r="I138" t="s">
        <v>155</v>
      </c>
      <c r="J138" t="s">
        <v>1298</v>
      </c>
      <c r="L138">
        <v>0</v>
      </c>
      <c r="N138" t="s">
        <v>156</v>
      </c>
      <c r="O138" t="s">
        <v>1033</v>
      </c>
      <c r="P138" t="s">
        <v>1299</v>
      </c>
      <c r="Q138">
        <v>0</v>
      </c>
      <c r="R138" t="s">
        <v>1300</v>
      </c>
    </row>
    <row r="139" spans="1:18" x14ac:dyDescent="0.15">
      <c r="A139" t="s">
        <v>1301</v>
      </c>
      <c r="B139" s="6">
        <v>45722.50199074074</v>
      </c>
      <c r="C139">
        <v>30</v>
      </c>
      <c r="D139">
        <v>0</v>
      </c>
      <c r="E139" t="s">
        <v>155</v>
      </c>
      <c r="F139" t="b">
        <v>0</v>
      </c>
      <c r="G139">
        <v>30</v>
      </c>
      <c r="H139">
        <v>0</v>
      </c>
      <c r="I139" t="s">
        <v>155</v>
      </c>
      <c r="J139" t="s">
        <v>1298</v>
      </c>
      <c r="L139">
        <v>0</v>
      </c>
      <c r="N139" t="s">
        <v>156</v>
      </c>
      <c r="O139" t="s">
        <v>1033</v>
      </c>
      <c r="P139" t="s">
        <v>1299</v>
      </c>
      <c r="Q139">
        <v>0</v>
      </c>
      <c r="R139" t="s">
        <v>1302</v>
      </c>
    </row>
    <row r="140" spans="1:18" x14ac:dyDescent="0.15">
      <c r="A140" t="s">
        <v>1303</v>
      </c>
      <c r="B140" s="6">
        <v>45722.616793981484</v>
      </c>
      <c r="C140">
        <v>15</v>
      </c>
      <c r="D140">
        <v>0</v>
      </c>
      <c r="E140" t="s">
        <v>155</v>
      </c>
      <c r="F140" t="b">
        <v>1</v>
      </c>
      <c r="G140">
        <v>15</v>
      </c>
      <c r="H140">
        <v>0</v>
      </c>
      <c r="I140" t="s">
        <v>155</v>
      </c>
      <c r="K140" t="s">
        <v>1304</v>
      </c>
      <c r="L140">
        <v>0.43</v>
      </c>
      <c r="N140" t="s">
        <v>156</v>
      </c>
      <c r="O140" t="s">
        <v>137</v>
      </c>
      <c r="P140" t="s">
        <v>138</v>
      </c>
      <c r="Q140">
        <v>0</v>
      </c>
      <c r="R140" t="s">
        <v>1305</v>
      </c>
    </row>
    <row r="141" spans="1:18" x14ac:dyDescent="0.15">
      <c r="A141" t="s">
        <v>1306</v>
      </c>
      <c r="B141" s="6">
        <v>45722.631886574076</v>
      </c>
      <c r="C141">
        <v>15</v>
      </c>
      <c r="D141">
        <v>0</v>
      </c>
      <c r="E141" t="s">
        <v>155</v>
      </c>
      <c r="F141" t="b">
        <v>1</v>
      </c>
      <c r="G141">
        <v>15</v>
      </c>
      <c r="H141">
        <v>0</v>
      </c>
      <c r="I141" t="s">
        <v>155</v>
      </c>
      <c r="K141" t="s">
        <v>1307</v>
      </c>
      <c r="L141">
        <v>0.43</v>
      </c>
      <c r="N141" t="s">
        <v>156</v>
      </c>
      <c r="O141" t="s">
        <v>137</v>
      </c>
      <c r="P141" t="s">
        <v>138</v>
      </c>
      <c r="Q141">
        <v>0</v>
      </c>
      <c r="R141" t="s">
        <v>1308</v>
      </c>
    </row>
    <row r="142" spans="1:18" x14ac:dyDescent="0.15">
      <c r="A142" t="s">
        <v>1320</v>
      </c>
      <c r="B142" s="6">
        <v>45722.695983796293</v>
      </c>
      <c r="C142">
        <v>15</v>
      </c>
      <c r="D142">
        <v>0</v>
      </c>
      <c r="E142" t="s">
        <v>155</v>
      </c>
      <c r="F142" t="b">
        <v>1</v>
      </c>
      <c r="G142">
        <v>15</v>
      </c>
      <c r="H142">
        <v>0</v>
      </c>
      <c r="I142" t="s">
        <v>155</v>
      </c>
      <c r="K142" t="s">
        <v>1321</v>
      </c>
      <c r="L142">
        <v>0.43</v>
      </c>
      <c r="N142" t="s">
        <v>156</v>
      </c>
      <c r="O142" t="s">
        <v>137</v>
      </c>
      <c r="P142" t="s">
        <v>138</v>
      </c>
      <c r="Q142">
        <v>0</v>
      </c>
      <c r="R142" t="s">
        <v>1322</v>
      </c>
    </row>
    <row r="143" spans="1:18" x14ac:dyDescent="0.15">
      <c r="B143" s="6">
        <v>45722.727210648147</v>
      </c>
      <c r="C143">
        <v>30</v>
      </c>
      <c r="E143" t="s">
        <v>155</v>
      </c>
      <c r="O143" t="s">
        <v>1132</v>
      </c>
    </row>
    <row r="144" spans="1:18" x14ac:dyDescent="0.15">
      <c r="A144" t="s">
        <v>1323</v>
      </c>
      <c r="B144" s="6">
        <v>45722.731157407405</v>
      </c>
      <c r="C144">
        <v>30</v>
      </c>
      <c r="D144">
        <v>0</v>
      </c>
      <c r="E144" t="s">
        <v>155</v>
      </c>
      <c r="F144" t="b">
        <v>1</v>
      </c>
      <c r="G144">
        <v>30</v>
      </c>
      <c r="H144">
        <v>0</v>
      </c>
      <c r="I144" t="s">
        <v>155</v>
      </c>
      <c r="K144" t="s">
        <v>1324</v>
      </c>
      <c r="L144">
        <v>0.65</v>
      </c>
      <c r="N144" t="s">
        <v>156</v>
      </c>
      <c r="O144" t="s">
        <v>137</v>
      </c>
      <c r="P144" t="s">
        <v>138</v>
      </c>
      <c r="Q144">
        <v>0</v>
      </c>
      <c r="R144" t="s">
        <v>1325</v>
      </c>
    </row>
    <row r="145" spans="1:20" x14ac:dyDescent="0.15">
      <c r="A145" t="s">
        <v>1326</v>
      </c>
      <c r="B145" s="6">
        <v>45723.392789351848</v>
      </c>
      <c r="C145">
        <v>15</v>
      </c>
      <c r="D145">
        <v>0</v>
      </c>
      <c r="E145" t="s">
        <v>155</v>
      </c>
      <c r="F145" t="b">
        <v>1</v>
      </c>
      <c r="G145">
        <v>15</v>
      </c>
      <c r="H145">
        <v>0</v>
      </c>
      <c r="I145" t="s">
        <v>155</v>
      </c>
      <c r="K145" t="s">
        <v>1327</v>
      </c>
      <c r="L145">
        <v>0.43</v>
      </c>
      <c r="N145" t="s">
        <v>156</v>
      </c>
      <c r="O145" t="s">
        <v>137</v>
      </c>
      <c r="P145" t="s">
        <v>138</v>
      </c>
      <c r="Q145">
        <v>0</v>
      </c>
      <c r="R145" t="s">
        <v>1328</v>
      </c>
    </row>
    <row r="146" spans="1:20" x14ac:dyDescent="0.15">
      <c r="A146" t="s">
        <v>1329</v>
      </c>
      <c r="B146" s="6">
        <v>45723.434548611112</v>
      </c>
      <c r="C146">
        <v>30</v>
      </c>
      <c r="D146">
        <v>0</v>
      </c>
      <c r="E146" t="s">
        <v>155</v>
      </c>
      <c r="F146" t="b">
        <v>1</v>
      </c>
      <c r="G146">
        <v>30</v>
      </c>
      <c r="H146">
        <v>0</v>
      </c>
      <c r="I146" t="s">
        <v>155</v>
      </c>
      <c r="K146" t="s">
        <v>75</v>
      </c>
      <c r="L146">
        <v>0.65</v>
      </c>
      <c r="N146" t="s">
        <v>156</v>
      </c>
      <c r="O146" t="s">
        <v>137</v>
      </c>
      <c r="P146" t="s">
        <v>138</v>
      </c>
      <c r="Q146">
        <v>0</v>
      </c>
      <c r="R146" t="s">
        <v>1330</v>
      </c>
      <c r="S146" t="s">
        <v>1331</v>
      </c>
      <c r="T146" t="s">
        <v>1332</v>
      </c>
    </row>
    <row r="147" spans="1:20" x14ac:dyDescent="0.15">
      <c r="A147" t="s">
        <v>1333</v>
      </c>
      <c r="B147" s="6">
        <v>45723.535532407404</v>
      </c>
      <c r="C147">
        <v>30</v>
      </c>
      <c r="D147">
        <v>0</v>
      </c>
      <c r="E147" t="s">
        <v>155</v>
      </c>
      <c r="F147" t="b">
        <v>1</v>
      </c>
      <c r="G147">
        <v>30</v>
      </c>
      <c r="H147">
        <v>0</v>
      </c>
      <c r="I147" t="s">
        <v>155</v>
      </c>
      <c r="K147" t="s">
        <v>1334</v>
      </c>
      <c r="L147">
        <v>0.65</v>
      </c>
      <c r="N147" t="s">
        <v>156</v>
      </c>
      <c r="O147" t="s">
        <v>137</v>
      </c>
      <c r="P147" t="s">
        <v>138</v>
      </c>
      <c r="Q147">
        <v>0</v>
      </c>
      <c r="R147" t="s">
        <v>1335</v>
      </c>
    </row>
    <row r="148" spans="1:20" x14ac:dyDescent="0.15">
      <c r="A148" t="s">
        <v>1336</v>
      </c>
      <c r="B148" s="6">
        <v>45723.621319444443</v>
      </c>
      <c r="C148">
        <v>30</v>
      </c>
      <c r="D148">
        <v>0</v>
      </c>
      <c r="E148" t="s">
        <v>155</v>
      </c>
      <c r="F148" t="b">
        <v>1</v>
      </c>
      <c r="G148">
        <v>30</v>
      </c>
      <c r="H148">
        <v>0</v>
      </c>
      <c r="I148" t="s">
        <v>155</v>
      </c>
      <c r="K148" t="s">
        <v>1337</v>
      </c>
      <c r="L148">
        <v>0.65</v>
      </c>
      <c r="N148" t="s">
        <v>156</v>
      </c>
      <c r="O148" t="s">
        <v>137</v>
      </c>
      <c r="P148" t="s">
        <v>138</v>
      </c>
      <c r="Q148">
        <v>0</v>
      </c>
      <c r="R148" t="s">
        <v>1338</v>
      </c>
    </row>
    <row r="149" spans="1:20" x14ac:dyDescent="0.15">
      <c r="B149" s="6">
        <v>45723.66207175926</v>
      </c>
      <c r="C149">
        <v>15</v>
      </c>
      <c r="E149" t="s">
        <v>155</v>
      </c>
      <c r="O149" t="s">
        <v>1132</v>
      </c>
    </row>
    <row r="150" spans="1:20" x14ac:dyDescent="0.15">
      <c r="B150" s="6">
        <v>45723.664398148147</v>
      </c>
      <c r="C150">
        <v>15</v>
      </c>
      <c r="E150" t="s">
        <v>155</v>
      </c>
      <c r="O150" t="s">
        <v>1132</v>
      </c>
    </row>
    <row r="151" spans="1:20" x14ac:dyDescent="0.15">
      <c r="A151" t="s">
        <v>1339</v>
      </c>
      <c r="B151" s="6">
        <v>45723.671701388892</v>
      </c>
      <c r="C151">
        <v>15</v>
      </c>
      <c r="D151">
        <v>0</v>
      </c>
      <c r="E151" t="s">
        <v>155</v>
      </c>
      <c r="F151" t="b">
        <v>1</v>
      </c>
      <c r="G151">
        <v>15</v>
      </c>
      <c r="H151">
        <v>0</v>
      </c>
      <c r="I151" t="s">
        <v>155</v>
      </c>
      <c r="K151" t="s">
        <v>1340</v>
      </c>
      <c r="L151">
        <v>0.43</v>
      </c>
      <c r="N151" t="s">
        <v>156</v>
      </c>
      <c r="O151" t="s">
        <v>137</v>
      </c>
      <c r="P151" t="s">
        <v>138</v>
      </c>
      <c r="Q151">
        <v>0</v>
      </c>
      <c r="R151" t="s">
        <v>1341</v>
      </c>
    </row>
    <row r="152" spans="1:20" x14ac:dyDescent="0.15">
      <c r="A152" t="s">
        <v>1342</v>
      </c>
      <c r="B152" s="6">
        <v>45723.738634259258</v>
      </c>
      <c r="C152">
        <v>30</v>
      </c>
      <c r="D152">
        <v>0</v>
      </c>
      <c r="E152" t="s">
        <v>155</v>
      </c>
      <c r="F152" t="b">
        <v>1</v>
      </c>
      <c r="G152">
        <v>30</v>
      </c>
      <c r="H152">
        <v>0</v>
      </c>
      <c r="I152" t="s">
        <v>155</v>
      </c>
      <c r="K152" t="s">
        <v>1343</v>
      </c>
      <c r="L152">
        <v>0.65</v>
      </c>
      <c r="N152" t="s">
        <v>156</v>
      </c>
      <c r="O152" t="s">
        <v>137</v>
      </c>
      <c r="P152" t="s">
        <v>138</v>
      </c>
      <c r="Q152">
        <v>0</v>
      </c>
      <c r="R152" t="s">
        <v>1344</v>
      </c>
    </row>
    <row r="153" spans="1:20" x14ac:dyDescent="0.15">
      <c r="A153" t="s">
        <v>1345</v>
      </c>
      <c r="B153" s="6">
        <v>45724.37945601852</v>
      </c>
      <c r="C153">
        <v>30</v>
      </c>
      <c r="D153">
        <v>0</v>
      </c>
      <c r="E153" t="s">
        <v>155</v>
      </c>
      <c r="F153" t="b">
        <v>1</v>
      </c>
      <c r="G153">
        <v>30</v>
      </c>
      <c r="H153">
        <v>0</v>
      </c>
      <c r="I153" t="s">
        <v>155</v>
      </c>
      <c r="K153" t="s">
        <v>1346</v>
      </c>
      <c r="L153">
        <v>0.65</v>
      </c>
      <c r="N153" t="s">
        <v>156</v>
      </c>
      <c r="O153" t="s">
        <v>137</v>
      </c>
      <c r="P153" t="s">
        <v>138</v>
      </c>
      <c r="Q153">
        <v>0</v>
      </c>
      <c r="R153" t="s">
        <v>1347</v>
      </c>
    </row>
    <row r="154" spans="1:20" x14ac:dyDescent="0.15">
      <c r="A154" t="s">
        <v>1348</v>
      </c>
      <c r="B154" s="6">
        <v>45724.476793981485</v>
      </c>
      <c r="C154">
        <v>30</v>
      </c>
      <c r="D154">
        <v>0</v>
      </c>
      <c r="E154" t="s">
        <v>155</v>
      </c>
      <c r="F154" t="b">
        <v>1</v>
      </c>
      <c r="G154">
        <v>30</v>
      </c>
      <c r="H154">
        <v>0</v>
      </c>
      <c r="I154" t="s">
        <v>155</v>
      </c>
      <c r="K154" t="s">
        <v>1349</v>
      </c>
      <c r="L154">
        <v>0.65</v>
      </c>
      <c r="N154" t="s">
        <v>156</v>
      </c>
      <c r="O154" t="s">
        <v>137</v>
      </c>
      <c r="P154" t="s">
        <v>138</v>
      </c>
      <c r="Q154">
        <v>0</v>
      </c>
      <c r="R154" t="s">
        <v>1350</v>
      </c>
    </row>
    <row r="155" spans="1:20" x14ac:dyDescent="0.15">
      <c r="A155" t="s">
        <v>1351</v>
      </c>
      <c r="B155" s="6">
        <v>45724.482881944445</v>
      </c>
      <c r="C155">
        <v>30</v>
      </c>
      <c r="D155">
        <v>30</v>
      </c>
      <c r="E155" t="s">
        <v>155</v>
      </c>
      <c r="F155" t="b">
        <v>1</v>
      </c>
      <c r="G155">
        <v>30</v>
      </c>
      <c r="H155">
        <v>30</v>
      </c>
      <c r="I155" t="s">
        <v>155</v>
      </c>
      <c r="K155" t="s">
        <v>1352</v>
      </c>
      <c r="L155">
        <v>0.65</v>
      </c>
      <c r="M155" s="6">
        <v>45725.418993055559</v>
      </c>
      <c r="N155" t="s">
        <v>156</v>
      </c>
      <c r="O155" t="s">
        <v>834</v>
      </c>
      <c r="P155" t="s">
        <v>138</v>
      </c>
      <c r="Q155">
        <v>0</v>
      </c>
      <c r="R155" t="s">
        <v>1353</v>
      </c>
    </row>
    <row r="156" spans="1:20" x14ac:dyDescent="0.15">
      <c r="A156" t="s">
        <v>1354</v>
      </c>
      <c r="B156" s="6">
        <v>45724.57172453704</v>
      </c>
      <c r="C156">
        <v>30</v>
      </c>
      <c r="D156">
        <v>0</v>
      </c>
      <c r="E156" t="s">
        <v>155</v>
      </c>
      <c r="F156" t="b">
        <v>1</v>
      </c>
      <c r="G156">
        <v>30</v>
      </c>
      <c r="H156">
        <v>0</v>
      </c>
      <c r="I156" t="s">
        <v>155</v>
      </c>
      <c r="K156" t="s">
        <v>1355</v>
      </c>
      <c r="L156">
        <v>0.65</v>
      </c>
      <c r="N156" t="s">
        <v>156</v>
      </c>
      <c r="O156" t="s">
        <v>137</v>
      </c>
      <c r="P156" t="s">
        <v>138</v>
      </c>
      <c r="Q156">
        <v>0</v>
      </c>
      <c r="R156" t="s">
        <v>1356</v>
      </c>
    </row>
    <row r="157" spans="1:20" x14ac:dyDescent="0.15">
      <c r="B157" s="6">
        <v>45724.746087962965</v>
      </c>
      <c r="C157">
        <v>15</v>
      </c>
      <c r="E157" t="s">
        <v>155</v>
      </c>
      <c r="O157" t="s">
        <v>1132</v>
      </c>
    </row>
    <row r="158" spans="1:20" x14ac:dyDescent="0.15">
      <c r="A158" t="s">
        <v>1357</v>
      </c>
      <c r="B158" s="6">
        <v>45724.748425925929</v>
      </c>
      <c r="C158">
        <v>15</v>
      </c>
      <c r="D158">
        <v>0</v>
      </c>
      <c r="E158" t="s">
        <v>155</v>
      </c>
      <c r="F158" t="b">
        <v>1</v>
      </c>
      <c r="G158">
        <v>15</v>
      </c>
      <c r="H158">
        <v>0</v>
      </c>
      <c r="I158" t="s">
        <v>155</v>
      </c>
      <c r="K158" t="s">
        <v>1358</v>
      </c>
      <c r="L158">
        <v>0.43</v>
      </c>
      <c r="N158" t="s">
        <v>156</v>
      </c>
      <c r="O158" t="s">
        <v>137</v>
      </c>
      <c r="P158" t="s">
        <v>138</v>
      </c>
      <c r="Q158">
        <v>0</v>
      </c>
      <c r="R158" t="s">
        <v>1359</v>
      </c>
    </row>
    <row r="159" spans="1:20" x14ac:dyDescent="0.15">
      <c r="B159" s="6">
        <v>45724.804074074076</v>
      </c>
      <c r="C159">
        <v>30</v>
      </c>
      <c r="E159" t="s">
        <v>155</v>
      </c>
      <c r="O159" t="s">
        <v>1132</v>
      </c>
    </row>
    <row r="160" spans="1:20" x14ac:dyDescent="0.15">
      <c r="A160" t="s">
        <v>1360</v>
      </c>
      <c r="B160" s="6">
        <v>45724.818379629629</v>
      </c>
      <c r="C160">
        <v>30</v>
      </c>
      <c r="D160">
        <v>0</v>
      </c>
      <c r="E160" t="s">
        <v>155</v>
      </c>
      <c r="F160" t="b">
        <v>1</v>
      </c>
      <c r="G160">
        <v>30</v>
      </c>
      <c r="H160">
        <v>0</v>
      </c>
      <c r="I160" t="s">
        <v>155</v>
      </c>
      <c r="K160" t="s">
        <v>1361</v>
      </c>
      <c r="L160">
        <v>0.65</v>
      </c>
      <c r="N160" t="s">
        <v>156</v>
      </c>
      <c r="O160" t="s">
        <v>137</v>
      </c>
      <c r="P160" t="s">
        <v>138</v>
      </c>
      <c r="Q160">
        <v>0</v>
      </c>
      <c r="R160" t="s">
        <v>1362</v>
      </c>
    </row>
    <row r="161" spans="1:18" x14ac:dyDescent="0.15">
      <c r="A161" t="s">
        <v>1363</v>
      </c>
      <c r="B161" s="6">
        <v>45724.892013888886</v>
      </c>
      <c r="C161">
        <v>15</v>
      </c>
      <c r="D161">
        <v>0</v>
      </c>
      <c r="E161" t="s">
        <v>155</v>
      </c>
      <c r="F161" t="b">
        <v>1</v>
      </c>
      <c r="G161">
        <v>15</v>
      </c>
      <c r="H161">
        <v>0</v>
      </c>
      <c r="I161" t="s">
        <v>155</v>
      </c>
      <c r="K161" t="s">
        <v>1364</v>
      </c>
      <c r="L161">
        <v>0.49</v>
      </c>
      <c r="N161" t="s">
        <v>156</v>
      </c>
      <c r="O161" t="s">
        <v>137</v>
      </c>
      <c r="P161" t="s">
        <v>138</v>
      </c>
      <c r="Q161">
        <v>0</v>
      </c>
      <c r="R161" t="s">
        <v>1365</v>
      </c>
    </row>
    <row r="162" spans="1:18" x14ac:dyDescent="0.15">
      <c r="A162" t="s">
        <v>1366</v>
      </c>
      <c r="B162" s="6">
        <v>45724.929155092592</v>
      </c>
      <c r="C162">
        <v>15</v>
      </c>
      <c r="D162">
        <v>0</v>
      </c>
      <c r="E162" t="s">
        <v>155</v>
      </c>
      <c r="F162" t="b">
        <v>1</v>
      </c>
      <c r="G162">
        <v>15</v>
      </c>
      <c r="H162">
        <v>0</v>
      </c>
      <c r="I162" t="s">
        <v>155</v>
      </c>
      <c r="K162" t="s">
        <v>1367</v>
      </c>
      <c r="L162">
        <v>0.43</v>
      </c>
      <c r="N162" t="s">
        <v>156</v>
      </c>
      <c r="O162" t="s">
        <v>137</v>
      </c>
      <c r="P162" t="s">
        <v>138</v>
      </c>
      <c r="Q162">
        <v>0</v>
      </c>
      <c r="R162" t="s">
        <v>1368</v>
      </c>
    </row>
    <row r="163" spans="1:18" x14ac:dyDescent="0.15">
      <c r="A163" t="s">
        <v>1369</v>
      </c>
      <c r="B163" s="6">
        <v>45725.14234953704</v>
      </c>
      <c r="C163">
        <v>30</v>
      </c>
      <c r="D163">
        <v>0</v>
      </c>
      <c r="E163" t="s">
        <v>155</v>
      </c>
      <c r="F163" t="b">
        <v>1</v>
      </c>
      <c r="G163">
        <v>30</v>
      </c>
      <c r="H163">
        <v>0</v>
      </c>
      <c r="I163" t="s">
        <v>155</v>
      </c>
      <c r="K163" t="s">
        <v>1370</v>
      </c>
      <c r="L163">
        <v>0.65</v>
      </c>
      <c r="N163" t="s">
        <v>156</v>
      </c>
      <c r="O163" t="s">
        <v>137</v>
      </c>
      <c r="P163" t="s">
        <v>138</v>
      </c>
      <c r="Q163">
        <v>0</v>
      </c>
      <c r="R163" t="s">
        <v>1371</v>
      </c>
    </row>
    <row r="164" spans="1:18" x14ac:dyDescent="0.15">
      <c r="A164" t="s">
        <v>1372</v>
      </c>
      <c r="B164" s="6">
        <v>45725.27921296296</v>
      </c>
      <c r="C164">
        <v>30</v>
      </c>
      <c r="D164">
        <v>0</v>
      </c>
      <c r="E164" t="s">
        <v>155</v>
      </c>
      <c r="F164" t="b">
        <v>1</v>
      </c>
      <c r="G164">
        <v>30</v>
      </c>
      <c r="H164">
        <v>0</v>
      </c>
      <c r="I164" t="s">
        <v>155</v>
      </c>
      <c r="K164" t="s">
        <v>1373</v>
      </c>
      <c r="L164">
        <v>0.65</v>
      </c>
      <c r="N164" t="s">
        <v>156</v>
      </c>
      <c r="O164" t="s">
        <v>137</v>
      </c>
      <c r="P164" t="s">
        <v>138</v>
      </c>
      <c r="Q164">
        <v>0</v>
      </c>
      <c r="R164" t="s">
        <v>1374</v>
      </c>
    </row>
    <row r="165" spans="1:18" x14ac:dyDescent="0.15">
      <c r="A165" t="s">
        <v>1375</v>
      </c>
      <c r="B165" s="6">
        <v>45725.321087962962</v>
      </c>
      <c r="C165">
        <v>15</v>
      </c>
      <c r="D165">
        <v>0</v>
      </c>
      <c r="E165" t="s">
        <v>155</v>
      </c>
      <c r="F165" t="b">
        <v>1</v>
      </c>
      <c r="G165">
        <v>15</v>
      </c>
      <c r="H165">
        <v>0</v>
      </c>
      <c r="I165" t="s">
        <v>155</v>
      </c>
      <c r="K165" t="s">
        <v>1376</v>
      </c>
      <c r="L165">
        <v>0.43</v>
      </c>
      <c r="N165" t="s">
        <v>156</v>
      </c>
      <c r="O165" t="s">
        <v>137</v>
      </c>
      <c r="P165" t="s">
        <v>138</v>
      </c>
      <c r="Q165">
        <v>0</v>
      </c>
      <c r="R165" t="s">
        <v>1377</v>
      </c>
    </row>
    <row r="166" spans="1:18" x14ac:dyDescent="0.15">
      <c r="B166" s="6">
        <v>45725.345532407409</v>
      </c>
      <c r="C166">
        <v>15</v>
      </c>
      <c r="E166" t="s">
        <v>155</v>
      </c>
      <c r="O166" t="s">
        <v>1132</v>
      </c>
    </row>
    <row r="167" spans="1:18" x14ac:dyDescent="0.15">
      <c r="A167" t="s">
        <v>1378</v>
      </c>
      <c r="B167" s="6">
        <v>45725.34888888889</v>
      </c>
      <c r="C167">
        <v>15</v>
      </c>
      <c r="D167">
        <v>0</v>
      </c>
      <c r="E167" t="s">
        <v>155</v>
      </c>
      <c r="F167" t="b">
        <v>1</v>
      </c>
      <c r="G167">
        <v>15</v>
      </c>
      <c r="H167">
        <v>0</v>
      </c>
      <c r="I167" t="s">
        <v>155</v>
      </c>
      <c r="K167" t="s">
        <v>1379</v>
      </c>
      <c r="L167">
        <v>0.38</v>
      </c>
      <c r="N167" t="s">
        <v>156</v>
      </c>
      <c r="O167" t="s">
        <v>137</v>
      </c>
      <c r="P167" t="s">
        <v>138</v>
      </c>
      <c r="Q167">
        <v>0</v>
      </c>
      <c r="R167" t="s">
        <v>1380</v>
      </c>
    </row>
    <row r="168" spans="1:18" x14ac:dyDescent="0.15">
      <c r="B168" s="6">
        <v>45725.391180555554</v>
      </c>
      <c r="C168">
        <v>15</v>
      </c>
      <c r="E168" t="s">
        <v>155</v>
      </c>
      <c r="O168" t="s">
        <v>1132</v>
      </c>
    </row>
    <row r="169" spans="1:18" x14ac:dyDescent="0.15">
      <c r="A169" t="s">
        <v>1381</v>
      </c>
      <c r="B169" s="6">
        <v>45725.394120370373</v>
      </c>
      <c r="C169">
        <v>15</v>
      </c>
      <c r="D169">
        <v>0</v>
      </c>
      <c r="E169" t="s">
        <v>155</v>
      </c>
      <c r="F169" t="b">
        <v>1</v>
      </c>
      <c r="G169">
        <v>15</v>
      </c>
      <c r="H169">
        <v>0</v>
      </c>
      <c r="I169" t="s">
        <v>155</v>
      </c>
      <c r="K169" t="s">
        <v>1382</v>
      </c>
      <c r="L169">
        <v>0.43</v>
      </c>
      <c r="N169" t="s">
        <v>156</v>
      </c>
      <c r="O169" t="s">
        <v>137</v>
      </c>
      <c r="P169" t="s">
        <v>138</v>
      </c>
      <c r="Q169">
        <v>0</v>
      </c>
      <c r="R169" t="s">
        <v>1383</v>
      </c>
    </row>
    <row r="170" spans="1:18" x14ac:dyDescent="0.15">
      <c r="A170" t="s">
        <v>1384</v>
      </c>
      <c r="B170" s="6">
        <v>45725.400590277779</v>
      </c>
      <c r="C170">
        <v>15</v>
      </c>
      <c r="D170">
        <v>0</v>
      </c>
      <c r="E170" t="s">
        <v>155</v>
      </c>
      <c r="F170" t="b">
        <v>1</v>
      </c>
      <c r="G170">
        <v>15</v>
      </c>
      <c r="H170">
        <v>0</v>
      </c>
      <c r="I170" t="s">
        <v>155</v>
      </c>
      <c r="K170" t="s">
        <v>1385</v>
      </c>
      <c r="L170">
        <v>0.43</v>
      </c>
      <c r="N170" t="s">
        <v>156</v>
      </c>
      <c r="O170" t="s">
        <v>137</v>
      </c>
      <c r="P170" t="s">
        <v>138</v>
      </c>
      <c r="Q170">
        <v>0</v>
      </c>
      <c r="R170" t="s">
        <v>1386</v>
      </c>
    </row>
    <row r="171" spans="1:18" x14ac:dyDescent="0.15">
      <c r="B171" s="6">
        <v>45725.442546296297</v>
      </c>
      <c r="C171">
        <v>30</v>
      </c>
      <c r="E171" t="s">
        <v>155</v>
      </c>
      <c r="O171" t="s">
        <v>1132</v>
      </c>
    </row>
    <row r="172" spans="1:18" x14ac:dyDescent="0.15">
      <c r="A172" t="s">
        <v>1387</v>
      </c>
      <c r="B172" s="6">
        <v>45725.444409722222</v>
      </c>
      <c r="C172">
        <v>30</v>
      </c>
      <c r="D172">
        <v>0</v>
      </c>
      <c r="E172" t="s">
        <v>155</v>
      </c>
      <c r="F172" t="b">
        <v>1</v>
      </c>
      <c r="G172">
        <v>30</v>
      </c>
      <c r="H172">
        <v>0</v>
      </c>
      <c r="I172" t="s">
        <v>155</v>
      </c>
      <c r="K172" t="s">
        <v>1388</v>
      </c>
      <c r="L172">
        <v>0.65</v>
      </c>
      <c r="N172" t="s">
        <v>156</v>
      </c>
      <c r="O172" t="s">
        <v>137</v>
      </c>
      <c r="P172" t="s">
        <v>138</v>
      </c>
      <c r="Q172">
        <v>0</v>
      </c>
      <c r="R172" t="s">
        <v>1389</v>
      </c>
    </row>
    <row r="173" spans="1:18" x14ac:dyDescent="0.15">
      <c r="A173" t="s">
        <v>1390</v>
      </c>
      <c r="B173" s="6">
        <v>45725.459016203706</v>
      </c>
      <c r="C173">
        <v>15</v>
      </c>
      <c r="D173">
        <v>0</v>
      </c>
      <c r="E173" t="s">
        <v>155</v>
      </c>
      <c r="F173" t="b">
        <v>1</v>
      </c>
      <c r="G173">
        <v>15</v>
      </c>
      <c r="H173">
        <v>0</v>
      </c>
      <c r="I173" t="s">
        <v>155</v>
      </c>
      <c r="K173" t="s">
        <v>1391</v>
      </c>
      <c r="L173">
        <v>0.43</v>
      </c>
      <c r="N173" t="s">
        <v>156</v>
      </c>
      <c r="O173" t="s">
        <v>137</v>
      </c>
      <c r="P173" t="s">
        <v>138</v>
      </c>
      <c r="Q173">
        <v>0</v>
      </c>
      <c r="R173" t="s">
        <v>1392</v>
      </c>
    </row>
    <row r="174" spans="1:18" x14ac:dyDescent="0.15">
      <c r="B174" s="6">
        <v>45725.459085648145</v>
      </c>
      <c r="C174">
        <v>15</v>
      </c>
      <c r="E174" t="s">
        <v>155</v>
      </c>
      <c r="O174" t="s">
        <v>1132</v>
      </c>
    </row>
    <row r="175" spans="1:18" x14ac:dyDescent="0.15">
      <c r="A175" t="s">
        <v>1393</v>
      </c>
      <c r="B175" s="6">
        <v>45725.461585648147</v>
      </c>
      <c r="C175">
        <v>15</v>
      </c>
      <c r="D175">
        <v>0</v>
      </c>
      <c r="E175" t="s">
        <v>155</v>
      </c>
      <c r="F175" t="b">
        <v>1</v>
      </c>
      <c r="G175">
        <v>15</v>
      </c>
      <c r="H175">
        <v>0</v>
      </c>
      <c r="I175" t="s">
        <v>155</v>
      </c>
      <c r="K175" t="s">
        <v>1394</v>
      </c>
      <c r="L175">
        <v>0.43</v>
      </c>
      <c r="N175" t="s">
        <v>156</v>
      </c>
      <c r="O175" t="s">
        <v>137</v>
      </c>
      <c r="P175" t="s">
        <v>138</v>
      </c>
      <c r="Q175">
        <v>0</v>
      </c>
      <c r="R175" t="s">
        <v>1395</v>
      </c>
    </row>
    <row r="176" spans="1:18" x14ac:dyDescent="0.15">
      <c r="A176" t="s">
        <v>1396</v>
      </c>
      <c r="B176" s="6">
        <v>45725.47755787037</v>
      </c>
      <c r="C176">
        <v>15</v>
      </c>
      <c r="D176">
        <v>0</v>
      </c>
      <c r="E176" t="s">
        <v>155</v>
      </c>
      <c r="F176" t="b">
        <v>1</v>
      </c>
      <c r="G176">
        <v>15</v>
      </c>
      <c r="H176">
        <v>0</v>
      </c>
      <c r="I176" t="s">
        <v>155</v>
      </c>
      <c r="K176" t="s">
        <v>1397</v>
      </c>
      <c r="L176">
        <v>0.43</v>
      </c>
      <c r="N176" t="s">
        <v>156</v>
      </c>
      <c r="O176" t="s">
        <v>137</v>
      </c>
      <c r="P176" t="s">
        <v>138</v>
      </c>
      <c r="Q176">
        <v>0</v>
      </c>
      <c r="R176" t="s">
        <v>1398</v>
      </c>
    </row>
    <row r="177" spans="1:23" x14ac:dyDescent="0.15">
      <c r="A177" t="s">
        <v>1399</v>
      </c>
      <c r="B177" s="6">
        <v>45725.525081018517</v>
      </c>
      <c r="C177">
        <v>30</v>
      </c>
      <c r="D177">
        <v>0</v>
      </c>
      <c r="E177" t="s">
        <v>155</v>
      </c>
      <c r="F177" t="b">
        <v>1</v>
      </c>
      <c r="G177">
        <v>30</v>
      </c>
      <c r="H177">
        <v>0</v>
      </c>
      <c r="I177" t="s">
        <v>155</v>
      </c>
      <c r="K177" t="s">
        <v>1400</v>
      </c>
      <c r="L177">
        <v>0.65</v>
      </c>
      <c r="N177" t="s">
        <v>156</v>
      </c>
      <c r="O177" t="s">
        <v>137</v>
      </c>
      <c r="P177" t="s">
        <v>138</v>
      </c>
      <c r="Q177">
        <v>0</v>
      </c>
      <c r="R177" t="s">
        <v>1401</v>
      </c>
    </row>
    <row r="178" spans="1:23" x14ac:dyDescent="0.15">
      <c r="A178" t="s">
        <v>1402</v>
      </c>
      <c r="B178" s="6">
        <v>45725.620046296295</v>
      </c>
      <c r="C178">
        <v>30</v>
      </c>
      <c r="D178">
        <v>0</v>
      </c>
      <c r="E178" t="s">
        <v>155</v>
      </c>
      <c r="F178" t="b">
        <v>1</v>
      </c>
      <c r="G178">
        <v>30</v>
      </c>
      <c r="H178">
        <v>0</v>
      </c>
      <c r="I178" t="s">
        <v>155</v>
      </c>
      <c r="K178" t="s">
        <v>1403</v>
      </c>
      <c r="L178">
        <v>0.65</v>
      </c>
      <c r="N178" t="s">
        <v>156</v>
      </c>
      <c r="O178" t="s">
        <v>137</v>
      </c>
      <c r="P178" t="s">
        <v>138</v>
      </c>
      <c r="Q178">
        <v>0</v>
      </c>
      <c r="R178" t="s">
        <v>1404</v>
      </c>
    </row>
    <row r="179" spans="1:23" x14ac:dyDescent="0.15">
      <c r="B179" s="6">
        <v>45725.641504629632</v>
      </c>
      <c r="C179">
        <v>15</v>
      </c>
      <c r="E179" t="s">
        <v>155</v>
      </c>
      <c r="O179" t="s">
        <v>1132</v>
      </c>
    </row>
    <row r="180" spans="1:23" x14ac:dyDescent="0.15">
      <c r="A180" t="s">
        <v>1405</v>
      </c>
      <c r="B180" s="6">
        <v>45725.644849537035</v>
      </c>
      <c r="C180">
        <v>15</v>
      </c>
      <c r="D180">
        <v>0</v>
      </c>
      <c r="E180" t="s">
        <v>155</v>
      </c>
      <c r="F180" t="b">
        <v>1</v>
      </c>
      <c r="G180">
        <v>15</v>
      </c>
      <c r="H180">
        <v>0</v>
      </c>
      <c r="I180" t="s">
        <v>155</v>
      </c>
      <c r="K180" t="s">
        <v>1406</v>
      </c>
      <c r="L180">
        <v>0.43</v>
      </c>
      <c r="N180" t="s">
        <v>156</v>
      </c>
      <c r="O180" t="s">
        <v>137</v>
      </c>
      <c r="P180" t="s">
        <v>138</v>
      </c>
      <c r="Q180">
        <v>0</v>
      </c>
      <c r="R180" t="s">
        <v>1407</v>
      </c>
    </row>
    <row r="181" spans="1:23" x14ac:dyDescent="0.15">
      <c r="A181" t="s">
        <v>1408</v>
      </c>
      <c r="B181" s="6">
        <v>45725.653981481482</v>
      </c>
      <c r="C181">
        <v>30</v>
      </c>
      <c r="D181">
        <v>0</v>
      </c>
      <c r="E181" t="s">
        <v>155</v>
      </c>
      <c r="F181" t="b">
        <v>1</v>
      </c>
      <c r="G181">
        <v>30</v>
      </c>
      <c r="H181">
        <v>0</v>
      </c>
      <c r="I181" t="s">
        <v>155</v>
      </c>
      <c r="K181" t="s">
        <v>1409</v>
      </c>
      <c r="L181">
        <v>0.65</v>
      </c>
      <c r="N181" t="s">
        <v>156</v>
      </c>
      <c r="O181" t="s">
        <v>137</v>
      </c>
      <c r="P181" t="s">
        <v>138</v>
      </c>
      <c r="Q181">
        <v>0</v>
      </c>
      <c r="R181" t="s">
        <v>1410</v>
      </c>
    </row>
    <row r="182" spans="1:23" x14ac:dyDescent="0.15">
      <c r="A182" t="s">
        <v>1411</v>
      </c>
      <c r="B182" s="6">
        <v>45725.66778935185</v>
      </c>
      <c r="C182">
        <v>30</v>
      </c>
      <c r="D182">
        <v>0</v>
      </c>
      <c r="E182" t="s">
        <v>155</v>
      </c>
      <c r="F182" t="b">
        <v>1</v>
      </c>
      <c r="G182">
        <v>30</v>
      </c>
      <c r="H182">
        <v>0</v>
      </c>
      <c r="I182" t="s">
        <v>155</v>
      </c>
      <c r="K182" t="s">
        <v>1412</v>
      </c>
      <c r="L182">
        <v>0.65</v>
      </c>
      <c r="N182" t="s">
        <v>156</v>
      </c>
      <c r="O182" t="s">
        <v>137</v>
      </c>
      <c r="P182" t="s">
        <v>138</v>
      </c>
      <c r="Q182">
        <v>0</v>
      </c>
      <c r="R182" t="s">
        <v>1413</v>
      </c>
    </row>
    <row r="183" spans="1:23" x14ac:dyDescent="0.15">
      <c r="B183" s="6">
        <v>45725.751342592594</v>
      </c>
      <c r="C183">
        <v>15</v>
      </c>
      <c r="E183" t="s">
        <v>155</v>
      </c>
      <c r="O183" t="s">
        <v>1132</v>
      </c>
    </row>
    <row r="184" spans="1:23" x14ac:dyDescent="0.15">
      <c r="A184" t="s">
        <v>1414</v>
      </c>
      <c r="B184" s="6">
        <v>45725.760520833333</v>
      </c>
      <c r="C184">
        <v>15</v>
      </c>
      <c r="D184">
        <v>0</v>
      </c>
      <c r="E184" t="s">
        <v>155</v>
      </c>
      <c r="F184" t="b">
        <v>1</v>
      </c>
      <c r="G184">
        <v>15</v>
      </c>
      <c r="H184">
        <v>0</v>
      </c>
      <c r="I184" t="s">
        <v>155</v>
      </c>
      <c r="K184" t="s">
        <v>1415</v>
      </c>
      <c r="L184">
        <v>0.43</v>
      </c>
      <c r="N184" t="s">
        <v>156</v>
      </c>
      <c r="O184" t="s">
        <v>137</v>
      </c>
      <c r="P184" t="s">
        <v>138</v>
      </c>
      <c r="Q184">
        <v>0</v>
      </c>
      <c r="R184" t="s">
        <v>1416</v>
      </c>
    </row>
    <row r="185" spans="1:23" x14ac:dyDescent="0.15">
      <c r="A185" t="s">
        <v>1417</v>
      </c>
      <c r="B185" s="6">
        <v>45725.761932870373</v>
      </c>
      <c r="C185">
        <v>15</v>
      </c>
      <c r="D185">
        <v>0</v>
      </c>
      <c r="E185" t="s">
        <v>155</v>
      </c>
      <c r="F185" t="b">
        <v>1</v>
      </c>
      <c r="G185">
        <v>15</v>
      </c>
      <c r="H185">
        <v>0</v>
      </c>
      <c r="I185" t="s">
        <v>155</v>
      </c>
      <c r="K185" t="s">
        <v>1418</v>
      </c>
      <c r="L185">
        <v>0.43</v>
      </c>
      <c r="N185" t="s">
        <v>156</v>
      </c>
      <c r="O185" t="s">
        <v>137</v>
      </c>
      <c r="P185" t="s">
        <v>138</v>
      </c>
      <c r="Q185">
        <v>0</v>
      </c>
      <c r="R185" t="s">
        <v>1419</v>
      </c>
    </row>
    <row r="186" spans="1:23" x14ac:dyDescent="0.15">
      <c r="A186" t="s">
        <v>1420</v>
      </c>
      <c r="B186" s="6">
        <v>45725.791805555556</v>
      </c>
      <c r="C186">
        <v>15</v>
      </c>
      <c r="D186">
        <v>0</v>
      </c>
      <c r="E186" t="s">
        <v>155</v>
      </c>
      <c r="F186" t="b">
        <v>1</v>
      </c>
      <c r="G186">
        <v>15</v>
      </c>
      <c r="H186">
        <v>0</v>
      </c>
      <c r="I186" t="s">
        <v>155</v>
      </c>
      <c r="K186" t="s">
        <v>1421</v>
      </c>
      <c r="L186">
        <v>0.43</v>
      </c>
      <c r="N186" t="s">
        <v>156</v>
      </c>
      <c r="O186" t="s">
        <v>137</v>
      </c>
      <c r="P186" t="s">
        <v>138</v>
      </c>
      <c r="Q186">
        <v>0</v>
      </c>
      <c r="R186" t="s">
        <v>1422</v>
      </c>
    </row>
    <row r="187" spans="1:23" x14ac:dyDescent="0.15">
      <c r="A187" t="s">
        <v>1423</v>
      </c>
      <c r="B187" s="6">
        <v>45725.851655092592</v>
      </c>
      <c r="C187">
        <v>30</v>
      </c>
      <c r="D187">
        <v>0</v>
      </c>
      <c r="E187" t="s">
        <v>155</v>
      </c>
      <c r="F187" t="b">
        <v>1</v>
      </c>
      <c r="G187">
        <v>30</v>
      </c>
      <c r="H187">
        <v>0</v>
      </c>
      <c r="I187" t="s">
        <v>155</v>
      </c>
      <c r="K187" t="s">
        <v>1424</v>
      </c>
      <c r="L187">
        <v>0.65</v>
      </c>
      <c r="N187" t="s">
        <v>156</v>
      </c>
      <c r="O187" t="s">
        <v>137</v>
      </c>
      <c r="P187" t="s">
        <v>138</v>
      </c>
      <c r="Q187">
        <v>0</v>
      </c>
      <c r="R187" t="s">
        <v>1425</v>
      </c>
    </row>
    <row r="188" spans="1:23" x14ac:dyDescent="0.15">
      <c r="A188" t="s">
        <v>1426</v>
      </c>
      <c r="B188" s="6">
        <v>45725.867268518516</v>
      </c>
      <c r="C188">
        <v>15</v>
      </c>
      <c r="D188">
        <v>0</v>
      </c>
      <c r="E188" t="s">
        <v>155</v>
      </c>
      <c r="F188" t="b">
        <v>1</v>
      </c>
      <c r="G188">
        <v>15</v>
      </c>
      <c r="H188">
        <v>0</v>
      </c>
      <c r="I188" t="s">
        <v>155</v>
      </c>
      <c r="K188" t="s">
        <v>1427</v>
      </c>
      <c r="L188">
        <v>0.43</v>
      </c>
      <c r="N188" t="s">
        <v>156</v>
      </c>
      <c r="O188" t="s">
        <v>137</v>
      </c>
      <c r="P188" t="s">
        <v>138</v>
      </c>
      <c r="Q188">
        <v>0</v>
      </c>
      <c r="R188" t="s">
        <v>1428</v>
      </c>
    </row>
    <row r="189" spans="1:23" x14ac:dyDescent="0.15">
      <c r="A189" t="s">
        <v>1585</v>
      </c>
      <c r="B189" s="6">
        <v>45750.398912037039</v>
      </c>
      <c r="C189">
        <v>450</v>
      </c>
      <c r="D189">
        <v>0</v>
      </c>
      <c r="E189" t="s">
        <v>155</v>
      </c>
      <c r="F189" t="b">
        <v>1</v>
      </c>
      <c r="G189">
        <v>450</v>
      </c>
      <c r="H189">
        <v>0</v>
      </c>
      <c r="I189" t="s">
        <v>155</v>
      </c>
      <c r="K189" t="s">
        <v>1586</v>
      </c>
      <c r="L189">
        <v>6.95</v>
      </c>
      <c r="N189" t="s">
        <v>156</v>
      </c>
      <c r="O189" t="s">
        <v>137</v>
      </c>
      <c r="P189" t="s">
        <v>138</v>
      </c>
      <c r="Q189">
        <v>0</v>
      </c>
      <c r="R189" t="s">
        <v>1587</v>
      </c>
    </row>
    <row r="190" spans="1:23" x14ac:dyDescent="0.15">
      <c r="A190" t="s">
        <v>1785</v>
      </c>
      <c r="B190" s="6">
        <v>45878.820810185185</v>
      </c>
      <c r="C190">
        <v>0.75</v>
      </c>
      <c r="D190">
        <v>0</v>
      </c>
      <c r="E190" t="s">
        <v>155</v>
      </c>
      <c r="F190" t="b">
        <v>1</v>
      </c>
      <c r="G190">
        <v>0.75</v>
      </c>
      <c r="H190">
        <v>0</v>
      </c>
      <c r="I190" t="s">
        <v>155</v>
      </c>
      <c r="K190" t="s">
        <v>1786</v>
      </c>
      <c r="L190">
        <v>0.21</v>
      </c>
      <c r="N190" t="s">
        <v>156</v>
      </c>
      <c r="O190" t="s">
        <v>137</v>
      </c>
      <c r="P190" t="s">
        <v>138</v>
      </c>
      <c r="Q190">
        <v>0</v>
      </c>
      <c r="R190" t="s">
        <v>1787</v>
      </c>
      <c r="W190" t="s">
        <v>1788</v>
      </c>
    </row>
    <row r="191" spans="1:23" x14ac:dyDescent="0.15">
      <c r="A191" t="s">
        <v>1789</v>
      </c>
      <c r="B191" s="6">
        <v>45880.413888888892</v>
      </c>
      <c r="C191">
        <v>30</v>
      </c>
      <c r="D191">
        <v>0</v>
      </c>
      <c r="E191" t="s">
        <v>155</v>
      </c>
      <c r="F191" t="b">
        <v>1</v>
      </c>
      <c r="G191">
        <v>30</v>
      </c>
      <c r="H191">
        <v>0</v>
      </c>
      <c r="I191" t="s">
        <v>155</v>
      </c>
      <c r="K191" t="s">
        <v>1790</v>
      </c>
      <c r="L191">
        <v>0.65</v>
      </c>
      <c r="N191" t="s">
        <v>156</v>
      </c>
      <c r="O191" t="s">
        <v>137</v>
      </c>
      <c r="P191" t="s">
        <v>138</v>
      </c>
      <c r="Q191">
        <v>0</v>
      </c>
      <c r="R191" t="s">
        <v>1791</v>
      </c>
      <c r="W191" t="s">
        <v>1788</v>
      </c>
    </row>
    <row r="192" spans="1:23" x14ac:dyDescent="0.15">
      <c r="A192" t="s">
        <v>1792</v>
      </c>
      <c r="B192" s="6">
        <v>45880.628692129627</v>
      </c>
      <c r="C192">
        <v>18</v>
      </c>
      <c r="D192">
        <v>0</v>
      </c>
      <c r="E192" t="s">
        <v>155</v>
      </c>
      <c r="F192" t="b">
        <v>1</v>
      </c>
      <c r="G192">
        <v>18</v>
      </c>
      <c r="H192">
        <v>0</v>
      </c>
      <c r="I192" t="s">
        <v>155</v>
      </c>
      <c r="K192" t="s">
        <v>1793</v>
      </c>
      <c r="L192">
        <v>0.47</v>
      </c>
      <c r="N192" t="s">
        <v>156</v>
      </c>
      <c r="O192" t="s">
        <v>137</v>
      </c>
      <c r="P192" t="s">
        <v>138</v>
      </c>
      <c r="Q192">
        <v>0</v>
      </c>
      <c r="R192" t="s">
        <v>1794</v>
      </c>
      <c r="W192" t="s">
        <v>1788</v>
      </c>
    </row>
    <row r="193" spans="1:23" x14ac:dyDescent="0.15">
      <c r="A193" t="s">
        <v>1795</v>
      </c>
      <c r="B193" s="6">
        <v>45880.661550925928</v>
      </c>
      <c r="C193">
        <v>18</v>
      </c>
      <c r="D193">
        <v>0</v>
      </c>
      <c r="E193" t="s">
        <v>155</v>
      </c>
      <c r="F193" t="b">
        <v>1</v>
      </c>
      <c r="G193">
        <v>18</v>
      </c>
      <c r="H193">
        <v>0</v>
      </c>
      <c r="I193" t="s">
        <v>155</v>
      </c>
      <c r="K193" t="s">
        <v>1796</v>
      </c>
      <c r="L193">
        <v>0.47</v>
      </c>
      <c r="N193" t="s">
        <v>156</v>
      </c>
      <c r="O193" t="s">
        <v>137</v>
      </c>
      <c r="P193" t="s">
        <v>138</v>
      </c>
      <c r="Q193">
        <v>0</v>
      </c>
      <c r="R193" t="s">
        <v>1797</v>
      </c>
      <c r="W193" t="s">
        <v>1788</v>
      </c>
    </row>
    <row r="194" spans="1:23" x14ac:dyDescent="0.15">
      <c r="A194" t="s">
        <v>1798</v>
      </c>
      <c r="B194" s="6">
        <v>45880.699884259258</v>
      </c>
      <c r="C194">
        <v>18</v>
      </c>
      <c r="D194">
        <v>0</v>
      </c>
      <c r="E194" t="s">
        <v>155</v>
      </c>
      <c r="F194" t="b">
        <v>1</v>
      </c>
      <c r="G194">
        <v>18</v>
      </c>
      <c r="H194">
        <v>0</v>
      </c>
      <c r="I194" t="s">
        <v>155</v>
      </c>
      <c r="K194" t="s">
        <v>1799</v>
      </c>
      <c r="L194">
        <v>0.47</v>
      </c>
      <c r="N194" t="s">
        <v>156</v>
      </c>
      <c r="O194" t="s">
        <v>137</v>
      </c>
      <c r="P194" t="s">
        <v>138</v>
      </c>
      <c r="Q194">
        <v>0</v>
      </c>
      <c r="R194" t="s">
        <v>1800</v>
      </c>
      <c r="W194" t="s">
        <v>1788</v>
      </c>
    </row>
    <row r="195" spans="1:23" x14ac:dyDescent="0.15">
      <c r="B195" s="6">
        <v>45880.711747685185</v>
      </c>
      <c r="C195">
        <v>36</v>
      </c>
      <c r="E195" t="s">
        <v>155</v>
      </c>
      <c r="O195" t="s">
        <v>1132</v>
      </c>
    </row>
    <row r="196" spans="1:23" x14ac:dyDescent="0.15">
      <c r="A196" t="s">
        <v>1801</v>
      </c>
      <c r="B196" s="6">
        <v>45880.71607638889</v>
      </c>
      <c r="C196">
        <v>36</v>
      </c>
      <c r="D196">
        <v>0</v>
      </c>
      <c r="E196" t="s">
        <v>155</v>
      </c>
      <c r="F196" t="b">
        <v>1</v>
      </c>
      <c r="G196">
        <v>36</v>
      </c>
      <c r="H196">
        <v>0</v>
      </c>
      <c r="I196" t="s">
        <v>155</v>
      </c>
      <c r="K196" t="s">
        <v>1802</v>
      </c>
      <c r="L196">
        <v>0.74</v>
      </c>
      <c r="N196" t="s">
        <v>156</v>
      </c>
      <c r="O196" t="s">
        <v>137</v>
      </c>
      <c r="P196" t="s">
        <v>138</v>
      </c>
      <c r="Q196">
        <v>0</v>
      </c>
      <c r="R196" t="s">
        <v>1803</v>
      </c>
      <c r="W196" t="s">
        <v>1788</v>
      </c>
    </row>
    <row r="197" spans="1:23" x14ac:dyDescent="0.15">
      <c r="A197" t="s">
        <v>1804</v>
      </c>
      <c r="B197" s="6">
        <v>45880.810277777775</v>
      </c>
      <c r="C197">
        <v>36</v>
      </c>
      <c r="D197">
        <v>0</v>
      </c>
      <c r="E197" t="s">
        <v>155</v>
      </c>
      <c r="F197" t="b">
        <v>1</v>
      </c>
      <c r="G197">
        <v>36</v>
      </c>
      <c r="H197">
        <v>0</v>
      </c>
      <c r="I197" t="s">
        <v>155</v>
      </c>
      <c r="K197" t="s">
        <v>1805</v>
      </c>
      <c r="L197">
        <v>0.74</v>
      </c>
      <c r="N197" t="s">
        <v>156</v>
      </c>
      <c r="O197" t="s">
        <v>137</v>
      </c>
      <c r="P197" t="s">
        <v>138</v>
      </c>
      <c r="Q197">
        <v>0</v>
      </c>
      <c r="R197" t="s">
        <v>1806</v>
      </c>
      <c r="W197" t="s">
        <v>1788</v>
      </c>
    </row>
    <row r="198" spans="1:23" x14ac:dyDescent="0.15">
      <c r="B198" s="6">
        <v>45881.323055555556</v>
      </c>
      <c r="C198">
        <v>15</v>
      </c>
      <c r="E198" t="s">
        <v>155</v>
      </c>
      <c r="O198" t="s">
        <v>1132</v>
      </c>
    </row>
    <row r="199" spans="1:23" x14ac:dyDescent="0.15">
      <c r="A199" t="s">
        <v>1807</v>
      </c>
      <c r="B199" s="6">
        <v>45881.325671296298</v>
      </c>
      <c r="C199">
        <v>15</v>
      </c>
      <c r="D199">
        <v>0</v>
      </c>
      <c r="E199" t="s">
        <v>155</v>
      </c>
      <c r="F199" t="b">
        <v>1</v>
      </c>
      <c r="G199">
        <v>15</v>
      </c>
      <c r="H199">
        <v>0</v>
      </c>
      <c r="I199" t="s">
        <v>155</v>
      </c>
      <c r="K199" t="s">
        <v>1808</v>
      </c>
      <c r="L199">
        <v>0.43</v>
      </c>
      <c r="N199" t="s">
        <v>156</v>
      </c>
      <c r="O199" t="s">
        <v>137</v>
      </c>
      <c r="P199" t="s">
        <v>138</v>
      </c>
      <c r="Q199">
        <v>0</v>
      </c>
      <c r="R199" t="s">
        <v>1809</v>
      </c>
      <c r="W199" t="s">
        <v>1810</v>
      </c>
    </row>
    <row r="200" spans="1:23" x14ac:dyDescent="0.15">
      <c r="A200" t="s">
        <v>1811</v>
      </c>
      <c r="B200" s="6">
        <v>45881.523865740739</v>
      </c>
      <c r="C200">
        <v>18</v>
      </c>
      <c r="D200">
        <v>0</v>
      </c>
      <c r="E200" t="s">
        <v>155</v>
      </c>
      <c r="F200" t="b">
        <v>1</v>
      </c>
      <c r="G200">
        <v>18</v>
      </c>
      <c r="H200">
        <v>0</v>
      </c>
      <c r="I200" t="s">
        <v>155</v>
      </c>
      <c r="K200" t="s">
        <v>1812</v>
      </c>
      <c r="L200">
        <v>0.47</v>
      </c>
      <c r="N200" t="s">
        <v>156</v>
      </c>
      <c r="O200" t="s">
        <v>137</v>
      </c>
      <c r="P200" t="s">
        <v>138</v>
      </c>
      <c r="Q200">
        <v>0</v>
      </c>
      <c r="R200" t="s">
        <v>1813</v>
      </c>
      <c r="W200" t="s">
        <v>1810</v>
      </c>
    </row>
    <row r="201" spans="1:23" x14ac:dyDescent="0.15">
      <c r="A201" t="s">
        <v>1814</v>
      </c>
      <c r="B201" s="6">
        <v>45881.547025462962</v>
      </c>
      <c r="C201">
        <v>36</v>
      </c>
      <c r="D201">
        <v>0</v>
      </c>
      <c r="E201" t="s">
        <v>155</v>
      </c>
      <c r="F201" t="b">
        <v>1</v>
      </c>
      <c r="G201">
        <v>36</v>
      </c>
      <c r="H201">
        <v>0</v>
      </c>
      <c r="I201" t="s">
        <v>155</v>
      </c>
      <c r="K201" t="s">
        <v>1815</v>
      </c>
      <c r="L201">
        <v>0.74</v>
      </c>
      <c r="N201" t="s">
        <v>156</v>
      </c>
      <c r="O201" t="s">
        <v>137</v>
      </c>
      <c r="P201" t="s">
        <v>138</v>
      </c>
      <c r="Q201">
        <v>0</v>
      </c>
      <c r="R201" t="s">
        <v>1816</v>
      </c>
      <c r="W201" t="s">
        <v>1810</v>
      </c>
    </row>
    <row r="202" spans="1:23" x14ac:dyDescent="0.15">
      <c r="A202" t="s">
        <v>1817</v>
      </c>
      <c r="B202" s="6">
        <v>45881.560613425929</v>
      </c>
      <c r="C202">
        <v>36</v>
      </c>
      <c r="D202">
        <v>0</v>
      </c>
      <c r="E202" t="s">
        <v>155</v>
      </c>
      <c r="F202" t="b">
        <v>1</v>
      </c>
      <c r="G202">
        <v>36</v>
      </c>
      <c r="H202">
        <v>0</v>
      </c>
      <c r="I202" t="s">
        <v>155</v>
      </c>
      <c r="K202" t="s">
        <v>1818</v>
      </c>
      <c r="L202">
        <v>0.74</v>
      </c>
      <c r="N202" t="s">
        <v>156</v>
      </c>
      <c r="O202" t="s">
        <v>137</v>
      </c>
      <c r="P202" t="s">
        <v>138</v>
      </c>
      <c r="Q202">
        <v>0</v>
      </c>
      <c r="R202" t="s">
        <v>1819</v>
      </c>
      <c r="W202" t="s">
        <v>1810</v>
      </c>
    </row>
    <row r="203" spans="1:23" x14ac:dyDescent="0.15">
      <c r="B203" s="6">
        <v>45881.598310185182</v>
      </c>
      <c r="C203">
        <v>36</v>
      </c>
      <c r="E203" t="s">
        <v>155</v>
      </c>
      <c r="O203" t="s">
        <v>1132</v>
      </c>
    </row>
    <row r="204" spans="1:23" x14ac:dyDescent="0.15">
      <c r="A204" t="s">
        <v>1820</v>
      </c>
      <c r="B204" s="6">
        <v>45881.600856481484</v>
      </c>
      <c r="C204">
        <v>36</v>
      </c>
      <c r="D204">
        <v>0</v>
      </c>
      <c r="E204" t="s">
        <v>155</v>
      </c>
      <c r="F204" t="b">
        <v>1</v>
      </c>
      <c r="G204">
        <v>36</v>
      </c>
      <c r="H204">
        <v>0</v>
      </c>
      <c r="I204" t="s">
        <v>155</v>
      </c>
      <c r="K204" t="s">
        <v>1821</v>
      </c>
      <c r="L204">
        <v>0.74</v>
      </c>
      <c r="N204" t="s">
        <v>156</v>
      </c>
      <c r="O204" t="s">
        <v>137</v>
      </c>
      <c r="P204" t="s">
        <v>138</v>
      </c>
      <c r="Q204">
        <v>0</v>
      </c>
      <c r="R204" t="s">
        <v>1822</v>
      </c>
      <c r="W204" t="s">
        <v>1810</v>
      </c>
    </row>
    <row r="205" spans="1:23" x14ac:dyDescent="0.15">
      <c r="A205" t="s">
        <v>1823</v>
      </c>
      <c r="B205" s="6">
        <v>45881.659282407411</v>
      </c>
      <c r="C205">
        <v>36</v>
      </c>
      <c r="D205">
        <v>0</v>
      </c>
      <c r="E205" t="s">
        <v>155</v>
      </c>
      <c r="F205" t="b">
        <v>1</v>
      </c>
      <c r="G205">
        <v>36</v>
      </c>
      <c r="H205">
        <v>0</v>
      </c>
      <c r="I205" t="s">
        <v>155</v>
      </c>
      <c r="K205" t="s">
        <v>1824</v>
      </c>
      <c r="L205">
        <v>0.74</v>
      </c>
      <c r="N205" t="s">
        <v>156</v>
      </c>
      <c r="O205" t="s">
        <v>137</v>
      </c>
      <c r="P205" t="s">
        <v>138</v>
      </c>
      <c r="Q205">
        <v>0</v>
      </c>
      <c r="R205" t="s">
        <v>1825</v>
      </c>
      <c r="W205" t="s">
        <v>1810</v>
      </c>
    </row>
    <row r="206" spans="1:23" x14ac:dyDescent="0.15">
      <c r="B206" s="6">
        <v>45881.665219907409</v>
      </c>
      <c r="C206">
        <v>18</v>
      </c>
      <c r="E206" t="s">
        <v>155</v>
      </c>
      <c r="O206" t="s">
        <v>1132</v>
      </c>
    </row>
    <row r="207" spans="1:23" x14ac:dyDescent="0.15">
      <c r="A207" t="s">
        <v>1826</v>
      </c>
      <c r="B207" s="6">
        <v>45881.66846064815</v>
      </c>
      <c r="C207">
        <v>0.75</v>
      </c>
      <c r="D207">
        <v>0</v>
      </c>
      <c r="E207" t="s">
        <v>155</v>
      </c>
      <c r="F207" t="b">
        <v>1</v>
      </c>
      <c r="G207">
        <v>0.75</v>
      </c>
      <c r="H207">
        <v>0</v>
      </c>
      <c r="I207" t="s">
        <v>155</v>
      </c>
      <c r="K207" t="s">
        <v>1827</v>
      </c>
      <c r="L207">
        <v>0.21</v>
      </c>
      <c r="N207" t="s">
        <v>156</v>
      </c>
      <c r="O207" t="s">
        <v>137</v>
      </c>
      <c r="P207" t="s">
        <v>138</v>
      </c>
      <c r="Q207">
        <v>0</v>
      </c>
      <c r="R207" t="s">
        <v>1828</v>
      </c>
      <c r="W207" t="s">
        <v>1810</v>
      </c>
    </row>
    <row r="208" spans="1:23" x14ac:dyDescent="0.15">
      <c r="A208" t="s">
        <v>1829</v>
      </c>
      <c r="B208" s="6">
        <v>45881.685150462959</v>
      </c>
      <c r="C208">
        <v>18</v>
      </c>
      <c r="D208">
        <v>0</v>
      </c>
      <c r="E208" t="s">
        <v>155</v>
      </c>
      <c r="F208" t="b">
        <v>1</v>
      </c>
      <c r="G208">
        <v>18</v>
      </c>
      <c r="H208">
        <v>0</v>
      </c>
      <c r="I208" t="s">
        <v>155</v>
      </c>
      <c r="K208" t="s">
        <v>1830</v>
      </c>
      <c r="L208">
        <v>0.47</v>
      </c>
      <c r="N208" t="s">
        <v>156</v>
      </c>
      <c r="O208" t="s">
        <v>137</v>
      </c>
      <c r="P208" t="s">
        <v>138</v>
      </c>
      <c r="Q208">
        <v>0</v>
      </c>
      <c r="R208" t="s">
        <v>1831</v>
      </c>
      <c r="W208" t="s">
        <v>1810</v>
      </c>
    </row>
    <row r="209" spans="1:23" x14ac:dyDescent="0.15">
      <c r="A209" t="s">
        <v>1832</v>
      </c>
      <c r="B209" s="6">
        <v>45882.465949074074</v>
      </c>
      <c r="C209">
        <v>30</v>
      </c>
      <c r="D209">
        <v>0</v>
      </c>
      <c r="E209" t="s">
        <v>155</v>
      </c>
      <c r="F209" t="b">
        <v>1</v>
      </c>
      <c r="G209">
        <v>30</v>
      </c>
      <c r="H209">
        <v>0</v>
      </c>
      <c r="I209" t="s">
        <v>155</v>
      </c>
      <c r="K209" t="s">
        <v>1833</v>
      </c>
      <c r="L209">
        <v>0.65</v>
      </c>
      <c r="N209" t="s">
        <v>156</v>
      </c>
      <c r="O209" t="s">
        <v>137</v>
      </c>
      <c r="P209" t="s">
        <v>138</v>
      </c>
      <c r="Q209">
        <v>0</v>
      </c>
      <c r="R209" t="s">
        <v>1834</v>
      </c>
      <c r="W209" t="s">
        <v>1835</v>
      </c>
    </row>
    <row r="210" spans="1:23" x14ac:dyDescent="0.15">
      <c r="A210" t="s">
        <v>1836</v>
      </c>
      <c r="B210" s="6">
        <v>45882.487743055557</v>
      </c>
      <c r="C210">
        <v>36</v>
      </c>
      <c r="D210">
        <v>0</v>
      </c>
      <c r="E210" t="s">
        <v>155</v>
      </c>
      <c r="F210" t="b">
        <v>1</v>
      </c>
      <c r="G210">
        <v>36</v>
      </c>
      <c r="H210">
        <v>0</v>
      </c>
      <c r="I210" t="s">
        <v>155</v>
      </c>
      <c r="K210" t="s">
        <v>1837</v>
      </c>
      <c r="L210">
        <v>0.88</v>
      </c>
      <c r="N210" t="s">
        <v>156</v>
      </c>
      <c r="O210" t="s">
        <v>137</v>
      </c>
      <c r="P210" t="s">
        <v>138</v>
      </c>
      <c r="Q210">
        <v>0</v>
      </c>
      <c r="R210" t="s">
        <v>1838</v>
      </c>
      <c r="W210" t="s">
        <v>1835</v>
      </c>
    </row>
    <row r="211" spans="1:23" x14ac:dyDescent="0.15">
      <c r="A211" t="s">
        <v>1839</v>
      </c>
      <c r="B211" s="6">
        <v>45882.495486111111</v>
      </c>
      <c r="C211">
        <v>18</v>
      </c>
      <c r="D211">
        <v>0</v>
      </c>
      <c r="E211" t="s">
        <v>155</v>
      </c>
      <c r="F211" t="b">
        <v>1</v>
      </c>
      <c r="G211">
        <v>18</v>
      </c>
      <c r="H211">
        <v>0</v>
      </c>
      <c r="I211" t="s">
        <v>155</v>
      </c>
      <c r="K211" t="s">
        <v>1840</v>
      </c>
      <c r="L211">
        <v>0.47</v>
      </c>
      <c r="N211" t="s">
        <v>156</v>
      </c>
      <c r="O211" t="s">
        <v>137</v>
      </c>
      <c r="P211" t="s">
        <v>138</v>
      </c>
      <c r="Q211">
        <v>0</v>
      </c>
      <c r="R211" t="s">
        <v>1841</v>
      </c>
      <c r="W211" t="s">
        <v>1835</v>
      </c>
    </row>
    <row r="212" spans="1:23" x14ac:dyDescent="0.15">
      <c r="A212" t="s">
        <v>1842</v>
      </c>
      <c r="B212" s="6">
        <v>45882.624837962961</v>
      </c>
      <c r="C212">
        <v>18</v>
      </c>
      <c r="D212">
        <v>0</v>
      </c>
      <c r="E212" t="s">
        <v>155</v>
      </c>
      <c r="F212" t="b">
        <v>1</v>
      </c>
      <c r="G212">
        <v>18</v>
      </c>
      <c r="H212">
        <v>0</v>
      </c>
      <c r="I212" t="s">
        <v>155</v>
      </c>
      <c r="K212" t="s">
        <v>1843</v>
      </c>
      <c r="L212">
        <v>0.47</v>
      </c>
      <c r="N212" t="s">
        <v>156</v>
      </c>
      <c r="O212" t="s">
        <v>137</v>
      </c>
      <c r="P212" t="s">
        <v>138</v>
      </c>
      <c r="Q212">
        <v>0</v>
      </c>
      <c r="R212" t="s">
        <v>1844</v>
      </c>
      <c r="W212" t="s">
        <v>1835</v>
      </c>
    </row>
    <row r="213" spans="1:23" x14ac:dyDescent="0.15">
      <c r="A213" t="s">
        <v>1845</v>
      </c>
      <c r="B213" s="6">
        <v>45882.675266203703</v>
      </c>
      <c r="C213">
        <v>36</v>
      </c>
      <c r="D213">
        <v>0</v>
      </c>
      <c r="E213" t="s">
        <v>155</v>
      </c>
      <c r="F213" t="b">
        <v>1</v>
      </c>
      <c r="G213">
        <v>36</v>
      </c>
      <c r="H213">
        <v>0</v>
      </c>
      <c r="I213" t="s">
        <v>155</v>
      </c>
      <c r="K213" t="s">
        <v>1846</v>
      </c>
      <c r="L213">
        <v>0.74</v>
      </c>
      <c r="N213" t="s">
        <v>156</v>
      </c>
      <c r="O213" t="s">
        <v>137</v>
      </c>
      <c r="P213" t="s">
        <v>138</v>
      </c>
      <c r="Q213">
        <v>0</v>
      </c>
      <c r="R213" t="s">
        <v>1847</v>
      </c>
      <c r="W213" t="s">
        <v>1835</v>
      </c>
    </row>
    <row r="214" spans="1:23" x14ac:dyDescent="0.15">
      <c r="B214" s="6">
        <v>45882.687291666669</v>
      </c>
      <c r="C214">
        <v>36</v>
      </c>
      <c r="E214" t="s">
        <v>155</v>
      </c>
      <c r="O214" t="s">
        <v>1132</v>
      </c>
    </row>
    <row r="215" spans="1:23" x14ac:dyDescent="0.15">
      <c r="A215" t="s">
        <v>1848</v>
      </c>
      <c r="B215" s="6">
        <v>45882.700219907405</v>
      </c>
      <c r="C215">
        <v>36</v>
      </c>
      <c r="D215">
        <v>0</v>
      </c>
      <c r="E215" t="s">
        <v>155</v>
      </c>
      <c r="F215" t="b">
        <v>1</v>
      </c>
      <c r="G215">
        <v>36</v>
      </c>
      <c r="H215">
        <v>0</v>
      </c>
      <c r="I215" t="s">
        <v>155</v>
      </c>
      <c r="K215" t="s">
        <v>1849</v>
      </c>
      <c r="L215">
        <v>0.74</v>
      </c>
      <c r="N215" t="s">
        <v>156</v>
      </c>
      <c r="O215" t="s">
        <v>137</v>
      </c>
      <c r="P215" t="s">
        <v>138</v>
      </c>
      <c r="Q215">
        <v>0</v>
      </c>
      <c r="R215" t="s">
        <v>1850</v>
      </c>
      <c r="W215" t="s">
        <v>1835</v>
      </c>
    </row>
    <row r="216" spans="1:23" x14ac:dyDescent="0.15">
      <c r="B216" s="6">
        <v>45883.467997685184</v>
      </c>
      <c r="C216">
        <v>36</v>
      </c>
      <c r="E216" t="s">
        <v>155</v>
      </c>
      <c r="O216" t="s">
        <v>1132</v>
      </c>
    </row>
    <row r="217" spans="1:23" x14ac:dyDescent="0.15">
      <c r="A217" t="s">
        <v>1851</v>
      </c>
      <c r="B217" s="6">
        <v>45883.471435185187</v>
      </c>
      <c r="C217">
        <v>36</v>
      </c>
      <c r="D217">
        <v>0</v>
      </c>
      <c r="E217" t="s">
        <v>155</v>
      </c>
      <c r="F217" t="b">
        <v>1</v>
      </c>
      <c r="G217">
        <v>36</v>
      </c>
      <c r="H217">
        <v>0</v>
      </c>
      <c r="I217" t="s">
        <v>155</v>
      </c>
      <c r="K217" t="s">
        <v>1852</v>
      </c>
      <c r="L217">
        <v>0.74</v>
      </c>
      <c r="N217" t="s">
        <v>156</v>
      </c>
      <c r="O217" t="s">
        <v>137</v>
      </c>
      <c r="P217" t="s">
        <v>138</v>
      </c>
      <c r="Q217">
        <v>0</v>
      </c>
      <c r="R217" t="s">
        <v>1853</v>
      </c>
      <c r="W217" t="s">
        <v>1854</v>
      </c>
    </row>
    <row r="218" spans="1:23" x14ac:dyDescent="0.15">
      <c r="A218" t="s">
        <v>1855</v>
      </c>
      <c r="B218" s="6">
        <v>45883.47755787037</v>
      </c>
      <c r="C218">
        <v>36</v>
      </c>
      <c r="D218">
        <v>0</v>
      </c>
      <c r="E218" t="s">
        <v>155</v>
      </c>
      <c r="F218" t="b">
        <v>1</v>
      </c>
      <c r="G218">
        <v>36</v>
      </c>
      <c r="H218">
        <v>0</v>
      </c>
      <c r="I218" t="s">
        <v>155</v>
      </c>
      <c r="K218" t="s">
        <v>1856</v>
      </c>
      <c r="L218">
        <v>0.74</v>
      </c>
      <c r="N218" t="s">
        <v>156</v>
      </c>
      <c r="O218" t="s">
        <v>137</v>
      </c>
      <c r="P218" t="s">
        <v>138</v>
      </c>
      <c r="Q218">
        <v>0</v>
      </c>
      <c r="R218" t="s">
        <v>1857</v>
      </c>
      <c r="W218" t="s">
        <v>1854</v>
      </c>
    </row>
    <row r="219" spans="1:23" x14ac:dyDescent="0.15">
      <c r="A219" t="s">
        <v>1858</v>
      </c>
      <c r="B219" s="6">
        <v>45883.661504629628</v>
      </c>
      <c r="C219">
        <v>18</v>
      </c>
      <c r="D219">
        <v>0</v>
      </c>
      <c r="E219" t="s">
        <v>155</v>
      </c>
      <c r="F219" t="b">
        <v>1</v>
      </c>
      <c r="G219">
        <v>18</v>
      </c>
      <c r="H219">
        <v>0</v>
      </c>
      <c r="I219" t="s">
        <v>155</v>
      </c>
      <c r="K219" t="s">
        <v>1859</v>
      </c>
      <c r="L219">
        <v>0.47</v>
      </c>
      <c r="N219" t="s">
        <v>156</v>
      </c>
      <c r="O219" t="s">
        <v>137</v>
      </c>
      <c r="P219" t="s">
        <v>138</v>
      </c>
      <c r="Q219">
        <v>0</v>
      </c>
      <c r="R219" t="s">
        <v>1860</v>
      </c>
      <c r="W219" t="s">
        <v>1854</v>
      </c>
    </row>
    <row r="220" spans="1:23" x14ac:dyDescent="0.15">
      <c r="A220" t="s">
        <v>1861</v>
      </c>
      <c r="B220" s="6">
        <v>45884.388275462959</v>
      </c>
      <c r="C220">
        <v>36</v>
      </c>
      <c r="D220">
        <v>0</v>
      </c>
      <c r="E220" t="s">
        <v>155</v>
      </c>
      <c r="F220" t="b">
        <v>1</v>
      </c>
      <c r="G220">
        <v>36</v>
      </c>
      <c r="H220">
        <v>0</v>
      </c>
      <c r="I220" t="s">
        <v>155</v>
      </c>
      <c r="K220" t="s">
        <v>1862</v>
      </c>
      <c r="L220">
        <v>0.74</v>
      </c>
      <c r="N220" t="s">
        <v>156</v>
      </c>
      <c r="O220" t="s">
        <v>137</v>
      </c>
      <c r="P220" t="s">
        <v>138</v>
      </c>
      <c r="Q220">
        <v>0</v>
      </c>
      <c r="R220" t="s">
        <v>1863</v>
      </c>
      <c r="W220" t="s">
        <v>1864</v>
      </c>
    </row>
    <row r="221" spans="1:23" x14ac:dyDescent="0.15">
      <c r="A221" t="s">
        <v>1865</v>
      </c>
      <c r="B221" s="6">
        <v>45884.430648148147</v>
      </c>
      <c r="C221">
        <v>36</v>
      </c>
      <c r="D221">
        <v>0</v>
      </c>
      <c r="E221" t="s">
        <v>155</v>
      </c>
      <c r="F221" t="b">
        <v>1</v>
      </c>
      <c r="G221">
        <v>36</v>
      </c>
      <c r="H221">
        <v>0</v>
      </c>
      <c r="I221" t="s">
        <v>155</v>
      </c>
      <c r="K221" t="s">
        <v>1866</v>
      </c>
      <c r="L221">
        <v>0.74</v>
      </c>
      <c r="N221" t="s">
        <v>156</v>
      </c>
      <c r="O221" t="s">
        <v>137</v>
      </c>
      <c r="P221" t="s">
        <v>138</v>
      </c>
      <c r="Q221">
        <v>0</v>
      </c>
      <c r="R221" t="s">
        <v>1867</v>
      </c>
      <c r="W221" t="s">
        <v>1864</v>
      </c>
    </row>
    <row r="222" spans="1:23" x14ac:dyDescent="0.15">
      <c r="A222" t="s">
        <v>1868</v>
      </c>
      <c r="B222" s="6">
        <v>45885.355405092596</v>
      </c>
      <c r="C222">
        <v>36</v>
      </c>
      <c r="D222">
        <v>0</v>
      </c>
      <c r="E222" t="s">
        <v>155</v>
      </c>
      <c r="F222" t="b">
        <v>1</v>
      </c>
      <c r="G222">
        <v>36</v>
      </c>
      <c r="H222">
        <v>0</v>
      </c>
      <c r="I222" t="s">
        <v>155</v>
      </c>
      <c r="K222" t="s">
        <v>1869</v>
      </c>
      <c r="L222">
        <v>0.74</v>
      </c>
      <c r="N222" t="s">
        <v>156</v>
      </c>
      <c r="O222" t="s">
        <v>137</v>
      </c>
      <c r="P222" t="s">
        <v>138</v>
      </c>
      <c r="Q222">
        <v>0</v>
      </c>
      <c r="R222" t="s">
        <v>1870</v>
      </c>
      <c r="W222" t="s">
        <v>1871</v>
      </c>
    </row>
    <row r="223" spans="1:23" x14ac:dyDescent="0.15">
      <c r="A223" t="s">
        <v>1872</v>
      </c>
      <c r="B223" s="6">
        <v>45885.431192129632</v>
      </c>
      <c r="C223">
        <v>15</v>
      </c>
      <c r="D223">
        <v>0</v>
      </c>
      <c r="E223" t="s">
        <v>155</v>
      </c>
      <c r="F223" t="b">
        <v>1</v>
      </c>
      <c r="G223">
        <v>15</v>
      </c>
      <c r="H223">
        <v>0</v>
      </c>
      <c r="I223" t="s">
        <v>155</v>
      </c>
      <c r="K223" t="s">
        <v>1873</v>
      </c>
      <c r="L223">
        <v>0.43</v>
      </c>
      <c r="N223" t="s">
        <v>156</v>
      </c>
      <c r="O223" t="s">
        <v>137</v>
      </c>
      <c r="P223" t="s">
        <v>138</v>
      </c>
      <c r="Q223">
        <v>0</v>
      </c>
      <c r="R223" t="s">
        <v>1874</v>
      </c>
      <c r="W223" t="s">
        <v>1871</v>
      </c>
    </row>
    <row r="224" spans="1:23" x14ac:dyDescent="0.15">
      <c r="A224" t="s">
        <v>1875</v>
      </c>
      <c r="B224" s="6">
        <v>45885.54146990741</v>
      </c>
      <c r="C224">
        <v>30</v>
      </c>
      <c r="D224">
        <v>0</v>
      </c>
      <c r="E224" t="s">
        <v>155</v>
      </c>
      <c r="F224" t="b">
        <v>1</v>
      </c>
      <c r="G224">
        <v>30</v>
      </c>
      <c r="H224">
        <v>0</v>
      </c>
      <c r="I224" t="s">
        <v>155</v>
      </c>
      <c r="K224" t="s">
        <v>1876</v>
      </c>
      <c r="L224">
        <v>0.65</v>
      </c>
      <c r="N224" t="s">
        <v>156</v>
      </c>
      <c r="O224" t="s">
        <v>137</v>
      </c>
      <c r="P224" t="s">
        <v>138</v>
      </c>
      <c r="Q224">
        <v>0</v>
      </c>
      <c r="R224" t="s">
        <v>1877</v>
      </c>
      <c r="W224" t="s">
        <v>1871</v>
      </c>
    </row>
    <row r="225" spans="1:23" x14ac:dyDescent="0.15">
      <c r="A225" t="s">
        <v>1878</v>
      </c>
      <c r="B225" s="6">
        <v>45885.558958333335</v>
      </c>
      <c r="C225">
        <v>36</v>
      </c>
      <c r="D225">
        <v>0</v>
      </c>
      <c r="E225" t="s">
        <v>155</v>
      </c>
      <c r="F225" t="b">
        <v>1</v>
      </c>
      <c r="G225">
        <v>36</v>
      </c>
      <c r="H225">
        <v>0</v>
      </c>
      <c r="I225" t="s">
        <v>155</v>
      </c>
      <c r="K225" t="s">
        <v>1879</v>
      </c>
      <c r="L225">
        <v>0.74</v>
      </c>
      <c r="N225" t="s">
        <v>156</v>
      </c>
      <c r="O225" t="s">
        <v>137</v>
      </c>
      <c r="P225" t="s">
        <v>138</v>
      </c>
      <c r="Q225">
        <v>0</v>
      </c>
      <c r="R225" t="s">
        <v>1880</v>
      </c>
      <c r="W225" t="s">
        <v>1871</v>
      </c>
    </row>
    <row r="226" spans="1:23" x14ac:dyDescent="0.15">
      <c r="A226" t="s">
        <v>1881</v>
      </c>
      <c r="B226" s="6">
        <v>45886.350254629629</v>
      </c>
      <c r="C226">
        <v>30</v>
      </c>
      <c r="D226">
        <v>0</v>
      </c>
      <c r="E226" t="s">
        <v>155</v>
      </c>
      <c r="F226" t="b">
        <v>1</v>
      </c>
      <c r="G226">
        <v>30</v>
      </c>
      <c r="H226">
        <v>0</v>
      </c>
      <c r="I226" t="s">
        <v>155</v>
      </c>
      <c r="K226" t="s">
        <v>1882</v>
      </c>
      <c r="L226">
        <v>0.65</v>
      </c>
      <c r="N226" t="s">
        <v>156</v>
      </c>
      <c r="O226" t="s">
        <v>137</v>
      </c>
      <c r="P226" t="s">
        <v>138</v>
      </c>
      <c r="Q226">
        <v>0</v>
      </c>
      <c r="R226" t="s">
        <v>1883</v>
      </c>
      <c r="W226" t="s">
        <v>1871</v>
      </c>
    </row>
    <row r="227" spans="1:23" x14ac:dyDescent="0.15">
      <c r="A227" t="s">
        <v>1884</v>
      </c>
      <c r="B227" s="6">
        <v>45886.350983796299</v>
      </c>
      <c r="C227">
        <v>15</v>
      </c>
      <c r="D227">
        <v>0</v>
      </c>
      <c r="E227" t="s">
        <v>155</v>
      </c>
      <c r="F227" t="b">
        <v>1</v>
      </c>
      <c r="G227">
        <v>15</v>
      </c>
      <c r="H227">
        <v>0</v>
      </c>
      <c r="I227" t="s">
        <v>155</v>
      </c>
      <c r="K227" t="s">
        <v>1885</v>
      </c>
      <c r="L227">
        <v>0.43</v>
      </c>
      <c r="N227" t="s">
        <v>156</v>
      </c>
      <c r="O227" t="s">
        <v>137</v>
      </c>
      <c r="P227" t="s">
        <v>138</v>
      </c>
      <c r="Q227">
        <v>0</v>
      </c>
      <c r="R227" t="s">
        <v>1886</v>
      </c>
      <c r="W227" t="s">
        <v>1871</v>
      </c>
    </row>
    <row r="228" spans="1:23" x14ac:dyDescent="0.15">
      <c r="A228" t="s">
        <v>1887</v>
      </c>
      <c r="B228" s="6">
        <v>45886.49019675926</v>
      </c>
      <c r="C228">
        <v>15</v>
      </c>
      <c r="D228">
        <v>0</v>
      </c>
      <c r="E228" t="s">
        <v>155</v>
      </c>
      <c r="F228" t="b">
        <v>1</v>
      </c>
      <c r="G228">
        <v>15</v>
      </c>
      <c r="H228">
        <v>0</v>
      </c>
      <c r="I228" t="s">
        <v>155</v>
      </c>
      <c r="K228" t="s">
        <v>1888</v>
      </c>
      <c r="L228">
        <v>0.43</v>
      </c>
      <c r="N228" t="s">
        <v>156</v>
      </c>
      <c r="O228" t="s">
        <v>137</v>
      </c>
      <c r="P228" t="s">
        <v>138</v>
      </c>
      <c r="Q228">
        <v>0</v>
      </c>
      <c r="R228" t="s">
        <v>1889</v>
      </c>
      <c r="W228" t="s">
        <v>1871</v>
      </c>
    </row>
    <row r="229" spans="1:23" x14ac:dyDescent="0.15">
      <c r="A229" t="s">
        <v>1890</v>
      </c>
      <c r="B229" s="6">
        <v>45886.536435185182</v>
      </c>
      <c r="C229">
        <v>36</v>
      </c>
      <c r="D229">
        <v>0</v>
      </c>
      <c r="E229" t="s">
        <v>155</v>
      </c>
      <c r="F229" t="b">
        <v>1</v>
      </c>
      <c r="G229">
        <v>36</v>
      </c>
      <c r="H229">
        <v>0</v>
      </c>
      <c r="I229" t="s">
        <v>155</v>
      </c>
      <c r="K229" t="s">
        <v>1891</v>
      </c>
      <c r="L229">
        <v>0.74</v>
      </c>
      <c r="N229" t="s">
        <v>156</v>
      </c>
      <c r="O229" t="s">
        <v>137</v>
      </c>
      <c r="P229" t="s">
        <v>138</v>
      </c>
      <c r="Q229">
        <v>0</v>
      </c>
      <c r="R229" t="s">
        <v>1892</v>
      </c>
      <c r="W229" t="s">
        <v>1871</v>
      </c>
    </row>
    <row r="230" spans="1:23" x14ac:dyDescent="0.15">
      <c r="A230" t="s">
        <v>1893</v>
      </c>
      <c r="B230" s="6">
        <v>45887.474212962959</v>
      </c>
      <c r="C230">
        <v>18</v>
      </c>
      <c r="D230">
        <v>0</v>
      </c>
      <c r="E230" t="s">
        <v>155</v>
      </c>
      <c r="F230" t="b">
        <v>1</v>
      </c>
      <c r="G230">
        <v>18</v>
      </c>
      <c r="H230">
        <v>0</v>
      </c>
      <c r="I230" t="s">
        <v>155</v>
      </c>
      <c r="K230" t="s">
        <v>1894</v>
      </c>
      <c r="L230">
        <v>0.47</v>
      </c>
      <c r="N230" t="s">
        <v>156</v>
      </c>
      <c r="O230" t="s">
        <v>137</v>
      </c>
      <c r="P230" t="s">
        <v>138</v>
      </c>
      <c r="Q230">
        <v>0</v>
      </c>
      <c r="R230" t="s">
        <v>1895</v>
      </c>
      <c r="W230" t="s">
        <v>1871</v>
      </c>
    </row>
    <row r="231" spans="1:23" x14ac:dyDescent="0.15">
      <c r="A231" t="s">
        <v>1896</v>
      </c>
      <c r="B231" s="6">
        <v>45887.536076388889</v>
      </c>
      <c r="C231">
        <v>30</v>
      </c>
      <c r="D231">
        <v>0</v>
      </c>
      <c r="E231" t="s">
        <v>155</v>
      </c>
      <c r="F231" t="b">
        <v>1</v>
      </c>
      <c r="G231">
        <v>30</v>
      </c>
      <c r="H231">
        <v>0</v>
      </c>
      <c r="I231" t="s">
        <v>155</v>
      </c>
      <c r="K231" t="s">
        <v>1897</v>
      </c>
      <c r="L231">
        <v>0.65</v>
      </c>
      <c r="N231" t="s">
        <v>156</v>
      </c>
      <c r="O231" t="s">
        <v>137</v>
      </c>
      <c r="P231" t="s">
        <v>138</v>
      </c>
      <c r="Q231">
        <v>0</v>
      </c>
      <c r="R231" t="s">
        <v>1898</v>
      </c>
      <c r="W231" t="s">
        <v>1871</v>
      </c>
    </row>
    <row r="232" spans="1:23" x14ac:dyDescent="0.15">
      <c r="A232" t="s">
        <v>1899</v>
      </c>
      <c r="B232" s="6">
        <v>45887.544687499998</v>
      </c>
      <c r="C232">
        <v>15</v>
      </c>
      <c r="D232">
        <v>0</v>
      </c>
      <c r="E232" t="s">
        <v>155</v>
      </c>
      <c r="F232" t="b">
        <v>1</v>
      </c>
      <c r="G232">
        <v>15</v>
      </c>
      <c r="H232">
        <v>0</v>
      </c>
      <c r="I232" t="s">
        <v>155</v>
      </c>
      <c r="K232" t="s">
        <v>1900</v>
      </c>
      <c r="L232">
        <v>0.43</v>
      </c>
      <c r="N232" t="s">
        <v>156</v>
      </c>
      <c r="O232" t="s">
        <v>137</v>
      </c>
      <c r="P232" t="s">
        <v>138</v>
      </c>
      <c r="Q232">
        <v>0</v>
      </c>
      <c r="R232" t="s">
        <v>1901</v>
      </c>
      <c r="W232" t="s">
        <v>1871</v>
      </c>
    </row>
    <row r="233" spans="1:23" x14ac:dyDescent="0.15">
      <c r="A233" t="s">
        <v>1902</v>
      </c>
      <c r="B233" s="6">
        <v>45887.612546296295</v>
      </c>
      <c r="C233">
        <v>36</v>
      </c>
      <c r="D233">
        <v>0</v>
      </c>
      <c r="E233" t="s">
        <v>155</v>
      </c>
      <c r="F233" t="b">
        <v>1</v>
      </c>
      <c r="G233">
        <v>36</v>
      </c>
      <c r="H233">
        <v>0</v>
      </c>
      <c r="I233" t="s">
        <v>155</v>
      </c>
      <c r="K233" t="s">
        <v>1903</v>
      </c>
      <c r="L233">
        <v>0.88</v>
      </c>
      <c r="N233" t="s">
        <v>156</v>
      </c>
      <c r="O233" t="s">
        <v>137</v>
      </c>
      <c r="P233" t="s">
        <v>138</v>
      </c>
      <c r="Q233">
        <v>0</v>
      </c>
      <c r="R233" t="s">
        <v>1904</v>
      </c>
      <c r="W233" t="s">
        <v>1871</v>
      </c>
    </row>
    <row r="234" spans="1:23" x14ac:dyDescent="0.15">
      <c r="A234" t="s">
        <v>1905</v>
      </c>
      <c r="B234" s="6">
        <v>45887.763124999998</v>
      </c>
      <c r="C234">
        <v>36</v>
      </c>
      <c r="D234">
        <v>0</v>
      </c>
      <c r="E234" t="s">
        <v>155</v>
      </c>
      <c r="F234" t="b">
        <v>1</v>
      </c>
      <c r="G234">
        <v>36</v>
      </c>
      <c r="H234">
        <v>0</v>
      </c>
      <c r="I234" t="s">
        <v>155</v>
      </c>
      <c r="K234" t="s">
        <v>1906</v>
      </c>
      <c r="L234">
        <v>0.74</v>
      </c>
      <c r="N234" t="s">
        <v>156</v>
      </c>
      <c r="O234" t="s">
        <v>137</v>
      </c>
      <c r="P234" t="s">
        <v>138</v>
      </c>
      <c r="Q234">
        <v>0</v>
      </c>
      <c r="R234" t="s">
        <v>1907</v>
      </c>
      <c r="W234" t="s">
        <v>1871</v>
      </c>
    </row>
    <row r="235" spans="1:23" x14ac:dyDescent="0.15">
      <c r="A235" t="s">
        <v>1908</v>
      </c>
      <c r="B235" s="6">
        <v>45887.780949074076</v>
      </c>
      <c r="C235">
        <v>15</v>
      </c>
      <c r="D235">
        <v>0</v>
      </c>
      <c r="E235" t="s">
        <v>155</v>
      </c>
      <c r="F235" t="b">
        <v>1</v>
      </c>
      <c r="G235">
        <v>15</v>
      </c>
      <c r="H235">
        <v>0</v>
      </c>
      <c r="I235" t="s">
        <v>155</v>
      </c>
      <c r="K235" t="s">
        <v>1909</v>
      </c>
      <c r="L235">
        <v>0.43</v>
      </c>
      <c r="N235" t="s">
        <v>156</v>
      </c>
      <c r="O235" t="s">
        <v>137</v>
      </c>
      <c r="P235" t="s">
        <v>138</v>
      </c>
      <c r="Q235">
        <v>0</v>
      </c>
      <c r="R235" t="s">
        <v>1910</v>
      </c>
      <c r="W235" t="s">
        <v>1871</v>
      </c>
    </row>
    <row r="236" spans="1:23" x14ac:dyDescent="0.15">
      <c r="A236" t="s">
        <v>1911</v>
      </c>
      <c r="B236" s="6">
        <v>45887.806932870371</v>
      </c>
      <c r="C236">
        <v>15</v>
      </c>
      <c r="D236">
        <v>0</v>
      </c>
      <c r="E236" t="s">
        <v>155</v>
      </c>
      <c r="F236" t="b">
        <v>1</v>
      </c>
      <c r="G236">
        <v>15</v>
      </c>
      <c r="H236">
        <v>0</v>
      </c>
      <c r="I236" t="s">
        <v>155</v>
      </c>
      <c r="K236" t="s">
        <v>1912</v>
      </c>
      <c r="L236">
        <v>0.43</v>
      </c>
      <c r="N236" t="s">
        <v>156</v>
      </c>
      <c r="O236" t="s">
        <v>137</v>
      </c>
      <c r="P236" t="s">
        <v>138</v>
      </c>
      <c r="Q236">
        <v>0</v>
      </c>
      <c r="R236" t="s">
        <v>1913</v>
      </c>
      <c r="W236" t="s">
        <v>1871</v>
      </c>
    </row>
    <row r="237" spans="1:23" x14ac:dyDescent="0.15">
      <c r="A237" t="s">
        <v>1914</v>
      </c>
      <c r="B237" s="6">
        <v>45888.457106481481</v>
      </c>
      <c r="C237">
        <v>36</v>
      </c>
      <c r="D237">
        <v>0</v>
      </c>
      <c r="E237" t="s">
        <v>155</v>
      </c>
      <c r="F237" t="b">
        <v>1</v>
      </c>
      <c r="G237">
        <v>36</v>
      </c>
      <c r="H237">
        <v>0</v>
      </c>
      <c r="I237" t="s">
        <v>155</v>
      </c>
      <c r="K237" t="s">
        <v>1915</v>
      </c>
      <c r="L237">
        <v>0.74</v>
      </c>
      <c r="N237" t="s">
        <v>156</v>
      </c>
      <c r="O237" t="s">
        <v>137</v>
      </c>
      <c r="P237" t="s">
        <v>138</v>
      </c>
      <c r="Q237">
        <v>0</v>
      </c>
      <c r="R237" t="s">
        <v>1916</v>
      </c>
      <c r="W237" t="s">
        <v>1917</v>
      </c>
    </row>
    <row r="238" spans="1:23" x14ac:dyDescent="0.15">
      <c r="A238" t="s">
        <v>1918</v>
      </c>
      <c r="B238" s="6">
        <v>45888.675428240742</v>
      </c>
      <c r="C238">
        <v>36</v>
      </c>
      <c r="D238">
        <v>0</v>
      </c>
      <c r="E238" t="s">
        <v>155</v>
      </c>
      <c r="F238" t="b">
        <v>1</v>
      </c>
      <c r="G238">
        <v>36</v>
      </c>
      <c r="H238">
        <v>0</v>
      </c>
      <c r="I238" t="s">
        <v>155</v>
      </c>
      <c r="K238" t="s">
        <v>1919</v>
      </c>
      <c r="L238">
        <v>0.74</v>
      </c>
      <c r="N238" t="s">
        <v>156</v>
      </c>
      <c r="O238" t="s">
        <v>137</v>
      </c>
      <c r="P238" t="s">
        <v>138</v>
      </c>
      <c r="Q238">
        <v>0</v>
      </c>
      <c r="R238" t="s">
        <v>1920</v>
      </c>
      <c r="W238" t="s">
        <v>1917</v>
      </c>
    </row>
    <row r="239" spans="1:23" x14ac:dyDescent="0.15">
      <c r="A239" t="s">
        <v>1921</v>
      </c>
      <c r="B239" s="6">
        <v>45889.308368055557</v>
      </c>
      <c r="C239">
        <v>30</v>
      </c>
      <c r="D239">
        <v>0</v>
      </c>
      <c r="E239" t="s">
        <v>155</v>
      </c>
      <c r="F239" t="b">
        <v>1</v>
      </c>
      <c r="G239">
        <v>30</v>
      </c>
      <c r="H239">
        <v>0</v>
      </c>
      <c r="I239" t="s">
        <v>155</v>
      </c>
      <c r="K239" t="s">
        <v>1922</v>
      </c>
      <c r="L239">
        <v>0.65</v>
      </c>
      <c r="N239" t="s">
        <v>156</v>
      </c>
      <c r="O239" t="s">
        <v>137</v>
      </c>
      <c r="P239" t="s">
        <v>138</v>
      </c>
      <c r="Q239">
        <v>0</v>
      </c>
      <c r="R239" t="s">
        <v>1923</v>
      </c>
      <c r="W239" t="s">
        <v>1924</v>
      </c>
    </row>
    <row r="240" spans="1:23" x14ac:dyDescent="0.15">
      <c r="B240" s="6">
        <v>45889.557025462964</v>
      </c>
      <c r="C240">
        <v>18</v>
      </c>
      <c r="E240" t="s">
        <v>155</v>
      </c>
      <c r="O240" t="s">
        <v>1132</v>
      </c>
    </row>
    <row r="241" spans="1:23" x14ac:dyDescent="0.15">
      <c r="B241" s="6">
        <v>45889.565254629626</v>
      </c>
      <c r="C241">
        <v>18</v>
      </c>
      <c r="E241" t="s">
        <v>155</v>
      </c>
      <c r="O241" t="s">
        <v>1132</v>
      </c>
    </row>
    <row r="242" spans="1:23" x14ac:dyDescent="0.15">
      <c r="A242" t="s">
        <v>1925</v>
      </c>
      <c r="B242" s="6">
        <v>45889.597245370373</v>
      </c>
      <c r="C242">
        <v>36</v>
      </c>
      <c r="D242">
        <v>0</v>
      </c>
      <c r="E242" t="s">
        <v>155</v>
      </c>
      <c r="F242" t="b">
        <v>1</v>
      </c>
      <c r="G242">
        <v>36</v>
      </c>
      <c r="H242">
        <v>0</v>
      </c>
      <c r="I242" t="s">
        <v>155</v>
      </c>
      <c r="K242" t="s">
        <v>1926</v>
      </c>
      <c r="L242">
        <v>0.74</v>
      </c>
      <c r="N242" t="s">
        <v>156</v>
      </c>
      <c r="O242" t="s">
        <v>137</v>
      </c>
      <c r="P242" t="s">
        <v>138</v>
      </c>
      <c r="Q242">
        <v>0</v>
      </c>
      <c r="R242" t="s">
        <v>1927</v>
      </c>
      <c r="W242" t="s">
        <v>1924</v>
      </c>
    </row>
    <row r="243" spans="1:23" x14ac:dyDescent="0.15">
      <c r="A243" t="s">
        <v>1928</v>
      </c>
      <c r="B243" s="6">
        <v>45889.685266203705</v>
      </c>
      <c r="C243">
        <v>36</v>
      </c>
      <c r="D243">
        <v>0</v>
      </c>
      <c r="E243" t="s">
        <v>155</v>
      </c>
      <c r="F243" t="b">
        <v>1</v>
      </c>
      <c r="G243">
        <v>36</v>
      </c>
      <c r="H243">
        <v>0</v>
      </c>
      <c r="I243" t="s">
        <v>155</v>
      </c>
      <c r="K243" t="s">
        <v>1929</v>
      </c>
      <c r="L243">
        <v>0.88</v>
      </c>
      <c r="N243" t="s">
        <v>156</v>
      </c>
      <c r="O243" t="s">
        <v>137</v>
      </c>
      <c r="P243" t="s">
        <v>138</v>
      </c>
      <c r="Q243">
        <v>0</v>
      </c>
      <c r="R243" t="s">
        <v>1930</v>
      </c>
      <c r="W243" t="s">
        <v>1924</v>
      </c>
    </row>
    <row r="244" spans="1:23" x14ac:dyDescent="0.15">
      <c r="B244" s="6">
        <v>45889.720972222225</v>
      </c>
      <c r="C244">
        <v>18</v>
      </c>
      <c r="E244" t="s">
        <v>155</v>
      </c>
      <c r="O244" t="s">
        <v>1132</v>
      </c>
    </row>
    <row r="245" spans="1:23" x14ac:dyDescent="0.15">
      <c r="A245" t="s">
        <v>1931</v>
      </c>
      <c r="B245" s="6">
        <v>45890.336157407408</v>
      </c>
      <c r="C245">
        <v>30</v>
      </c>
      <c r="D245">
        <v>0</v>
      </c>
      <c r="E245" t="s">
        <v>155</v>
      </c>
      <c r="F245" t="b">
        <v>1</v>
      </c>
      <c r="G245">
        <v>30</v>
      </c>
      <c r="H245">
        <v>0</v>
      </c>
      <c r="I245" t="s">
        <v>155</v>
      </c>
      <c r="K245" t="s">
        <v>1932</v>
      </c>
      <c r="L245">
        <v>0.65</v>
      </c>
      <c r="N245" t="s">
        <v>156</v>
      </c>
      <c r="O245" t="s">
        <v>137</v>
      </c>
      <c r="P245" t="s">
        <v>138</v>
      </c>
      <c r="Q245">
        <v>0</v>
      </c>
      <c r="R245" t="s">
        <v>1933</v>
      </c>
    </row>
    <row r="246" spans="1:23" x14ac:dyDescent="0.15">
      <c r="A246" t="s">
        <v>1934</v>
      </c>
      <c r="B246" s="6">
        <v>45890.504525462966</v>
      </c>
      <c r="C246">
        <v>15</v>
      </c>
      <c r="D246">
        <v>0</v>
      </c>
      <c r="E246" t="s">
        <v>155</v>
      </c>
      <c r="F246" t="b">
        <v>1</v>
      </c>
      <c r="G246">
        <v>15</v>
      </c>
      <c r="H246">
        <v>0</v>
      </c>
      <c r="I246" t="s">
        <v>155</v>
      </c>
      <c r="K246" t="s">
        <v>1935</v>
      </c>
      <c r="L246">
        <v>0.43</v>
      </c>
      <c r="N246" t="s">
        <v>156</v>
      </c>
      <c r="O246" t="s">
        <v>137</v>
      </c>
      <c r="P246" t="s">
        <v>138</v>
      </c>
      <c r="Q246">
        <v>0</v>
      </c>
      <c r="R246" t="s">
        <v>1936</v>
      </c>
    </row>
    <row r="247" spans="1:23" x14ac:dyDescent="0.15">
      <c r="A247" t="s">
        <v>1937</v>
      </c>
      <c r="B247" s="6">
        <v>45890.653333333335</v>
      </c>
      <c r="C247">
        <v>30</v>
      </c>
      <c r="D247">
        <v>0</v>
      </c>
      <c r="E247" t="s">
        <v>155</v>
      </c>
      <c r="F247" t="b">
        <v>1</v>
      </c>
      <c r="G247">
        <v>30</v>
      </c>
      <c r="H247">
        <v>0</v>
      </c>
      <c r="I247" t="s">
        <v>155</v>
      </c>
      <c r="K247" t="s">
        <v>1938</v>
      </c>
      <c r="L247">
        <v>0.65</v>
      </c>
      <c r="N247" t="s">
        <v>156</v>
      </c>
      <c r="O247" t="s">
        <v>137</v>
      </c>
      <c r="P247" t="s">
        <v>138</v>
      </c>
      <c r="Q247">
        <v>0</v>
      </c>
      <c r="R247" t="s">
        <v>1939</v>
      </c>
    </row>
    <row r="248" spans="1:23" x14ac:dyDescent="0.15">
      <c r="B248" s="6">
        <v>45890.700740740744</v>
      </c>
      <c r="C248">
        <v>18</v>
      </c>
      <c r="E248" t="s">
        <v>155</v>
      </c>
      <c r="O248" t="s">
        <v>1132</v>
      </c>
    </row>
    <row r="249" spans="1:23" x14ac:dyDescent="0.15">
      <c r="A249" t="s">
        <v>1940</v>
      </c>
      <c r="B249" s="6">
        <v>45891.495196759257</v>
      </c>
      <c r="C249">
        <v>18</v>
      </c>
      <c r="D249">
        <v>0</v>
      </c>
      <c r="E249" t="s">
        <v>155</v>
      </c>
      <c r="F249" t="b">
        <v>1</v>
      </c>
      <c r="G249">
        <v>18</v>
      </c>
      <c r="H249">
        <v>0</v>
      </c>
      <c r="I249" t="s">
        <v>155</v>
      </c>
      <c r="K249" t="s">
        <v>1941</v>
      </c>
      <c r="L249">
        <v>0.47</v>
      </c>
      <c r="N249" t="s">
        <v>156</v>
      </c>
      <c r="O249" t="s">
        <v>137</v>
      </c>
      <c r="P249" t="s">
        <v>138</v>
      </c>
      <c r="Q249">
        <v>0</v>
      </c>
      <c r="R249" t="s">
        <v>1942</v>
      </c>
    </row>
    <row r="250" spans="1:23" x14ac:dyDescent="0.15">
      <c r="A250" t="s">
        <v>1943</v>
      </c>
      <c r="B250" s="6">
        <v>45891.550486111111</v>
      </c>
      <c r="C250">
        <v>30</v>
      </c>
      <c r="D250">
        <v>0</v>
      </c>
      <c r="E250" t="s">
        <v>155</v>
      </c>
      <c r="F250" t="b">
        <v>1</v>
      </c>
      <c r="G250">
        <v>30</v>
      </c>
      <c r="H250">
        <v>0</v>
      </c>
      <c r="I250" t="s">
        <v>155</v>
      </c>
      <c r="K250" t="s">
        <v>1944</v>
      </c>
      <c r="L250">
        <v>0.65</v>
      </c>
      <c r="N250" t="s">
        <v>156</v>
      </c>
      <c r="O250" t="s">
        <v>137</v>
      </c>
      <c r="P250" t="s">
        <v>138</v>
      </c>
      <c r="Q250">
        <v>0</v>
      </c>
      <c r="R250" t="s">
        <v>1945</v>
      </c>
    </row>
    <row r="251" spans="1:23" x14ac:dyDescent="0.15">
      <c r="A251" t="s">
        <v>1946</v>
      </c>
      <c r="B251" s="6">
        <v>45891.61650462963</v>
      </c>
      <c r="C251">
        <v>18</v>
      </c>
      <c r="D251">
        <v>0</v>
      </c>
      <c r="E251" t="s">
        <v>155</v>
      </c>
      <c r="F251" t="b">
        <v>1</v>
      </c>
      <c r="G251">
        <v>18</v>
      </c>
      <c r="H251">
        <v>0</v>
      </c>
      <c r="I251" t="s">
        <v>155</v>
      </c>
      <c r="K251" t="s">
        <v>1947</v>
      </c>
      <c r="L251">
        <v>0.47</v>
      </c>
      <c r="N251" t="s">
        <v>156</v>
      </c>
      <c r="O251" t="s">
        <v>137</v>
      </c>
      <c r="P251" t="s">
        <v>138</v>
      </c>
      <c r="Q251">
        <v>0</v>
      </c>
      <c r="R251" t="s">
        <v>1948</v>
      </c>
    </row>
    <row r="252" spans="1:23" x14ac:dyDescent="0.15">
      <c r="A252" t="s">
        <v>1949</v>
      </c>
      <c r="B252" s="6">
        <v>45891.648993055554</v>
      </c>
      <c r="C252">
        <v>18</v>
      </c>
      <c r="D252">
        <v>0</v>
      </c>
      <c r="E252" t="s">
        <v>155</v>
      </c>
      <c r="F252" t="b">
        <v>1</v>
      </c>
      <c r="G252">
        <v>18</v>
      </c>
      <c r="H252">
        <v>0</v>
      </c>
      <c r="I252" t="s">
        <v>155</v>
      </c>
      <c r="K252" t="s">
        <v>1950</v>
      </c>
      <c r="L252">
        <v>0.47</v>
      </c>
      <c r="N252" t="s">
        <v>156</v>
      </c>
      <c r="O252" t="s">
        <v>137</v>
      </c>
      <c r="P252" t="s">
        <v>138</v>
      </c>
      <c r="Q252">
        <v>0</v>
      </c>
      <c r="R252" t="s">
        <v>1951</v>
      </c>
    </row>
    <row r="253" spans="1:23" x14ac:dyDescent="0.15">
      <c r="A253" t="s">
        <v>1952</v>
      </c>
      <c r="B253" s="6">
        <v>45891.692106481481</v>
      </c>
      <c r="C253">
        <v>30</v>
      </c>
      <c r="D253">
        <v>0</v>
      </c>
      <c r="E253" t="s">
        <v>155</v>
      </c>
      <c r="F253" t="b">
        <v>1</v>
      </c>
      <c r="G253">
        <v>30</v>
      </c>
      <c r="H253">
        <v>0</v>
      </c>
      <c r="I253" t="s">
        <v>155</v>
      </c>
      <c r="K253" t="s">
        <v>1953</v>
      </c>
      <c r="L253">
        <v>0.65</v>
      </c>
      <c r="N253" t="s">
        <v>156</v>
      </c>
      <c r="O253" t="s">
        <v>137</v>
      </c>
      <c r="P253" t="s">
        <v>138</v>
      </c>
      <c r="Q253">
        <v>0</v>
      </c>
      <c r="R253" t="s">
        <v>1954</v>
      </c>
    </row>
    <row r="254" spans="1:23" x14ac:dyDescent="0.15">
      <c r="B254" s="6">
        <v>45891.716817129629</v>
      </c>
      <c r="C254">
        <v>30</v>
      </c>
      <c r="E254" t="s">
        <v>155</v>
      </c>
      <c r="O254" t="s">
        <v>1132</v>
      </c>
    </row>
    <row r="255" spans="1:23" x14ac:dyDescent="0.15">
      <c r="B255" s="6">
        <v>45891.722245370373</v>
      </c>
      <c r="C255">
        <v>30</v>
      </c>
      <c r="E255" t="s">
        <v>155</v>
      </c>
      <c r="O255" t="s">
        <v>1132</v>
      </c>
    </row>
    <row r="256" spans="1:23" x14ac:dyDescent="0.15">
      <c r="A256" t="s">
        <v>1955</v>
      </c>
      <c r="B256" s="6">
        <v>45891.724236111113</v>
      </c>
      <c r="C256">
        <v>30</v>
      </c>
      <c r="D256">
        <v>0</v>
      </c>
      <c r="E256" t="s">
        <v>155</v>
      </c>
      <c r="F256" t="b">
        <v>1</v>
      </c>
      <c r="G256">
        <v>30</v>
      </c>
      <c r="H256">
        <v>0</v>
      </c>
      <c r="I256" t="s">
        <v>155</v>
      </c>
      <c r="K256" t="s">
        <v>1956</v>
      </c>
      <c r="L256">
        <v>0.65</v>
      </c>
      <c r="N256" t="s">
        <v>156</v>
      </c>
      <c r="O256" t="s">
        <v>137</v>
      </c>
      <c r="P256" t="s">
        <v>138</v>
      </c>
      <c r="Q256">
        <v>0</v>
      </c>
      <c r="R256" t="s">
        <v>1957</v>
      </c>
    </row>
    <row r="257" spans="1:18" x14ac:dyDescent="0.15">
      <c r="A257" t="s">
        <v>1958</v>
      </c>
      <c r="B257" s="6">
        <v>45891.827152777776</v>
      </c>
      <c r="C257">
        <v>18</v>
      </c>
      <c r="D257">
        <v>0</v>
      </c>
      <c r="E257" t="s">
        <v>155</v>
      </c>
      <c r="F257" t="b">
        <v>1</v>
      </c>
      <c r="G257">
        <v>18</v>
      </c>
      <c r="H257">
        <v>0</v>
      </c>
      <c r="I257" t="s">
        <v>155</v>
      </c>
      <c r="K257" t="s">
        <v>1959</v>
      </c>
      <c r="L257">
        <v>0.47</v>
      </c>
      <c r="N257" t="s">
        <v>156</v>
      </c>
      <c r="O257" t="s">
        <v>137</v>
      </c>
      <c r="P257" t="s">
        <v>138</v>
      </c>
      <c r="Q257">
        <v>0</v>
      </c>
      <c r="R257" t="s">
        <v>1960</v>
      </c>
    </row>
    <row r="258" spans="1:18" x14ac:dyDescent="0.15">
      <c r="A258" t="s">
        <v>1961</v>
      </c>
      <c r="B258" s="6">
        <v>45891.910601851851</v>
      </c>
      <c r="C258">
        <v>18</v>
      </c>
      <c r="D258">
        <v>0</v>
      </c>
      <c r="E258" t="s">
        <v>155</v>
      </c>
      <c r="F258" t="b">
        <v>1</v>
      </c>
      <c r="G258">
        <v>18</v>
      </c>
      <c r="H258">
        <v>0</v>
      </c>
      <c r="I258" t="s">
        <v>155</v>
      </c>
      <c r="K258" t="s">
        <v>1962</v>
      </c>
      <c r="L258">
        <v>0.47</v>
      </c>
      <c r="N258" t="s">
        <v>156</v>
      </c>
      <c r="O258" t="s">
        <v>137</v>
      </c>
      <c r="P258" t="s">
        <v>138</v>
      </c>
      <c r="Q258">
        <v>0</v>
      </c>
      <c r="R258" t="s">
        <v>1963</v>
      </c>
    </row>
    <row r="259" spans="1:18" x14ac:dyDescent="0.15">
      <c r="B259" s="6">
        <v>45892.436261574076</v>
      </c>
      <c r="C259">
        <v>15</v>
      </c>
      <c r="E259" t="s">
        <v>155</v>
      </c>
      <c r="O259" t="s">
        <v>1132</v>
      </c>
    </row>
    <row r="260" spans="1:18" x14ac:dyDescent="0.15">
      <c r="A260" t="s">
        <v>1964</v>
      </c>
      <c r="B260" s="6">
        <v>45892.437997685185</v>
      </c>
      <c r="C260">
        <v>15</v>
      </c>
      <c r="D260">
        <v>0</v>
      </c>
      <c r="E260" t="s">
        <v>155</v>
      </c>
      <c r="F260" t="b">
        <v>1</v>
      </c>
      <c r="G260">
        <v>15</v>
      </c>
      <c r="H260">
        <v>0</v>
      </c>
      <c r="I260" t="s">
        <v>155</v>
      </c>
      <c r="K260" t="s">
        <v>1965</v>
      </c>
      <c r="L260">
        <v>0.43</v>
      </c>
      <c r="N260" t="s">
        <v>156</v>
      </c>
      <c r="O260" t="s">
        <v>137</v>
      </c>
      <c r="P260" t="s">
        <v>138</v>
      </c>
      <c r="Q260">
        <v>0</v>
      </c>
      <c r="R260" t="s">
        <v>1966</v>
      </c>
    </row>
    <row r="261" spans="1:18" x14ac:dyDescent="0.15">
      <c r="B261" s="6">
        <v>45892.463842592595</v>
      </c>
      <c r="C261">
        <v>36</v>
      </c>
      <c r="E261" t="s">
        <v>155</v>
      </c>
      <c r="O261" t="s">
        <v>1132</v>
      </c>
    </row>
    <row r="262" spans="1:18" x14ac:dyDescent="0.15">
      <c r="B262" s="6">
        <v>45892.511863425927</v>
      </c>
      <c r="C262">
        <v>36</v>
      </c>
      <c r="E262" t="s">
        <v>155</v>
      </c>
      <c r="O262" t="s">
        <v>1132</v>
      </c>
    </row>
    <row r="263" spans="1:18" x14ac:dyDescent="0.15">
      <c r="B263" s="6">
        <v>45892.631249999999</v>
      </c>
      <c r="C263">
        <v>36</v>
      </c>
      <c r="E263" t="s">
        <v>155</v>
      </c>
      <c r="O263" t="s">
        <v>1132</v>
      </c>
    </row>
    <row r="264" spans="1:18" x14ac:dyDescent="0.15">
      <c r="A264" t="s">
        <v>1967</v>
      </c>
      <c r="B264" s="6">
        <v>45892.812384259261</v>
      </c>
      <c r="C264">
        <v>30</v>
      </c>
      <c r="D264">
        <v>0</v>
      </c>
      <c r="E264" t="s">
        <v>155</v>
      </c>
      <c r="F264" t="b">
        <v>1</v>
      </c>
      <c r="G264">
        <v>30</v>
      </c>
      <c r="H264">
        <v>0</v>
      </c>
      <c r="I264" t="s">
        <v>155</v>
      </c>
      <c r="K264" t="s">
        <v>1968</v>
      </c>
      <c r="L264">
        <v>0.65</v>
      </c>
      <c r="N264" t="s">
        <v>156</v>
      </c>
      <c r="O264" t="s">
        <v>137</v>
      </c>
      <c r="P264" t="s">
        <v>138</v>
      </c>
      <c r="Q264">
        <v>0</v>
      </c>
      <c r="R264" t="s">
        <v>1969</v>
      </c>
    </row>
    <row r="265" spans="1:18" x14ac:dyDescent="0.15">
      <c r="A265" t="s">
        <v>1970</v>
      </c>
      <c r="B265" s="6">
        <v>45892.812673611108</v>
      </c>
      <c r="C265">
        <v>36</v>
      </c>
      <c r="D265">
        <v>0</v>
      </c>
      <c r="E265" t="s">
        <v>155</v>
      </c>
      <c r="F265" t="b">
        <v>1</v>
      </c>
      <c r="G265">
        <v>36</v>
      </c>
      <c r="H265">
        <v>0</v>
      </c>
      <c r="I265" t="s">
        <v>155</v>
      </c>
      <c r="K265" t="s">
        <v>1971</v>
      </c>
      <c r="L265">
        <v>0.74</v>
      </c>
      <c r="N265" t="s">
        <v>156</v>
      </c>
      <c r="O265" t="s">
        <v>137</v>
      </c>
      <c r="P265" t="s">
        <v>138</v>
      </c>
      <c r="Q265">
        <v>0</v>
      </c>
      <c r="R265" t="s">
        <v>1972</v>
      </c>
    </row>
    <row r="266" spans="1:18" x14ac:dyDescent="0.15">
      <c r="B266" s="6">
        <v>45893.521249999998</v>
      </c>
      <c r="C266">
        <v>18</v>
      </c>
      <c r="E266" t="s">
        <v>155</v>
      </c>
      <c r="O266" t="s">
        <v>1132</v>
      </c>
    </row>
    <row r="267" spans="1:18" x14ac:dyDescent="0.15">
      <c r="A267" t="s">
        <v>1973</v>
      </c>
      <c r="B267" s="6">
        <v>45893.523726851854</v>
      </c>
      <c r="C267">
        <v>18</v>
      </c>
      <c r="D267">
        <v>0</v>
      </c>
      <c r="E267" t="s">
        <v>155</v>
      </c>
      <c r="F267" t="b">
        <v>1</v>
      </c>
      <c r="G267">
        <v>18</v>
      </c>
      <c r="H267">
        <v>0</v>
      </c>
      <c r="I267" t="s">
        <v>155</v>
      </c>
      <c r="K267" t="s">
        <v>1974</v>
      </c>
      <c r="L267">
        <v>0.47</v>
      </c>
      <c r="N267" t="s">
        <v>156</v>
      </c>
      <c r="O267" t="s">
        <v>137</v>
      </c>
      <c r="P267" t="s">
        <v>138</v>
      </c>
      <c r="Q267">
        <v>0</v>
      </c>
      <c r="R267" t="s">
        <v>1975</v>
      </c>
    </row>
    <row r="268" spans="1:18" x14ac:dyDescent="0.15">
      <c r="A268" t="s">
        <v>1976</v>
      </c>
      <c r="B268" s="6">
        <v>45893.553877314815</v>
      </c>
      <c r="C268">
        <v>15</v>
      </c>
      <c r="D268">
        <v>0</v>
      </c>
      <c r="E268" t="s">
        <v>155</v>
      </c>
      <c r="F268" t="b">
        <v>1</v>
      </c>
      <c r="G268">
        <v>15</v>
      </c>
      <c r="H268">
        <v>0</v>
      </c>
      <c r="I268" t="s">
        <v>155</v>
      </c>
      <c r="K268" t="s">
        <v>1977</v>
      </c>
      <c r="L268">
        <v>0.43</v>
      </c>
      <c r="N268" t="s">
        <v>156</v>
      </c>
      <c r="O268" t="s">
        <v>137</v>
      </c>
      <c r="P268" t="s">
        <v>138</v>
      </c>
      <c r="Q268">
        <v>0</v>
      </c>
      <c r="R268" t="s">
        <v>1978</v>
      </c>
    </row>
    <row r="269" spans="1:18" x14ac:dyDescent="0.15">
      <c r="B269" s="6">
        <v>45893.925381944442</v>
      </c>
      <c r="C269">
        <v>36</v>
      </c>
      <c r="E269" t="s">
        <v>155</v>
      </c>
      <c r="O269" t="s">
        <v>1132</v>
      </c>
    </row>
    <row r="270" spans="1:18" x14ac:dyDescent="0.15">
      <c r="B270" s="6">
        <v>45893.93513888889</v>
      </c>
      <c r="C270">
        <v>36</v>
      </c>
      <c r="E270" t="s">
        <v>155</v>
      </c>
      <c r="O270" t="s">
        <v>1132</v>
      </c>
    </row>
    <row r="271" spans="1:18" x14ac:dyDescent="0.15">
      <c r="B271" s="6">
        <v>45893.949733796297</v>
      </c>
      <c r="C271">
        <v>36</v>
      </c>
      <c r="E271" t="s">
        <v>155</v>
      </c>
      <c r="O271" t="s">
        <v>1132</v>
      </c>
    </row>
    <row r="272" spans="1:18" x14ac:dyDescent="0.15">
      <c r="A272" t="s">
        <v>1979</v>
      </c>
      <c r="B272" s="6">
        <v>45894.693506944444</v>
      </c>
      <c r="C272">
        <v>36</v>
      </c>
      <c r="D272">
        <v>0</v>
      </c>
      <c r="E272" t="s">
        <v>155</v>
      </c>
      <c r="F272" t="b">
        <v>1</v>
      </c>
      <c r="G272">
        <v>36</v>
      </c>
      <c r="H272">
        <v>0</v>
      </c>
      <c r="I272" t="s">
        <v>155</v>
      </c>
      <c r="K272" t="s">
        <v>1980</v>
      </c>
      <c r="L272">
        <v>0.74</v>
      </c>
      <c r="N272" t="s">
        <v>156</v>
      </c>
      <c r="O272" t="s">
        <v>137</v>
      </c>
      <c r="P272" t="s">
        <v>138</v>
      </c>
      <c r="Q272">
        <v>0</v>
      </c>
      <c r="R272" t="s">
        <v>1981</v>
      </c>
    </row>
    <row r="273" spans="1:18" x14ac:dyDescent="0.15">
      <c r="A273" t="s">
        <v>1982</v>
      </c>
      <c r="B273" s="6">
        <v>45894.768541666665</v>
      </c>
      <c r="C273">
        <v>36</v>
      </c>
      <c r="D273">
        <v>0</v>
      </c>
      <c r="E273" t="s">
        <v>155</v>
      </c>
      <c r="F273" t="b">
        <v>1</v>
      </c>
      <c r="G273">
        <v>36</v>
      </c>
      <c r="H273">
        <v>0</v>
      </c>
      <c r="I273" t="s">
        <v>155</v>
      </c>
      <c r="K273" t="s">
        <v>1983</v>
      </c>
      <c r="L273">
        <v>0.74</v>
      </c>
      <c r="N273" t="s">
        <v>156</v>
      </c>
      <c r="O273" t="s">
        <v>137</v>
      </c>
      <c r="P273" t="s">
        <v>138</v>
      </c>
      <c r="Q273">
        <v>0</v>
      </c>
      <c r="R273" t="s">
        <v>1984</v>
      </c>
    </row>
    <row r="274" spans="1:18" x14ac:dyDescent="0.15">
      <c r="A274" t="s">
        <v>1985</v>
      </c>
      <c r="B274" s="6">
        <v>45895.299895833334</v>
      </c>
      <c r="C274">
        <v>15</v>
      </c>
      <c r="D274">
        <v>0</v>
      </c>
      <c r="E274" t="s">
        <v>155</v>
      </c>
      <c r="F274" t="b">
        <v>1</v>
      </c>
      <c r="G274">
        <v>15</v>
      </c>
      <c r="H274">
        <v>0</v>
      </c>
      <c r="I274" t="s">
        <v>155</v>
      </c>
      <c r="K274" t="s">
        <v>1986</v>
      </c>
      <c r="L274">
        <v>0.43</v>
      </c>
      <c r="N274" t="s">
        <v>156</v>
      </c>
      <c r="O274" t="s">
        <v>137</v>
      </c>
      <c r="P274" t="s">
        <v>138</v>
      </c>
      <c r="Q274">
        <v>0</v>
      </c>
      <c r="R274" t="s">
        <v>1987</v>
      </c>
    </row>
    <row r="275" spans="1:18" x14ac:dyDescent="0.15">
      <c r="A275" t="s">
        <v>1988</v>
      </c>
      <c r="B275" s="6">
        <v>45895.378136574072</v>
      </c>
      <c r="C275">
        <v>30</v>
      </c>
      <c r="D275">
        <v>0</v>
      </c>
      <c r="E275" t="s">
        <v>155</v>
      </c>
      <c r="F275" t="b">
        <v>1</v>
      </c>
      <c r="G275">
        <v>30</v>
      </c>
      <c r="H275">
        <v>0</v>
      </c>
      <c r="I275" t="s">
        <v>155</v>
      </c>
      <c r="K275" t="s">
        <v>1989</v>
      </c>
      <c r="L275">
        <v>0.65</v>
      </c>
      <c r="N275" t="s">
        <v>156</v>
      </c>
      <c r="O275" t="s">
        <v>137</v>
      </c>
      <c r="P275" t="s">
        <v>138</v>
      </c>
      <c r="Q275">
        <v>0</v>
      </c>
      <c r="R275" t="s">
        <v>1990</v>
      </c>
    </row>
    <row r="276" spans="1:18" x14ac:dyDescent="0.15">
      <c r="A276" t="s">
        <v>1991</v>
      </c>
      <c r="B276" s="6">
        <v>45895.42560185185</v>
      </c>
      <c r="C276">
        <v>18</v>
      </c>
      <c r="D276">
        <v>0</v>
      </c>
      <c r="E276" t="s">
        <v>155</v>
      </c>
      <c r="F276" t="b">
        <v>1</v>
      </c>
      <c r="G276">
        <v>18</v>
      </c>
      <c r="H276">
        <v>0</v>
      </c>
      <c r="I276" t="s">
        <v>155</v>
      </c>
      <c r="K276" t="s">
        <v>1992</v>
      </c>
      <c r="L276">
        <v>0.47</v>
      </c>
      <c r="N276" t="s">
        <v>156</v>
      </c>
      <c r="O276" t="s">
        <v>137</v>
      </c>
      <c r="P276" t="s">
        <v>138</v>
      </c>
      <c r="Q276">
        <v>0</v>
      </c>
      <c r="R276" t="s">
        <v>1993</v>
      </c>
    </row>
    <row r="277" spans="1:18" x14ac:dyDescent="0.15">
      <c r="B277" s="6">
        <v>45895.452037037037</v>
      </c>
      <c r="C277">
        <v>18</v>
      </c>
      <c r="E277" t="s">
        <v>155</v>
      </c>
      <c r="O277" t="s">
        <v>1132</v>
      </c>
    </row>
    <row r="278" spans="1:18" x14ac:dyDescent="0.15">
      <c r="B278" s="6">
        <v>45895.465833333335</v>
      </c>
      <c r="C278">
        <v>30</v>
      </c>
      <c r="E278" t="s">
        <v>155</v>
      </c>
      <c r="O278" t="s">
        <v>1132</v>
      </c>
    </row>
    <row r="279" spans="1:18" x14ac:dyDescent="0.15">
      <c r="B279" s="6">
        <v>45895.468344907407</v>
      </c>
      <c r="C279">
        <v>30</v>
      </c>
      <c r="E279" t="s">
        <v>155</v>
      </c>
      <c r="O279" t="s">
        <v>1132</v>
      </c>
    </row>
    <row r="280" spans="1:18" x14ac:dyDescent="0.15">
      <c r="A280" t="s">
        <v>1994</v>
      </c>
      <c r="B280" s="6">
        <v>45895.470937500002</v>
      </c>
      <c r="C280">
        <v>30</v>
      </c>
      <c r="D280">
        <v>0</v>
      </c>
      <c r="E280" t="s">
        <v>155</v>
      </c>
      <c r="F280" t="b">
        <v>1</v>
      </c>
      <c r="G280">
        <v>30</v>
      </c>
      <c r="H280">
        <v>0</v>
      </c>
      <c r="I280" t="s">
        <v>155</v>
      </c>
      <c r="K280" t="s">
        <v>1995</v>
      </c>
      <c r="L280">
        <v>0.65</v>
      </c>
      <c r="N280" t="s">
        <v>156</v>
      </c>
      <c r="O280" t="s">
        <v>137</v>
      </c>
      <c r="P280" t="s">
        <v>138</v>
      </c>
      <c r="Q280">
        <v>0</v>
      </c>
      <c r="R280" t="s">
        <v>1996</v>
      </c>
    </row>
    <row r="281" spans="1:18" x14ac:dyDescent="0.15">
      <c r="B281" s="6">
        <v>45895.483449074076</v>
      </c>
      <c r="C281">
        <v>36</v>
      </c>
      <c r="E281" t="s">
        <v>155</v>
      </c>
      <c r="O281" t="s">
        <v>1132</v>
      </c>
    </row>
    <row r="282" spans="1:18" x14ac:dyDescent="0.15">
      <c r="A282" t="s">
        <v>1997</v>
      </c>
      <c r="B282" s="6">
        <v>45895.518842592595</v>
      </c>
      <c r="C282">
        <v>36</v>
      </c>
      <c r="D282">
        <v>0</v>
      </c>
      <c r="E282" t="s">
        <v>155</v>
      </c>
      <c r="F282" t="b">
        <v>1</v>
      </c>
      <c r="G282">
        <v>36</v>
      </c>
      <c r="H282">
        <v>0</v>
      </c>
      <c r="I282" t="s">
        <v>155</v>
      </c>
      <c r="K282" t="s">
        <v>1998</v>
      </c>
      <c r="L282">
        <v>0.74</v>
      </c>
      <c r="N282" t="s">
        <v>156</v>
      </c>
      <c r="O282" t="s">
        <v>137</v>
      </c>
      <c r="P282" t="s">
        <v>138</v>
      </c>
      <c r="Q282">
        <v>0</v>
      </c>
      <c r="R282" t="s">
        <v>1999</v>
      </c>
    </row>
    <row r="283" spans="1:18" x14ac:dyDescent="0.15">
      <c r="A283" t="s">
        <v>2000</v>
      </c>
      <c r="B283" s="6">
        <v>45895.53398148148</v>
      </c>
      <c r="C283">
        <v>36</v>
      </c>
      <c r="D283">
        <v>0</v>
      </c>
      <c r="E283" t="s">
        <v>155</v>
      </c>
      <c r="F283" t="b">
        <v>1</v>
      </c>
      <c r="G283">
        <v>36</v>
      </c>
      <c r="H283">
        <v>0</v>
      </c>
      <c r="I283" t="s">
        <v>155</v>
      </c>
      <c r="K283" t="s">
        <v>2001</v>
      </c>
      <c r="L283">
        <v>0.74</v>
      </c>
      <c r="N283" t="s">
        <v>156</v>
      </c>
      <c r="O283" t="s">
        <v>137</v>
      </c>
      <c r="P283" t="s">
        <v>138</v>
      </c>
      <c r="Q283">
        <v>0</v>
      </c>
      <c r="R283" t="s">
        <v>2002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E2" sqref="E2"/>
    </sheetView>
  </sheetViews>
  <sheetFormatPr defaultColWidth="9.03515625" defaultRowHeight="14.25" x14ac:dyDescent="0.2"/>
  <cols>
    <col min="1" max="1" width="16.44921875" style="5" bestFit="1" customWidth="1"/>
    <col min="2" max="2" width="9.03515625" style="5"/>
    <col min="3" max="3" width="26.16015625" style="5" bestFit="1" customWidth="1"/>
    <col min="4" max="5" width="10.78515625" style="5" bestFit="1" customWidth="1"/>
    <col min="6" max="6" width="10.11328125" style="5" bestFit="1" customWidth="1"/>
    <col min="7" max="7" width="15.37109375" style="5" bestFit="1" customWidth="1"/>
    <col min="8" max="8" width="11.8671875" style="5" bestFit="1" customWidth="1"/>
    <col min="9" max="9" width="9.03515625" style="5"/>
    <col min="10" max="10" width="17.39453125" style="5" customWidth="1"/>
    <col min="11" max="11" width="35.1953125" style="5" customWidth="1"/>
    <col min="12" max="12" width="9.03515625" style="5" customWidth="1"/>
    <col min="13" max="13" width="21.98046875" style="5" customWidth="1"/>
    <col min="14" max="14" width="7.4140625" style="5" customWidth="1"/>
    <col min="15" max="15" width="9.3046875" style="5" bestFit="1" customWidth="1"/>
    <col min="16" max="16" width="10.515625" style="5" bestFit="1" customWidth="1"/>
    <col min="17" max="17" width="10.78515625" style="5" customWidth="1"/>
    <col min="18" max="18" width="10.515625" style="5" bestFit="1" customWidth="1"/>
    <col min="19" max="16384" width="9.03515625" style="5"/>
  </cols>
  <sheetData>
    <row r="1" spans="1:26" x14ac:dyDescent="0.2">
      <c r="A1" s="5" t="s">
        <v>1606</v>
      </c>
      <c r="B1" s="5" t="s">
        <v>1607</v>
      </c>
      <c r="C1" s="5" t="s">
        <v>1439</v>
      </c>
      <c r="D1" t="s">
        <v>1608</v>
      </c>
      <c r="E1" t="s">
        <v>92</v>
      </c>
      <c r="F1" t="s">
        <v>1609</v>
      </c>
      <c r="G1" s="5" t="s">
        <v>1624</v>
      </c>
      <c r="H1" s="5" t="s">
        <v>1622</v>
      </c>
    </row>
    <row r="2" spans="1:26" x14ac:dyDescent="0.2">
      <c r="A2" s="5" t="s">
        <v>585</v>
      </c>
      <c r="B2" s="5" t="s">
        <v>586</v>
      </c>
      <c r="C2" t="s">
        <v>886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1614</v>
      </c>
      <c r="H2" s="40" t="s">
        <v>1623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2">
      <c r="A3" s="5" t="s">
        <v>680</v>
      </c>
      <c r="B3" s="5" t="s">
        <v>681</v>
      </c>
      <c r="C3" t="s">
        <v>1591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1614</v>
      </c>
      <c r="H3" s="5" t="s">
        <v>1623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2">
      <c r="A4" s="5" t="s">
        <v>1611</v>
      </c>
      <c r="B4" s="5" t="s">
        <v>756</v>
      </c>
      <c r="C4" t="s">
        <v>1620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1610</v>
      </c>
      <c r="H4" s="41" t="s">
        <v>1623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2">
      <c r="A5" s="5" t="s">
        <v>494</v>
      </c>
      <c r="B5" s="5" t="s">
        <v>495</v>
      </c>
      <c r="C5" t="s">
        <v>1599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147</v>
      </c>
      <c r="H5" s="40" t="s">
        <v>1623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2">
      <c r="A6" s="5" t="s">
        <v>1602</v>
      </c>
      <c r="B6" s="5" t="s">
        <v>203</v>
      </c>
      <c r="C6" t="s">
        <v>1590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1614</v>
      </c>
      <c r="H6" s="5" t="s">
        <v>1623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2">
      <c r="A7" s="5" t="s">
        <v>1612</v>
      </c>
      <c r="B7" s="5" t="s">
        <v>1613</v>
      </c>
      <c r="C7" t="s">
        <v>1621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1614</v>
      </c>
      <c r="H7" s="40" t="s">
        <v>1623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2">
      <c r="A8" s="5" t="s">
        <v>390</v>
      </c>
      <c r="B8" s="5" t="s">
        <v>391</v>
      </c>
      <c r="C8" t="s">
        <v>1595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1615</v>
      </c>
      <c r="H8" s="40" t="s">
        <v>1623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2">
      <c r="A9" s="5" t="s">
        <v>1604</v>
      </c>
      <c r="B9" s="5" t="s">
        <v>157</v>
      </c>
      <c r="C9" t="s">
        <v>1605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1614</v>
      </c>
      <c r="H9" s="40" t="s">
        <v>1623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2">
      <c r="A10" s="5" t="s">
        <v>530</v>
      </c>
      <c r="B10" s="5" t="s">
        <v>471</v>
      </c>
      <c r="C10" t="s">
        <v>1616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1614</v>
      </c>
      <c r="H10" s="40" t="s">
        <v>1623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2">
      <c r="A11" s="5" t="s">
        <v>671</v>
      </c>
      <c r="B11" s="5" t="s">
        <v>672</v>
      </c>
      <c r="C11" t="s">
        <v>1600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1614</v>
      </c>
      <c r="H11" s="40" t="s">
        <v>1623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2">
      <c r="A12" s="5" t="s">
        <v>195</v>
      </c>
      <c r="B12" s="5" t="s">
        <v>424</v>
      </c>
      <c r="C12" t="s">
        <v>1592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1614</v>
      </c>
      <c r="H12" s="5" t="s">
        <v>1623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2">
      <c r="A13" s="5" t="s">
        <v>666</v>
      </c>
      <c r="B13" s="5" t="s">
        <v>667</v>
      </c>
      <c r="C13" t="s">
        <v>1598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1614</v>
      </c>
      <c r="H13" s="5" t="s">
        <v>1623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2">
      <c r="A14" s="5" t="s">
        <v>576</v>
      </c>
      <c r="B14" s="5" t="s">
        <v>581</v>
      </c>
      <c r="C14" t="s">
        <v>1618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1614</v>
      </c>
      <c r="H14" s="40" t="s">
        <v>1623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2">
      <c r="A15" s="5" t="s">
        <v>1603</v>
      </c>
      <c r="B15" s="5" t="s">
        <v>25</v>
      </c>
      <c r="C15" t="s">
        <v>1597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1615</v>
      </c>
      <c r="H15" s="5" t="s">
        <v>1623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2">
      <c r="A16" s="5" t="s">
        <v>21</v>
      </c>
      <c r="B16" s="5" t="s">
        <v>25</v>
      </c>
      <c r="C16" t="s">
        <v>1597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1615</v>
      </c>
      <c r="H16" s="5" t="s">
        <v>1623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2">
      <c r="A17" s="5" t="s">
        <v>774</v>
      </c>
      <c r="B17" s="5" t="s">
        <v>777</v>
      </c>
      <c r="C17" t="s">
        <v>1617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1615</v>
      </c>
      <c r="H17" s="5" t="s">
        <v>1623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2">
      <c r="A18" s="5" t="s">
        <v>19</v>
      </c>
      <c r="B18" s="5" t="s">
        <v>989</v>
      </c>
      <c r="C18" t="s">
        <v>1594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1615</v>
      </c>
      <c r="H18" s="5" t="s">
        <v>1623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2">
      <c r="A19" s="5" t="s">
        <v>507</v>
      </c>
      <c r="B19" s="5" t="s">
        <v>505</v>
      </c>
      <c r="C19" t="s">
        <v>1601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1614</v>
      </c>
      <c r="H19" s="5" t="s">
        <v>1623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2">
      <c r="A20" s="5" t="s">
        <v>659</v>
      </c>
      <c r="B20" s="5" t="s">
        <v>660</v>
      </c>
      <c r="C20" t="s">
        <v>1619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1614</v>
      </c>
      <c r="H20" s="40" t="s">
        <v>1623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2">
      <c r="A21" s="5" t="s">
        <v>484</v>
      </c>
      <c r="B21" s="5" t="s">
        <v>434</v>
      </c>
      <c r="C21" t="s">
        <v>1589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1614</v>
      </c>
      <c r="H21" s="40" t="s">
        <v>1623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2">
      <c r="A22" s="5" t="s">
        <v>166</v>
      </c>
      <c r="B22" s="5" t="s">
        <v>167</v>
      </c>
      <c r="C22" t="s">
        <v>1596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1615</v>
      </c>
      <c r="H22" s="5" t="s">
        <v>1623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2">
      <c r="A23" s="5" t="s">
        <v>458</v>
      </c>
      <c r="B23" s="5" t="s">
        <v>403</v>
      </c>
      <c r="C23" t="s">
        <v>1593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1614</v>
      </c>
      <c r="H23" s="40" t="s">
        <v>1623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2">
      <c r="A25" s="36" t="s">
        <v>1448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2">
      <c r="B26"/>
      <c r="C26"/>
      <c r="D26"/>
      <c r="E26"/>
      <c r="F26"/>
      <c r="G26"/>
      <c r="H26"/>
    </row>
    <row r="27" spans="1:26" x14ac:dyDescent="0.2">
      <c r="B27"/>
      <c r="C27"/>
      <c r="D27"/>
      <c r="E27"/>
      <c r="G27" s="2"/>
      <c r="H27"/>
      <c r="I27"/>
      <c r="S27" s="2">
        <v>62.5</v>
      </c>
    </row>
    <row r="28" spans="1:26" x14ac:dyDescent="0.2">
      <c r="B28"/>
      <c r="C28"/>
      <c r="D28"/>
      <c r="E28"/>
      <c r="F28"/>
    </row>
    <row r="29" spans="1:26" x14ac:dyDescent="0.2">
      <c r="B29"/>
      <c r="C29"/>
      <c r="D29"/>
      <c r="E29"/>
      <c r="F29"/>
      <c r="O29" s="12"/>
      <c r="P29" s="12"/>
    </row>
    <row r="30" spans="1:26" x14ac:dyDescent="0.2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4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37"/>
  <sheetViews>
    <sheetView tabSelected="1" topLeftCell="J1" workbookViewId="0">
      <selection activeCell="P26" sqref="P26"/>
    </sheetView>
  </sheetViews>
  <sheetFormatPr defaultColWidth="9.03515625" defaultRowHeight="14.25" x14ac:dyDescent="0.2"/>
  <cols>
    <col min="1" max="2" width="9.03515625" style="5"/>
    <col min="3" max="3" width="11.32421875" style="5" customWidth="1"/>
    <col min="4" max="4" width="10.515625" style="5" bestFit="1" customWidth="1"/>
    <col min="5" max="5" width="14.83203125" style="5" customWidth="1"/>
    <col min="6" max="6" width="10.65234375" style="5" bestFit="1" customWidth="1"/>
    <col min="7" max="7" width="9.03515625" style="5"/>
    <col min="8" max="8" width="6.203125" style="5" bestFit="1" customWidth="1"/>
    <col min="9" max="9" width="21.03515625" style="5" customWidth="1"/>
    <col min="10" max="10" width="13.88671875" style="5" bestFit="1" customWidth="1"/>
    <col min="11" max="11" width="10.921875" style="5" bestFit="1" customWidth="1"/>
    <col min="12" max="12" width="10.65234375" style="5" bestFit="1" customWidth="1"/>
    <col min="13" max="13" width="9.9765625" style="5" bestFit="1" customWidth="1"/>
    <col min="14" max="14" width="16.85546875" style="5" bestFit="1" customWidth="1"/>
    <col min="15" max="26" width="9.03515625" style="5"/>
    <col min="27" max="27" width="25.21484375" style="5" customWidth="1"/>
    <col min="28" max="28" width="32.76953125" style="5" customWidth="1"/>
    <col min="29" max="29" width="9.03515625" style="9"/>
    <col min="30" max="30" width="9.03515625" style="5"/>
    <col min="31" max="32" width="15.5078125" style="5" customWidth="1"/>
    <col min="33" max="33" width="9.03515625" style="9"/>
    <col min="34" max="16384" width="9.03515625" style="5"/>
  </cols>
  <sheetData>
    <row r="1" spans="1:15" x14ac:dyDescent="0.2">
      <c r="A1" s="5" t="s">
        <v>181</v>
      </c>
      <c r="B1" s="5" t="s">
        <v>182</v>
      </c>
      <c r="C1" s="5" t="s">
        <v>2155</v>
      </c>
      <c r="D1" t="s">
        <v>91</v>
      </c>
      <c r="E1" t="s">
        <v>92</v>
      </c>
      <c r="F1" t="s">
        <v>93</v>
      </c>
      <c r="G1" t="s">
        <v>1624</v>
      </c>
      <c r="I1" t="s">
        <v>1606</v>
      </c>
      <c r="J1" t="s">
        <v>1439</v>
      </c>
      <c r="K1" t="s">
        <v>1608</v>
      </c>
      <c r="L1" t="s">
        <v>92</v>
      </c>
      <c r="M1" t="s">
        <v>1609</v>
      </c>
      <c r="N1" t="s">
        <v>2196</v>
      </c>
      <c r="O1"/>
    </row>
    <row r="2" spans="1:15" x14ac:dyDescent="0.2">
      <c r="D2" s="5">
        <v>275</v>
      </c>
      <c r="E2" s="5">
        <f>0.25*D2</f>
        <v>68.75</v>
      </c>
      <c r="F2" s="5">
        <f>D2-E2</f>
        <v>206.25</v>
      </c>
      <c r="G2" s="5" t="s">
        <v>1615</v>
      </c>
      <c r="I2" t="s">
        <v>2197</v>
      </c>
      <c r="J2" t="s">
        <v>2198</v>
      </c>
      <c r="K2">
        <v>280</v>
      </c>
      <c r="L2">
        <f t="shared" ref="L2:L35" si="0">0.25*K2</f>
        <v>70</v>
      </c>
      <c r="M2">
        <f t="shared" ref="M2:M35" si="1">K2-L2</f>
        <v>210</v>
      </c>
      <c r="N2" t="s">
        <v>2199</v>
      </c>
      <c r="O2" s="44" t="s">
        <v>137</v>
      </c>
    </row>
    <row r="3" spans="1:15" x14ac:dyDescent="0.2">
      <c r="D3" s="5">
        <v>145</v>
      </c>
      <c r="E3" s="5">
        <f t="shared" ref="E3:E31" si="2">0.25*D3</f>
        <v>36.25</v>
      </c>
      <c r="F3" s="5">
        <f t="shared" ref="F3:F31" si="3">D3-E3</f>
        <v>108.75</v>
      </c>
      <c r="G3" s="5" t="s">
        <v>1615</v>
      </c>
      <c r="I3" t="s">
        <v>531</v>
      </c>
      <c r="J3" t="s">
        <v>1620</v>
      </c>
      <c r="K3">
        <v>395</v>
      </c>
      <c r="L3">
        <f t="shared" si="0"/>
        <v>98.75</v>
      </c>
      <c r="M3">
        <f t="shared" si="1"/>
        <v>296.25</v>
      </c>
      <c r="N3" t="s">
        <v>2200</v>
      </c>
      <c r="O3" s="44" t="s">
        <v>137</v>
      </c>
    </row>
    <row r="4" spans="1:15" x14ac:dyDescent="0.2">
      <c r="D4" s="5">
        <v>95</v>
      </c>
      <c r="E4" s="5">
        <f t="shared" si="2"/>
        <v>23.75</v>
      </c>
      <c r="F4" s="5">
        <f t="shared" si="3"/>
        <v>71.25</v>
      </c>
      <c r="G4" s="5" t="s">
        <v>1615</v>
      </c>
      <c r="I4" t="s">
        <v>22</v>
      </c>
      <c r="J4" t="s">
        <v>2201</v>
      </c>
      <c r="K4">
        <v>850</v>
      </c>
      <c r="L4">
        <f t="shared" si="0"/>
        <v>212.5</v>
      </c>
      <c r="M4">
        <f t="shared" si="1"/>
        <v>637.5</v>
      </c>
      <c r="N4" t="s">
        <v>2202</v>
      </c>
      <c r="O4" s="45" t="s">
        <v>137</v>
      </c>
    </row>
    <row r="5" spans="1:15" x14ac:dyDescent="0.2">
      <c r="D5" s="5">
        <v>850</v>
      </c>
      <c r="E5" s="5">
        <f t="shared" si="2"/>
        <v>212.5</v>
      </c>
      <c r="F5" s="5">
        <f t="shared" si="3"/>
        <v>637.5</v>
      </c>
      <c r="G5" s="5" t="s">
        <v>1615</v>
      </c>
      <c r="I5" t="s">
        <v>529</v>
      </c>
      <c r="J5" t="s">
        <v>2203</v>
      </c>
      <c r="K5">
        <v>160</v>
      </c>
      <c r="L5">
        <f t="shared" si="0"/>
        <v>40</v>
      </c>
      <c r="M5">
        <f t="shared" si="1"/>
        <v>120</v>
      </c>
      <c r="N5" t="s">
        <v>2204</v>
      </c>
      <c r="O5" s="44"/>
    </row>
    <row r="6" spans="1:15" x14ac:dyDescent="0.2">
      <c r="D6" s="5">
        <v>360</v>
      </c>
      <c r="E6" s="5">
        <f t="shared" si="2"/>
        <v>90</v>
      </c>
      <c r="F6" s="5">
        <f t="shared" si="3"/>
        <v>270</v>
      </c>
      <c r="G6" s="5" t="s">
        <v>1614</v>
      </c>
      <c r="I6" t="s">
        <v>94</v>
      </c>
      <c r="J6" t="s">
        <v>2205</v>
      </c>
      <c r="K6">
        <v>250</v>
      </c>
      <c r="L6">
        <f t="shared" si="0"/>
        <v>62.5</v>
      </c>
      <c r="M6">
        <f t="shared" si="1"/>
        <v>187.5</v>
      </c>
      <c r="N6" t="s">
        <v>2206</v>
      </c>
      <c r="O6" s="44"/>
    </row>
    <row r="7" spans="1:15" x14ac:dyDescent="0.2">
      <c r="D7" s="5">
        <v>380</v>
      </c>
      <c r="E7" s="5">
        <f t="shared" si="2"/>
        <v>95</v>
      </c>
      <c r="F7" s="5">
        <f t="shared" si="3"/>
        <v>285</v>
      </c>
      <c r="G7" s="5" t="s">
        <v>1614</v>
      </c>
      <c r="I7" t="s">
        <v>2207</v>
      </c>
      <c r="J7" t="s">
        <v>2208</v>
      </c>
      <c r="K7">
        <v>145</v>
      </c>
      <c r="L7">
        <f t="shared" si="0"/>
        <v>36.25</v>
      </c>
      <c r="M7">
        <f t="shared" si="1"/>
        <v>108.75</v>
      </c>
      <c r="N7" t="s">
        <v>2209</v>
      </c>
      <c r="O7" s="44" t="s">
        <v>137</v>
      </c>
    </row>
    <row r="8" spans="1:15" x14ac:dyDescent="0.2">
      <c r="D8" s="5">
        <v>295</v>
      </c>
      <c r="E8" s="5">
        <f t="shared" si="2"/>
        <v>73.75</v>
      </c>
      <c r="F8" s="5">
        <f t="shared" si="3"/>
        <v>221.25</v>
      </c>
      <c r="G8" s="5" t="s">
        <v>1614</v>
      </c>
      <c r="I8" t="s">
        <v>2210</v>
      </c>
      <c r="J8" t="s">
        <v>2211</v>
      </c>
      <c r="K8">
        <v>160</v>
      </c>
      <c r="L8">
        <f t="shared" si="0"/>
        <v>40</v>
      </c>
      <c r="M8">
        <f t="shared" si="1"/>
        <v>120</v>
      </c>
      <c r="N8" t="s">
        <v>2212</v>
      </c>
      <c r="O8" s="44" t="s">
        <v>137</v>
      </c>
    </row>
    <row r="9" spans="1:15" x14ac:dyDescent="0.2">
      <c r="D9" s="5">
        <v>995</v>
      </c>
      <c r="E9" s="5">
        <f t="shared" si="2"/>
        <v>248.75</v>
      </c>
      <c r="F9" s="5">
        <f t="shared" si="3"/>
        <v>746.25</v>
      </c>
      <c r="G9" s="5" t="s">
        <v>1614</v>
      </c>
      <c r="I9" t="s">
        <v>648</v>
      </c>
      <c r="J9" t="s">
        <v>947</v>
      </c>
      <c r="K9">
        <v>995</v>
      </c>
      <c r="L9">
        <f t="shared" si="0"/>
        <v>248.75</v>
      </c>
      <c r="M9">
        <f t="shared" si="1"/>
        <v>746.25</v>
      </c>
      <c r="N9" t="s">
        <v>2213</v>
      </c>
      <c r="O9" s="45" t="s">
        <v>137</v>
      </c>
    </row>
    <row r="10" spans="1:15" x14ac:dyDescent="0.2">
      <c r="D10" s="5">
        <v>1500</v>
      </c>
      <c r="E10" s="5">
        <f t="shared" si="2"/>
        <v>375</v>
      </c>
      <c r="F10" s="5">
        <f t="shared" si="3"/>
        <v>1125</v>
      </c>
      <c r="G10" s="5" t="s">
        <v>1614</v>
      </c>
      <c r="I10" t="s">
        <v>2214</v>
      </c>
      <c r="J10" t="s">
        <v>2215</v>
      </c>
      <c r="K10">
        <v>350</v>
      </c>
      <c r="L10">
        <f t="shared" si="0"/>
        <v>87.5</v>
      </c>
      <c r="M10">
        <f t="shared" si="1"/>
        <v>262.5</v>
      </c>
      <c r="N10" t="s">
        <v>2216</v>
      </c>
      <c r="O10" s="45" t="s">
        <v>137</v>
      </c>
    </row>
    <row r="11" spans="1:15" x14ac:dyDescent="0.2">
      <c r="D11" s="5">
        <v>145</v>
      </c>
      <c r="E11" s="5">
        <f t="shared" si="2"/>
        <v>36.25</v>
      </c>
      <c r="F11" s="5">
        <f t="shared" si="3"/>
        <v>108.75</v>
      </c>
      <c r="G11" s="5" t="s">
        <v>1614</v>
      </c>
      <c r="I11" t="s">
        <v>661</v>
      </c>
      <c r="J11" t="s">
        <v>702</v>
      </c>
      <c r="K11">
        <v>150</v>
      </c>
      <c r="L11">
        <f t="shared" si="0"/>
        <v>37.5</v>
      </c>
      <c r="M11">
        <f t="shared" si="1"/>
        <v>112.5</v>
      </c>
      <c r="N11" t="s">
        <v>2217</v>
      </c>
      <c r="O11" s="44" t="s">
        <v>137</v>
      </c>
    </row>
    <row r="12" spans="1:15" x14ac:dyDescent="0.2">
      <c r="D12" s="5">
        <v>850</v>
      </c>
      <c r="E12" s="5">
        <f t="shared" si="2"/>
        <v>212.5</v>
      </c>
      <c r="F12" s="5">
        <f t="shared" si="3"/>
        <v>637.5</v>
      </c>
      <c r="G12" s="5" t="s">
        <v>1615</v>
      </c>
      <c r="I12" t="s">
        <v>1604</v>
      </c>
      <c r="J12" t="s">
        <v>928</v>
      </c>
      <c r="K12">
        <v>95</v>
      </c>
      <c r="L12">
        <f t="shared" si="0"/>
        <v>23.75</v>
      </c>
      <c r="M12">
        <f t="shared" si="1"/>
        <v>71.25</v>
      </c>
      <c r="N12" t="s">
        <v>2218</v>
      </c>
      <c r="O12" s="45" t="s">
        <v>137</v>
      </c>
    </row>
    <row r="13" spans="1:15" x14ac:dyDescent="0.2">
      <c r="D13" s="5">
        <v>450</v>
      </c>
      <c r="E13" s="5">
        <f t="shared" si="2"/>
        <v>112.5</v>
      </c>
      <c r="F13" s="5">
        <f t="shared" si="3"/>
        <v>337.5</v>
      </c>
      <c r="G13" s="5" t="s">
        <v>1614</v>
      </c>
      <c r="I13" t="s">
        <v>2219</v>
      </c>
      <c r="J13" t="s">
        <v>1596</v>
      </c>
      <c r="K13">
        <v>145</v>
      </c>
      <c r="L13">
        <f t="shared" si="0"/>
        <v>36.25</v>
      </c>
      <c r="M13">
        <f t="shared" si="1"/>
        <v>108.75</v>
      </c>
      <c r="N13" t="s">
        <v>2220</v>
      </c>
      <c r="O13" s="45" t="s">
        <v>137</v>
      </c>
    </row>
    <row r="14" spans="1:15" x14ac:dyDescent="0.2">
      <c r="D14" s="5">
        <v>60</v>
      </c>
      <c r="E14" s="5">
        <f t="shared" si="2"/>
        <v>15</v>
      </c>
      <c r="F14" s="5">
        <f t="shared" si="3"/>
        <v>45</v>
      </c>
      <c r="G14" s="5" t="s">
        <v>503</v>
      </c>
      <c r="I14" t="s">
        <v>166</v>
      </c>
      <c r="J14" t="s">
        <v>2221</v>
      </c>
      <c r="K14">
        <v>220</v>
      </c>
      <c r="L14">
        <f t="shared" si="0"/>
        <v>55</v>
      </c>
      <c r="M14">
        <f t="shared" si="1"/>
        <v>165</v>
      </c>
      <c r="N14" t="s">
        <v>2222</v>
      </c>
      <c r="O14" s="44" t="s">
        <v>137</v>
      </c>
    </row>
    <row r="15" spans="1:15" x14ac:dyDescent="0.2">
      <c r="D15" s="5">
        <v>75</v>
      </c>
      <c r="E15" s="5">
        <f t="shared" si="2"/>
        <v>18.75</v>
      </c>
      <c r="F15" s="5">
        <f t="shared" si="3"/>
        <v>56.25</v>
      </c>
      <c r="G15" s="5" t="s">
        <v>1614</v>
      </c>
      <c r="I15" t="s">
        <v>21</v>
      </c>
      <c r="J15" t="s">
        <v>1597</v>
      </c>
      <c r="K15">
        <v>275</v>
      </c>
      <c r="L15">
        <f t="shared" si="0"/>
        <v>68.75</v>
      </c>
      <c r="M15">
        <f t="shared" si="1"/>
        <v>206.25</v>
      </c>
      <c r="N15" t="s">
        <v>2223</v>
      </c>
      <c r="O15" s="44" t="s">
        <v>137</v>
      </c>
    </row>
    <row r="16" spans="1:15" x14ac:dyDescent="0.2">
      <c r="D16" s="5">
        <v>450</v>
      </c>
      <c r="E16" s="5">
        <f t="shared" si="2"/>
        <v>112.5</v>
      </c>
      <c r="F16" s="5">
        <f t="shared" si="3"/>
        <v>337.5</v>
      </c>
      <c r="G16" s="5" t="s">
        <v>1614</v>
      </c>
      <c r="I16" t="s">
        <v>2224</v>
      </c>
      <c r="J16" t="s">
        <v>2225</v>
      </c>
      <c r="K16">
        <v>380</v>
      </c>
      <c r="L16">
        <f t="shared" si="0"/>
        <v>95</v>
      </c>
      <c r="M16">
        <f t="shared" si="1"/>
        <v>285</v>
      </c>
      <c r="N16" t="s">
        <v>2226</v>
      </c>
      <c r="O16" s="44"/>
    </row>
    <row r="17" spans="4:15" x14ac:dyDescent="0.2">
      <c r="D17" s="5">
        <v>60</v>
      </c>
      <c r="E17" s="5">
        <f t="shared" si="2"/>
        <v>15</v>
      </c>
      <c r="F17" s="5">
        <f t="shared" si="3"/>
        <v>45</v>
      </c>
      <c r="G17" s="5" t="s">
        <v>1615</v>
      </c>
      <c r="I17" t="s">
        <v>2227</v>
      </c>
      <c r="J17" t="s">
        <v>2228</v>
      </c>
      <c r="K17">
        <v>450</v>
      </c>
      <c r="L17">
        <f t="shared" si="0"/>
        <v>112.5</v>
      </c>
      <c r="M17">
        <f t="shared" si="1"/>
        <v>337.5</v>
      </c>
      <c r="N17" t="s">
        <v>2229</v>
      </c>
      <c r="O17" s="44" t="s">
        <v>137</v>
      </c>
    </row>
    <row r="18" spans="4:15" x14ac:dyDescent="0.2">
      <c r="D18" s="5">
        <v>80</v>
      </c>
      <c r="E18" s="5">
        <f t="shared" si="2"/>
        <v>20</v>
      </c>
      <c r="F18" s="5">
        <f t="shared" si="3"/>
        <v>60</v>
      </c>
      <c r="G18" s="5" t="s">
        <v>503</v>
      </c>
      <c r="I18" t="s">
        <v>2230</v>
      </c>
      <c r="J18" t="s">
        <v>2231</v>
      </c>
      <c r="K18">
        <v>80</v>
      </c>
      <c r="L18">
        <f t="shared" si="0"/>
        <v>20</v>
      </c>
      <c r="M18">
        <f t="shared" si="1"/>
        <v>60</v>
      </c>
      <c r="N18" t="s">
        <v>2232</v>
      </c>
      <c r="O18" s="44"/>
    </row>
    <row r="19" spans="4:15" x14ac:dyDescent="0.2">
      <c r="D19" s="5">
        <v>150</v>
      </c>
      <c r="E19" s="5">
        <f t="shared" si="2"/>
        <v>37.5</v>
      </c>
      <c r="F19" s="5">
        <f t="shared" si="3"/>
        <v>112.5</v>
      </c>
      <c r="G19" s="5" t="s">
        <v>1614</v>
      </c>
      <c r="I19" t="s">
        <v>2233</v>
      </c>
      <c r="J19" t="s">
        <v>2234</v>
      </c>
      <c r="K19">
        <v>650</v>
      </c>
      <c r="L19">
        <f t="shared" si="0"/>
        <v>162.5</v>
      </c>
      <c r="M19">
        <f t="shared" si="1"/>
        <v>487.5</v>
      </c>
      <c r="N19" t="s">
        <v>2235</v>
      </c>
      <c r="O19" s="44" t="s">
        <v>137</v>
      </c>
    </row>
    <row r="20" spans="4:15" x14ac:dyDescent="0.2">
      <c r="D20" s="5">
        <v>160</v>
      </c>
      <c r="E20" s="5">
        <f t="shared" si="2"/>
        <v>40</v>
      </c>
      <c r="F20" s="5">
        <f t="shared" si="3"/>
        <v>120</v>
      </c>
      <c r="G20" s="5" t="s">
        <v>1614</v>
      </c>
      <c r="I20" t="s">
        <v>659</v>
      </c>
      <c r="J20" t="s">
        <v>1619</v>
      </c>
      <c r="K20">
        <v>375</v>
      </c>
      <c r="L20">
        <f t="shared" si="0"/>
        <v>93.75</v>
      </c>
      <c r="M20">
        <f t="shared" si="1"/>
        <v>281.25</v>
      </c>
      <c r="N20" t="s">
        <v>2236</v>
      </c>
      <c r="O20" s="44" t="s">
        <v>137</v>
      </c>
    </row>
    <row r="21" spans="4:15" x14ac:dyDescent="0.2">
      <c r="D21" s="5">
        <v>95</v>
      </c>
      <c r="E21" s="5">
        <f t="shared" si="2"/>
        <v>23.75</v>
      </c>
      <c r="F21" s="5">
        <f t="shared" si="3"/>
        <v>71.25</v>
      </c>
      <c r="G21" s="5" t="s">
        <v>1614</v>
      </c>
      <c r="I21" t="s">
        <v>576</v>
      </c>
      <c r="J21" t="s">
        <v>1618</v>
      </c>
      <c r="K21">
        <v>1500</v>
      </c>
      <c r="L21">
        <f t="shared" si="0"/>
        <v>375</v>
      </c>
      <c r="M21">
        <f t="shared" si="1"/>
        <v>1125</v>
      </c>
      <c r="N21" t="s">
        <v>2237</v>
      </c>
      <c r="O21" s="45" t="s">
        <v>137</v>
      </c>
    </row>
    <row r="22" spans="4:15" x14ac:dyDescent="0.2">
      <c r="D22" s="5">
        <v>250</v>
      </c>
      <c r="E22" s="5">
        <f t="shared" si="2"/>
        <v>62.5</v>
      </c>
      <c r="F22" s="5">
        <f t="shared" si="3"/>
        <v>187.5</v>
      </c>
      <c r="G22" s="5" t="s">
        <v>1614</v>
      </c>
      <c r="I22" t="s">
        <v>585</v>
      </c>
      <c r="J22" t="s">
        <v>886</v>
      </c>
      <c r="K22">
        <v>200</v>
      </c>
      <c r="L22">
        <f t="shared" si="0"/>
        <v>50</v>
      </c>
      <c r="M22">
        <f t="shared" si="1"/>
        <v>150</v>
      </c>
      <c r="N22" t="s">
        <v>2238</v>
      </c>
      <c r="O22" s="44" t="s">
        <v>137</v>
      </c>
    </row>
    <row r="23" spans="4:15" x14ac:dyDescent="0.2">
      <c r="D23" s="5">
        <v>650</v>
      </c>
      <c r="E23" s="5">
        <f t="shared" si="2"/>
        <v>162.5</v>
      </c>
      <c r="F23" s="5">
        <f t="shared" si="3"/>
        <v>487.5</v>
      </c>
      <c r="G23" s="5" t="s">
        <v>1614</v>
      </c>
      <c r="I23" t="s">
        <v>994</v>
      </c>
      <c r="J23" t="s">
        <v>2239</v>
      </c>
      <c r="K23">
        <v>250</v>
      </c>
      <c r="L23">
        <f t="shared" si="0"/>
        <v>62.5</v>
      </c>
      <c r="M23">
        <f t="shared" si="1"/>
        <v>187.5</v>
      </c>
      <c r="N23" t="s">
        <v>2240</v>
      </c>
      <c r="O23" s="45" t="s">
        <v>137</v>
      </c>
    </row>
    <row r="24" spans="4:15" x14ac:dyDescent="0.2">
      <c r="D24" s="5">
        <v>175</v>
      </c>
      <c r="E24" s="5">
        <f t="shared" si="2"/>
        <v>43.75</v>
      </c>
      <c r="F24" s="5">
        <f t="shared" si="3"/>
        <v>131.25</v>
      </c>
      <c r="G24" s="5" t="s">
        <v>1614</v>
      </c>
      <c r="I24" t="s">
        <v>2241</v>
      </c>
      <c r="J24" t="s">
        <v>2242</v>
      </c>
      <c r="K24">
        <v>175</v>
      </c>
      <c r="L24">
        <f t="shared" si="0"/>
        <v>43.75</v>
      </c>
      <c r="M24">
        <f t="shared" si="1"/>
        <v>131.25</v>
      </c>
      <c r="N24" t="s">
        <v>2243</v>
      </c>
      <c r="O24" s="45" t="s">
        <v>137</v>
      </c>
    </row>
    <row r="25" spans="4:15" x14ac:dyDescent="0.2">
      <c r="D25" s="5">
        <v>250</v>
      </c>
      <c r="E25" s="5">
        <f t="shared" si="2"/>
        <v>62.5</v>
      </c>
      <c r="F25" s="5">
        <f t="shared" si="3"/>
        <v>187.5</v>
      </c>
      <c r="G25" s="5" t="s">
        <v>1615</v>
      </c>
      <c r="I25" t="s">
        <v>244</v>
      </c>
      <c r="J25" t="s">
        <v>2244</v>
      </c>
      <c r="K25">
        <v>60</v>
      </c>
      <c r="L25">
        <f t="shared" si="0"/>
        <v>15</v>
      </c>
      <c r="M25">
        <f t="shared" si="1"/>
        <v>45</v>
      </c>
      <c r="N25" t="s">
        <v>2245</v>
      </c>
      <c r="O25" s="44" t="s">
        <v>137</v>
      </c>
    </row>
    <row r="26" spans="4:15" x14ac:dyDescent="0.2">
      <c r="D26" s="5">
        <v>220</v>
      </c>
      <c r="E26" s="5">
        <f t="shared" si="2"/>
        <v>55</v>
      </c>
      <c r="F26" s="5">
        <f t="shared" si="3"/>
        <v>165</v>
      </c>
      <c r="G26" s="5" t="s">
        <v>1614</v>
      </c>
      <c r="I26" t="s">
        <v>244</v>
      </c>
      <c r="J26" t="s">
        <v>2244</v>
      </c>
      <c r="K26">
        <v>60</v>
      </c>
      <c r="L26">
        <f t="shared" si="0"/>
        <v>15</v>
      </c>
      <c r="M26">
        <f t="shared" si="1"/>
        <v>45</v>
      </c>
      <c r="N26" t="s">
        <v>2245</v>
      </c>
      <c r="O26" s="44" t="s">
        <v>137</v>
      </c>
    </row>
    <row r="27" spans="4:15" x14ac:dyDescent="0.2">
      <c r="D27" s="5">
        <v>165</v>
      </c>
      <c r="E27" s="5">
        <f t="shared" si="2"/>
        <v>41.25</v>
      </c>
      <c r="F27" s="5">
        <f t="shared" si="3"/>
        <v>123.75</v>
      </c>
      <c r="G27" s="5" t="s">
        <v>1614</v>
      </c>
      <c r="I27" t="s">
        <v>244</v>
      </c>
      <c r="J27" t="s">
        <v>2244</v>
      </c>
      <c r="K27">
        <v>60</v>
      </c>
      <c r="L27">
        <f t="shared" si="0"/>
        <v>15</v>
      </c>
      <c r="M27">
        <f t="shared" si="1"/>
        <v>45</v>
      </c>
      <c r="N27" t="s">
        <v>2246</v>
      </c>
      <c r="O27" s="44" t="s">
        <v>137</v>
      </c>
    </row>
    <row r="28" spans="4:15" x14ac:dyDescent="0.2">
      <c r="D28" s="5">
        <v>350</v>
      </c>
      <c r="E28" s="5">
        <f t="shared" si="2"/>
        <v>87.5</v>
      </c>
      <c r="F28" s="5">
        <f t="shared" si="3"/>
        <v>262.5</v>
      </c>
      <c r="G28" s="5" t="s">
        <v>1614</v>
      </c>
      <c r="I28" t="s">
        <v>233</v>
      </c>
      <c r="J28" t="s">
        <v>2247</v>
      </c>
      <c r="K28">
        <v>350</v>
      </c>
      <c r="L28">
        <f t="shared" si="0"/>
        <v>87.5</v>
      </c>
      <c r="M28">
        <f t="shared" si="1"/>
        <v>262.5</v>
      </c>
      <c r="N28" t="s">
        <v>2248</v>
      </c>
      <c r="O28" s="44" t="s">
        <v>137</v>
      </c>
    </row>
    <row r="29" spans="4:15" x14ac:dyDescent="0.2">
      <c r="D29" s="5">
        <v>64</v>
      </c>
      <c r="E29" s="5">
        <f t="shared" si="2"/>
        <v>16</v>
      </c>
      <c r="F29" s="5">
        <f t="shared" si="3"/>
        <v>48</v>
      </c>
      <c r="G29" s="5" t="s">
        <v>2170</v>
      </c>
      <c r="I29" t="s">
        <v>2249</v>
      </c>
      <c r="J29" t="s">
        <v>2250</v>
      </c>
      <c r="K29">
        <v>75</v>
      </c>
      <c r="L29">
        <f t="shared" si="0"/>
        <v>18.75</v>
      </c>
      <c r="M29">
        <f t="shared" si="1"/>
        <v>56.25</v>
      </c>
      <c r="N29" t="s">
        <v>2251</v>
      </c>
      <c r="O29" s="44" t="s">
        <v>137</v>
      </c>
    </row>
    <row r="30" spans="4:15" x14ac:dyDescent="0.2">
      <c r="D30" s="5">
        <v>280</v>
      </c>
      <c r="E30" s="5">
        <f t="shared" si="2"/>
        <v>70</v>
      </c>
      <c r="F30" s="5">
        <f t="shared" si="3"/>
        <v>210</v>
      </c>
      <c r="G30" s="5" t="s">
        <v>1615</v>
      </c>
      <c r="I30" t="s">
        <v>807</v>
      </c>
      <c r="J30" t="s">
        <v>2252</v>
      </c>
      <c r="K30">
        <v>95</v>
      </c>
      <c r="L30">
        <f t="shared" si="0"/>
        <v>23.75</v>
      </c>
      <c r="M30">
        <f t="shared" si="1"/>
        <v>71.25</v>
      </c>
      <c r="N30" t="s">
        <v>2253</v>
      </c>
      <c r="O30" s="45" t="s">
        <v>137</v>
      </c>
    </row>
    <row r="31" spans="4:15" x14ac:dyDescent="0.2">
      <c r="D31" s="5">
        <v>55</v>
      </c>
      <c r="E31" s="5">
        <f t="shared" si="2"/>
        <v>13.75</v>
      </c>
      <c r="F31" s="5">
        <f t="shared" si="3"/>
        <v>41.25</v>
      </c>
      <c r="G31" s="5" t="s">
        <v>1614</v>
      </c>
      <c r="I31" t="s">
        <v>807</v>
      </c>
      <c r="J31" t="s">
        <v>2252</v>
      </c>
      <c r="K31">
        <v>55</v>
      </c>
      <c r="L31">
        <f t="shared" si="0"/>
        <v>13.75</v>
      </c>
      <c r="M31">
        <f t="shared" si="1"/>
        <v>41.25</v>
      </c>
      <c r="N31" t="s">
        <v>2253</v>
      </c>
      <c r="O31" s="45" t="s">
        <v>137</v>
      </c>
    </row>
    <row r="32" spans="4:15" x14ac:dyDescent="0.2">
      <c r="I32" t="s">
        <v>410</v>
      </c>
      <c r="J32" t="s">
        <v>2254</v>
      </c>
      <c r="K32">
        <v>295</v>
      </c>
      <c r="L32">
        <f t="shared" si="0"/>
        <v>73.75</v>
      </c>
      <c r="M32">
        <f t="shared" si="1"/>
        <v>221.25</v>
      </c>
      <c r="N32" t="s">
        <v>2255</v>
      </c>
      <c r="O32" s="45" t="s">
        <v>137</v>
      </c>
    </row>
    <row r="33" spans="9:15" x14ac:dyDescent="0.2">
      <c r="I33" t="s">
        <v>2256</v>
      </c>
      <c r="J33" t="s">
        <v>2257</v>
      </c>
      <c r="K33">
        <v>360</v>
      </c>
      <c r="L33">
        <f t="shared" si="0"/>
        <v>90</v>
      </c>
      <c r="M33">
        <f t="shared" si="1"/>
        <v>270</v>
      </c>
      <c r="N33" t="s">
        <v>2258</v>
      </c>
      <c r="O33" s="44" t="s">
        <v>137</v>
      </c>
    </row>
    <row r="34" spans="9:15" x14ac:dyDescent="0.2">
      <c r="I34" t="s">
        <v>2259</v>
      </c>
      <c r="J34" t="s">
        <v>2260</v>
      </c>
      <c r="K34">
        <v>165</v>
      </c>
      <c r="L34">
        <f t="shared" si="0"/>
        <v>41.25</v>
      </c>
      <c r="M34">
        <f t="shared" si="1"/>
        <v>123.75</v>
      </c>
      <c r="N34" t="s">
        <v>2261</v>
      </c>
      <c r="O34" s="44" t="s">
        <v>137</v>
      </c>
    </row>
    <row r="35" spans="9:15" x14ac:dyDescent="0.2">
      <c r="I35"/>
      <c r="J35"/>
      <c r="K35">
        <v>550</v>
      </c>
      <c r="L35">
        <f t="shared" si="0"/>
        <v>137.5</v>
      </c>
      <c r="M35">
        <f t="shared" si="1"/>
        <v>412.5</v>
      </c>
      <c r="N35" t="s">
        <v>2235</v>
      </c>
      <c r="O35" s="44" t="s">
        <v>137</v>
      </c>
    </row>
    <row r="36" spans="9:15" ht="15" x14ac:dyDescent="0.2">
      <c r="I36"/>
      <c r="J36"/>
      <c r="K36" s="46">
        <f>SUM(K1:K35)</f>
        <v>10655</v>
      </c>
      <c r="L36" s="46">
        <f>SUM(L1:L35)</f>
        <v>2663.75</v>
      </c>
      <c r="M36" s="46">
        <f>SUM(M1:M35)</f>
        <v>7991.25</v>
      </c>
      <c r="N36" s="47" t="s">
        <v>137</v>
      </c>
      <c r="O36">
        <f>COUNTIF(O2:O34, "Paid")</f>
        <v>29</v>
      </c>
    </row>
    <row r="37" spans="9:15" ht="15" x14ac:dyDescent="0.2">
      <c r="I37"/>
      <c r="J37"/>
      <c r="K37" s="46"/>
      <c r="L37" s="46"/>
      <c r="M37" s="46"/>
      <c r="N37" s="47" t="s">
        <v>2262</v>
      </c>
      <c r="O37">
        <f>33-O36</f>
        <v>4</v>
      </c>
    </row>
  </sheetData>
  <sortState xmlns:xlrd2="http://schemas.microsoft.com/office/spreadsheetml/2017/richdata2" ref="A3:X281">
    <sortCondition ref="E3:E281"/>
  </sortState>
  <conditionalFormatting sqref="O1:O37">
    <cfRule type="cellIs" dxfId="3" priority="1" operator="equal">
      <formula>"Paid"</formula>
    </cfRule>
  </conditionalFormatting>
  <conditionalFormatting sqref="O2">
    <cfRule type="containsText" dxfId="2" priority="3" operator="containsText" text="&quot;Paid&quot;">
      <formula>NOT(ISERROR(SEARCH("""Paid""",O2)))</formula>
    </cfRule>
  </conditionalFormatting>
  <conditionalFormatting sqref="O2:O35">
    <cfRule type="containsText" dxfId="1" priority="2" operator="containsText" text="Paid">
      <formula>NOT(ISERROR(SEARCH("Paid",O2)))</formula>
    </cfRule>
    <cfRule type="cellIs" dxfId="0" priority="4" operator="equal">
      <formula>"""Paid"""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3"/>
  <sheetViews>
    <sheetView workbookViewId="0">
      <selection activeCell="A34" sqref="A34"/>
    </sheetView>
  </sheetViews>
  <sheetFormatPr defaultRowHeight="12.75" x14ac:dyDescent="0.15"/>
  <cols>
    <col min="1" max="1" width="26.69921875" bestFit="1" customWidth="1"/>
  </cols>
  <sheetData>
    <row r="1" spans="1:2" x14ac:dyDescent="0.15">
      <c r="A1" s="22" t="s">
        <v>78</v>
      </c>
      <c r="B1" s="22" t="s">
        <v>106</v>
      </c>
    </row>
    <row r="2" spans="1:2" x14ac:dyDescent="0.15">
      <c r="A2" s="1" t="s">
        <v>0</v>
      </c>
    </row>
    <row r="3" spans="1:2" x14ac:dyDescent="0.15">
      <c r="A3" s="1" t="s">
        <v>1</v>
      </c>
      <c r="B3" t="s">
        <v>104</v>
      </c>
    </row>
    <row r="4" spans="1:2" x14ac:dyDescent="0.15">
      <c r="A4" s="1" t="s">
        <v>86</v>
      </c>
      <c r="B4" t="s">
        <v>105</v>
      </c>
    </row>
    <row r="5" spans="1:2" x14ac:dyDescent="0.15">
      <c r="A5" s="1" t="s">
        <v>90</v>
      </c>
      <c r="B5" t="s">
        <v>1666</v>
      </c>
    </row>
    <row r="6" spans="1:2" x14ac:dyDescent="0.15">
      <c r="A6" s="2" t="s">
        <v>85</v>
      </c>
    </row>
    <row r="7" spans="1:2" x14ac:dyDescent="0.15">
      <c r="A7" s="2" t="s">
        <v>68</v>
      </c>
    </row>
    <row r="8" spans="1:2" x14ac:dyDescent="0.15">
      <c r="A8" s="2" t="s">
        <v>112</v>
      </c>
    </row>
    <row r="9" spans="1:2" x14ac:dyDescent="0.15">
      <c r="A9" s="2" t="s">
        <v>145</v>
      </c>
    </row>
    <row r="10" spans="1:2" x14ac:dyDescent="0.15">
      <c r="A10" s="2" t="s">
        <v>60</v>
      </c>
    </row>
    <row r="11" spans="1:2" x14ac:dyDescent="0.15">
      <c r="A11" s="2" t="s">
        <v>5</v>
      </c>
    </row>
    <row r="12" spans="1:2" x14ac:dyDescent="0.15">
      <c r="A12" s="2" t="s">
        <v>87</v>
      </c>
    </row>
    <row r="13" spans="1:2" x14ac:dyDescent="0.15">
      <c r="A13" s="1" t="s">
        <v>6</v>
      </c>
    </row>
    <row r="14" spans="1:2" x14ac:dyDescent="0.15">
      <c r="A14" s="2" t="s">
        <v>7</v>
      </c>
    </row>
    <row r="15" spans="1:2" x14ac:dyDescent="0.15">
      <c r="A15" s="2" t="s">
        <v>8</v>
      </c>
    </row>
    <row r="16" spans="1:2" x14ac:dyDescent="0.15">
      <c r="A16" s="1" t="s">
        <v>9</v>
      </c>
    </row>
    <row r="17" spans="1:1" x14ac:dyDescent="0.15">
      <c r="A17" s="2" t="s">
        <v>88</v>
      </c>
    </row>
    <row r="18" spans="1:1" x14ac:dyDescent="0.15">
      <c r="A18" s="1" t="s">
        <v>89</v>
      </c>
    </row>
    <row r="19" spans="1:1" x14ac:dyDescent="0.15">
      <c r="A19" s="2" t="s">
        <v>10</v>
      </c>
    </row>
    <row r="20" spans="1:1" x14ac:dyDescent="0.15">
      <c r="A20" s="1" t="s">
        <v>49</v>
      </c>
    </row>
    <row r="21" spans="1:1" x14ac:dyDescent="0.15">
      <c r="A21" s="2" t="s">
        <v>100</v>
      </c>
    </row>
    <row r="22" spans="1:1" x14ac:dyDescent="0.15">
      <c r="A22" s="1" t="s">
        <v>101</v>
      </c>
    </row>
    <row r="23" spans="1:1" x14ac:dyDescent="0.15">
      <c r="A23" s="2" t="s">
        <v>99</v>
      </c>
    </row>
    <row r="24" spans="1:1" x14ac:dyDescent="0.15">
      <c r="A24" s="1" t="s">
        <v>63</v>
      </c>
    </row>
    <row r="25" spans="1:1" x14ac:dyDescent="0.15">
      <c r="A25" s="2" t="s">
        <v>102</v>
      </c>
    </row>
    <row r="26" spans="1:1" x14ac:dyDescent="0.15">
      <c r="A26" s="1" t="s">
        <v>103</v>
      </c>
    </row>
    <row r="27" spans="1:1" x14ac:dyDescent="0.15">
      <c r="A27" s="2" t="s">
        <v>113</v>
      </c>
    </row>
    <row r="28" spans="1:1" x14ac:dyDescent="0.15">
      <c r="A28" s="1" t="s">
        <v>168</v>
      </c>
    </row>
    <row r="29" spans="1:1" x14ac:dyDescent="0.15">
      <c r="A29" s="2" t="s">
        <v>178</v>
      </c>
    </row>
    <row r="30" spans="1:1" x14ac:dyDescent="0.15">
      <c r="A30" s="1" t="s">
        <v>981</v>
      </c>
    </row>
    <row r="31" spans="1:1" x14ac:dyDescent="0.15">
      <c r="A31" s="2" t="s">
        <v>988</v>
      </c>
    </row>
    <row r="32" spans="1:1" x14ac:dyDescent="0.15">
      <c r="A32" s="1" t="s">
        <v>1774</v>
      </c>
    </row>
    <row r="33" spans="1:1" x14ac:dyDescent="0.15">
      <c r="A33" s="2" t="s">
        <v>1775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442"/>
  <sheetViews>
    <sheetView topLeftCell="A411" workbookViewId="0">
      <selection activeCell="H443" sqref="H443"/>
    </sheetView>
  </sheetViews>
  <sheetFormatPr defaultRowHeight="12.75" x14ac:dyDescent="0.15"/>
  <cols>
    <col min="1" max="1" width="9.84375" bestFit="1" customWidth="1"/>
    <col min="3" max="3" width="43.15234375" bestFit="1" customWidth="1"/>
    <col min="4" max="4" width="10.11328125" bestFit="1" customWidth="1"/>
    <col min="6" max="6" width="11.19140625" style="24" bestFit="1" customWidth="1"/>
    <col min="7" max="7" width="21.57421875" bestFit="1" customWidth="1"/>
    <col min="8" max="8" width="11.4609375" bestFit="1" customWidth="1"/>
    <col min="9" max="9" width="57.984375" bestFit="1" customWidth="1"/>
  </cols>
  <sheetData>
    <row r="1" spans="1:9" x14ac:dyDescent="0.1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15">
      <c r="A2" s="23">
        <v>45658</v>
      </c>
      <c r="C2" t="s">
        <v>250</v>
      </c>
      <c r="F2" s="24">
        <v>5823.88</v>
      </c>
    </row>
    <row r="3" spans="1:9" x14ac:dyDescent="0.15">
      <c r="A3" s="23">
        <v>45658</v>
      </c>
      <c r="B3" t="s">
        <v>257</v>
      </c>
      <c r="C3" t="s">
        <v>258</v>
      </c>
      <c r="E3">
        <v>30</v>
      </c>
      <c r="F3" s="24">
        <f>F2+E3-D3</f>
        <v>5853.88</v>
      </c>
      <c r="G3" t="s">
        <v>178</v>
      </c>
    </row>
    <row r="4" spans="1:9" x14ac:dyDescent="0.15">
      <c r="A4" s="23">
        <v>45658</v>
      </c>
      <c r="B4" t="s">
        <v>257</v>
      </c>
      <c r="C4" t="s">
        <v>259</v>
      </c>
      <c r="E4">
        <v>30</v>
      </c>
      <c r="F4" s="24">
        <f t="shared" ref="F4:F68" si="0">F3+E4-D4</f>
        <v>5883.88</v>
      </c>
      <c r="G4" t="s">
        <v>178</v>
      </c>
    </row>
    <row r="5" spans="1:9" x14ac:dyDescent="0.15">
      <c r="A5" s="23">
        <v>45659</v>
      </c>
      <c r="B5" t="s">
        <v>257</v>
      </c>
      <c r="C5" t="s">
        <v>575</v>
      </c>
      <c r="E5">
        <v>30</v>
      </c>
      <c r="F5" s="24">
        <f t="shared" si="0"/>
        <v>5913.88</v>
      </c>
      <c r="G5" t="s">
        <v>178</v>
      </c>
      <c r="I5" s="23"/>
    </row>
    <row r="6" spans="1:9" x14ac:dyDescent="0.15">
      <c r="A6" s="23">
        <v>45659</v>
      </c>
      <c r="B6" t="s">
        <v>257</v>
      </c>
      <c r="C6" t="s">
        <v>260</v>
      </c>
      <c r="E6">
        <v>30</v>
      </c>
      <c r="F6" s="24">
        <f t="shared" si="0"/>
        <v>5943.88</v>
      </c>
      <c r="G6" t="s">
        <v>178</v>
      </c>
    </row>
    <row r="7" spans="1:9" x14ac:dyDescent="0.15">
      <c r="A7" s="23">
        <v>45659</v>
      </c>
      <c r="B7" t="s">
        <v>257</v>
      </c>
      <c r="C7" t="s">
        <v>261</v>
      </c>
      <c r="E7">
        <v>30</v>
      </c>
      <c r="F7" s="24">
        <f t="shared" si="0"/>
        <v>5973.88</v>
      </c>
      <c r="G7" t="s">
        <v>178</v>
      </c>
    </row>
    <row r="8" spans="1:9" x14ac:dyDescent="0.15">
      <c r="A8" s="23">
        <v>45659</v>
      </c>
      <c r="B8" t="s">
        <v>262</v>
      </c>
      <c r="C8" t="s">
        <v>263</v>
      </c>
      <c r="E8">
        <v>30</v>
      </c>
      <c r="F8" s="24">
        <f t="shared" si="0"/>
        <v>6003.88</v>
      </c>
      <c r="G8" t="s">
        <v>178</v>
      </c>
    </row>
    <row r="9" spans="1:9" x14ac:dyDescent="0.15">
      <c r="A9" s="23">
        <v>45659</v>
      </c>
      <c r="B9" t="s">
        <v>257</v>
      </c>
      <c r="C9" t="s">
        <v>264</v>
      </c>
      <c r="E9">
        <v>30</v>
      </c>
      <c r="F9" s="24">
        <f t="shared" si="0"/>
        <v>6033.88</v>
      </c>
      <c r="G9" t="s">
        <v>178</v>
      </c>
    </row>
    <row r="10" spans="1:9" x14ac:dyDescent="0.15">
      <c r="A10" s="23">
        <v>45659</v>
      </c>
      <c r="B10" t="s">
        <v>257</v>
      </c>
      <c r="C10" t="s">
        <v>265</v>
      </c>
      <c r="E10">
        <v>30</v>
      </c>
      <c r="F10" s="24">
        <f t="shared" si="0"/>
        <v>6063.88</v>
      </c>
      <c r="G10" t="s">
        <v>178</v>
      </c>
    </row>
    <row r="11" spans="1:9" x14ac:dyDescent="0.15">
      <c r="A11" s="23">
        <v>45659</v>
      </c>
      <c r="B11" t="s">
        <v>257</v>
      </c>
      <c r="C11" t="s">
        <v>266</v>
      </c>
      <c r="E11">
        <v>30</v>
      </c>
      <c r="F11" s="24">
        <f t="shared" si="0"/>
        <v>6093.88</v>
      </c>
      <c r="G11" t="s">
        <v>178</v>
      </c>
    </row>
    <row r="12" spans="1:9" x14ac:dyDescent="0.15">
      <c r="A12" s="23">
        <v>45659</v>
      </c>
      <c r="B12" t="s">
        <v>257</v>
      </c>
      <c r="C12" t="s">
        <v>267</v>
      </c>
      <c r="E12">
        <v>30</v>
      </c>
      <c r="F12" s="24">
        <f t="shared" si="0"/>
        <v>6123.88</v>
      </c>
      <c r="G12" t="s">
        <v>178</v>
      </c>
    </row>
    <row r="13" spans="1:9" x14ac:dyDescent="0.15">
      <c r="A13" s="23">
        <v>45659</v>
      </c>
      <c r="B13" t="s">
        <v>257</v>
      </c>
      <c r="C13" t="s">
        <v>268</v>
      </c>
      <c r="E13">
        <v>30</v>
      </c>
      <c r="F13" s="24">
        <f t="shared" si="0"/>
        <v>6153.88</v>
      </c>
      <c r="G13" t="s">
        <v>178</v>
      </c>
    </row>
    <row r="14" spans="1:9" x14ac:dyDescent="0.15">
      <c r="A14" s="23">
        <v>45659</v>
      </c>
      <c r="B14" t="s">
        <v>257</v>
      </c>
      <c r="C14" t="s">
        <v>269</v>
      </c>
      <c r="E14">
        <v>30</v>
      </c>
      <c r="F14" s="24">
        <f t="shared" si="0"/>
        <v>6183.88</v>
      </c>
      <c r="G14" t="s">
        <v>178</v>
      </c>
    </row>
    <row r="15" spans="1:9" x14ac:dyDescent="0.15">
      <c r="A15" s="23">
        <v>45659</v>
      </c>
      <c r="B15" t="s">
        <v>257</v>
      </c>
      <c r="C15" t="s">
        <v>270</v>
      </c>
      <c r="E15">
        <v>30</v>
      </c>
      <c r="F15" s="24">
        <f t="shared" si="0"/>
        <v>6213.88</v>
      </c>
      <c r="G15" t="s">
        <v>178</v>
      </c>
    </row>
    <row r="16" spans="1:9" x14ac:dyDescent="0.15">
      <c r="A16" s="23">
        <v>45659</v>
      </c>
      <c r="B16" t="s">
        <v>257</v>
      </c>
      <c r="C16" t="s">
        <v>271</v>
      </c>
      <c r="E16">
        <v>30</v>
      </c>
      <c r="F16" s="24">
        <f t="shared" si="0"/>
        <v>6243.88</v>
      </c>
      <c r="G16" t="s">
        <v>178</v>
      </c>
    </row>
    <row r="17" spans="1:7" x14ac:dyDescent="0.15">
      <c r="A17" s="23">
        <v>45659</v>
      </c>
      <c r="B17" t="s">
        <v>257</v>
      </c>
      <c r="C17" t="s">
        <v>272</v>
      </c>
      <c r="E17">
        <v>30</v>
      </c>
      <c r="F17" s="24">
        <f t="shared" si="0"/>
        <v>6273.88</v>
      </c>
      <c r="G17" t="s">
        <v>90</v>
      </c>
    </row>
    <row r="18" spans="1:7" x14ac:dyDescent="0.15">
      <c r="A18" s="23">
        <v>45659</v>
      </c>
      <c r="B18" t="s">
        <v>257</v>
      </c>
      <c r="C18" t="s">
        <v>273</v>
      </c>
      <c r="E18">
        <v>30</v>
      </c>
      <c r="F18" s="24">
        <f t="shared" si="0"/>
        <v>6303.88</v>
      </c>
      <c r="G18" t="s">
        <v>178</v>
      </c>
    </row>
    <row r="19" spans="1:7" x14ac:dyDescent="0.15">
      <c r="A19" s="23">
        <v>45659</v>
      </c>
      <c r="B19" t="s">
        <v>257</v>
      </c>
      <c r="C19" t="s">
        <v>274</v>
      </c>
      <c r="E19">
        <v>50</v>
      </c>
      <c r="F19" s="24">
        <f t="shared" si="0"/>
        <v>6353.88</v>
      </c>
      <c r="G19" t="s">
        <v>178</v>
      </c>
    </row>
    <row r="20" spans="1:7" x14ac:dyDescent="0.15">
      <c r="A20" s="23">
        <v>45659</v>
      </c>
      <c r="B20" t="s">
        <v>257</v>
      </c>
      <c r="C20" t="s">
        <v>275</v>
      </c>
      <c r="E20">
        <v>30</v>
      </c>
      <c r="F20" s="24">
        <f t="shared" si="0"/>
        <v>6383.88</v>
      </c>
      <c r="G20" t="s">
        <v>178</v>
      </c>
    </row>
    <row r="21" spans="1:7" x14ac:dyDescent="0.15">
      <c r="A21" s="23">
        <v>45659</v>
      </c>
      <c r="B21" t="s">
        <v>257</v>
      </c>
      <c r="C21" t="s">
        <v>276</v>
      </c>
      <c r="E21">
        <v>30</v>
      </c>
      <c r="F21" s="24">
        <f t="shared" si="0"/>
        <v>6413.88</v>
      </c>
      <c r="G21" t="s">
        <v>178</v>
      </c>
    </row>
    <row r="22" spans="1:7" x14ac:dyDescent="0.15">
      <c r="A22" s="23">
        <v>45659</v>
      </c>
      <c r="B22" t="s">
        <v>257</v>
      </c>
      <c r="C22" t="s">
        <v>277</v>
      </c>
      <c r="E22">
        <v>30</v>
      </c>
      <c r="F22" s="24">
        <f t="shared" si="0"/>
        <v>6443.88</v>
      </c>
      <c r="G22" t="s">
        <v>178</v>
      </c>
    </row>
    <row r="23" spans="1:7" x14ac:dyDescent="0.15">
      <c r="A23" s="23">
        <v>45659</v>
      </c>
      <c r="B23" t="s">
        <v>257</v>
      </c>
      <c r="C23" t="s">
        <v>278</v>
      </c>
      <c r="E23">
        <v>30</v>
      </c>
      <c r="F23" s="24">
        <f t="shared" si="0"/>
        <v>6473.88</v>
      </c>
      <c r="G23" t="s">
        <v>178</v>
      </c>
    </row>
    <row r="24" spans="1:7" x14ac:dyDescent="0.15">
      <c r="A24" s="23">
        <v>45659</v>
      </c>
      <c r="B24" t="s">
        <v>257</v>
      </c>
      <c r="C24" t="s">
        <v>279</v>
      </c>
      <c r="E24">
        <v>30</v>
      </c>
      <c r="F24" s="24">
        <f t="shared" si="0"/>
        <v>6503.88</v>
      </c>
      <c r="G24" t="s">
        <v>178</v>
      </c>
    </row>
    <row r="25" spans="1:7" x14ac:dyDescent="0.15">
      <c r="A25" s="23">
        <v>45659</v>
      </c>
      <c r="B25" t="s">
        <v>257</v>
      </c>
      <c r="C25" t="s">
        <v>280</v>
      </c>
      <c r="E25">
        <v>30</v>
      </c>
      <c r="F25" s="24">
        <f t="shared" si="0"/>
        <v>6533.88</v>
      </c>
      <c r="G25" t="s">
        <v>178</v>
      </c>
    </row>
    <row r="26" spans="1:7" x14ac:dyDescent="0.15">
      <c r="A26" s="23">
        <v>45659</v>
      </c>
      <c r="B26" t="s">
        <v>257</v>
      </c>
      <c r="C26" t="s">
        <v>281</v>
      </c>
      <c r="E26">
        <v>30</v>
      </c>
      <c r="F26" s="24">
        <f t="shared" si="0"/>
        <v>6563.88</v>
      </c>
      <c r="G26" t="s">
        <v>178</v>
      </c>
    </row>
    <row r="27" spans="1:7" x14ac:dyDescent="0.15">
      <c r="A27" s="23">
        <v>45659</v>
      </c>
      <c r="B27" t="s">
        <v>257</v>
      </c>
      <c r="C27" t="s">
        <v>282</v>
      </c>
      <c r="E27">
        <v>30</v>
      </c>
      <c r="F27" s="24">
        <f t="shared" si="0"/>
        <v>6593.88</v>
      </c>
      <c r="G27" t="s">
        <v>178</v>
      </c>
    </row>
    <row r="28" spans="1:7" x14ac:dyDescent="0.15">
      <c r="A28" s="23">
        <v>45659</v>
      </c>
      <c r="B28" t="s">
        <v>257</v>
      </c>
      <c r="C28" t="s">
        <v>283</v>
      </c>
      <c r="E28">
        <v>30</v>
      </c>
      <c r="F28" s="24">
        <f t="shared" si="0"/>
        <v>6623.88</v>
      </c>
      <c r="G28" t="s">
        <v>178</v>
      </c>
    </row>
    <row r="29" spans="1:7" x14ac:dyDescent="0.15">
      <c r="A29" s="23">
        <v>45659</v>
      </c>
      <c r="B29" t="s">
        <v>257</v>
      </c>
      <c r="C29" t="s">
        <v>284</v>
      </c>
      <c r="E29">
        <v>30</v>
      </c>
      <c r="F29" s="24">
        <f t="shared" si="0"/>
        <v>6653.88</v>
      </c>
      <c r="G29" t="s">
        <v>178</v>
      </c>
    </row>
    <row r="30" spans="1:7" x14ac:dyDescent="0.15">
      <c r="A30" s="23">
        <v>45659</v>
      </c>
      <c r="B30" t="s">
        <v>257</v>
      </c>
      <c r="C30" t="s">
        <v>285</v>
      </c>
      <c r="E30">
        <v>30</v>
      </c>
      <c r="F30" s="24">
        <f t="shared" si="0"/>
        <v>6683.88</v>
      </c>
      <c r="G30" t="s">
        <v>178</v>
      </c>
    </row>
    <row r="31" spans="1:7" x14ac:dyDescent="0.15">
      <c r="A31" s="23">
        <v>45659</v>
      </c>
      <c r="B31" t="s">
        <v>257</v>
      </c>
      <c r="C31" t="s">
        <v>286</v>
      </c>
      <c r="E31">
        <v>30</v>
      </c>
      <c r="F31" s="24">
        <f t="shared" si="0"/>
        <v>6713.88</v>
      </c>
      <c r="G31" t="s">
        <v>178</v>
      </c>
    </row>
    <row r="32" spans="1:7" x14ac:dyDescent="0.15">
      <c r="A32" s="23">
        <v>45659</v>
      </c>
      <c r="B32" t="s">
        <v>257</v>
      </c>
      <c r="C32" t="s">
        <v>287</v>
      </c>
      <c r="E32">
        <v>30</v>
      </c>
      <c r="F32" s="24">
        <f t="shared" si="0"/>
        <v>6743.88</v>
      </c>
      <c r="G32" t="s">
        <v>178</v>
      </c>
    </row>
    <row r="33" spans="1:7" x14ac:dyDescent="0.15">
      <c r="A33" s="23">
        <v>45659</v>
      </c>
      <c r="B33" t="s">
        <v>257</v>
      </c>
      <c r="C33" t="s">
        <v>288</v>
      </c>
      <c r="E33">
        <v>30</v>
      </c>
      <c r="F33" s="24">
        <f t="shared" si="0"/>
        <v>6773.88</v>
      </c>
      <c r="G33" t="s">
        <v>178</v>
      </c>
    </row>
    <row r="34" spans="1:7" x14ac:dyDescent="0.15">
      <c r="A34" s="23">
        <v>45659</v>
      </c>
      <c r="B34" t="s">
        <v>257</v>
      </c>
      <c r="C34" t="s">
        <v>289</v>
      </c>
      <c r="E34">
        <v>30</v>
      </c>
      <c r="F34" s="24">
        <f t="shared" si="0"/>
        <v>6803.88</v>
      </c>
      <c r="G34" t="s">
        <v>178</v>
      </c>
    </row>
    <row r="35" spans="1:7" x14ac:dyDescent="0.15">
      <c r="A35" s="23">
        <v>45659</v>
      </c>
      <c r="B35" t="s">
        <v>257</v>
      </c>
      <c r="C35" t="s">
        <v>290</v>
      </c>
      <c r="E35">
        <v>30</v>
      </c>
      <c r="F35" s="24">
        <f t="shared" si="0"/>
        <v>6833.88</v>
      </c>
      <c r="G35" t="s">
        <v>178</v>
      </c>
    </row>
    <row r="36" spans="1:7" x14ac:dyDescent="0.15">
      <c r="A36" s="23">
        <v>45659</v>
      </c>
      <c r="B36" t="s">
        <v>257</v>
      </c>
      <c r="C36" t="s">
        <v>291</v>
      </c>
      <c r="E36">
        <v>25</v>
      </c>
      <c r="F36" s="24">
        <f t="shared" si="0"/>
        <v>6858.88</v>
      </c>
      <c r="G36" t="s">
        <v>178</v>
      </c>
    </row>
    <row r="37" spans="1:7" x14ac:dyDescent="0.15">
      <c r="A37" s="23">
        <v>45659</v>
      </c>
      <c r="B37" t="s">
        <v>257</v>
      </c>
      <c r="C37" t="s">
        <v>292</v>
      </c>
      <c r="E37">
        <v>30</v>
      </c>
      <c r="F37" s="24">
        <f t="shared" si="0"/>
        <v>6888.88</v>
      </c>
      <c r="G37" t="s">
        <v>178</v>
      </c>
    </row>
    <row r="38" spans="1:7" x14ac:dyDescent="0.15">
      <c r="A38" s="23">
        <v>45659</v>
      </c>
      <c r="B38" t="s">
        <v>257</v>
      </c>
      <c r="C38" t="s">
        <v>293</v>
      </c>
      <c r="E38">
        <v>30</v>
      </c>
      <c r="F38" s="24">
        <f t="shared" si="0"/>
        <v>6918.88</v>
      </c>
      <c r="G38" t="s">
        <v>178</v>
      </c>
    </row>
    <row r="39" spans="1:7" x14ac:dyDescent="0.15">
      <c r="A39" s="23">
        <v>45659</v>
      </c>
      <c r="B39" t="s">
        <v>257</v>
      </c>
      <c r="C39" t="s">
        <v>294</v>
      </c>
      <c r="E39">
        <v>30</v>
      </c>
      <c r="F39" s="24">
        <f t="shared" si="0"/>
        <v>6948.88</v>
      </c>
      <c r="G39" t="s">
        <v>178</v>
      </c>
    </row>
    <row r="40" spans="1:7" x14ac:dyDescent="0.15">
      <c r="A40" s="23">
        <v>45659</v>
      </c>
      <c r="B40" t="s">
        <v>257</v>
      </c>
      <c r="C40" t="s">
        <v>295</v>
      </c>
      <c r="E40">
        <v>30</v>
      </c>
      <c r="F40" s="24">
        <f t="shared" si="0"/>
        <v>6978.88</v>
      </c>
      <c r="G40" t="s">
        <v>178</v>
      </c>
    </row>
    <row r="41" spans="1:7" x14ac:dyDescent="0.15">
      <c r="A41" s="23">
        <v>45659</v>
      </c>
      <c r="B41" t="s">
        <v>257</v>
      </c>
      <c r="C41" t="s">
        <v>296</v>
      </c>
      <c r="E41">
        <v>30</v>
      </c>
      <c r="F41" s="24">
        <f t="shared" si="0"/>
        <v>7008.88</v>
      </c>
      <c r="G41" t="s">
        <v>178</v>
      </c>
    </row>
    <row r="42" spans="1:7" x14ac:dyDescent="0.15">
      <c r="A42" s="23">
        <v>45659</v>
      </c>
      <c r="B42" t="s">
        <v>257</v>
      </c>
      <c r="C42" t="s">
        <v>297</v>
      </c>
      <c r="E42">
        <v>30</v>
      </c>
      <c r="F42" s="24">
        <f t="shared" si="0"/>
        <v>7038.88</v>
      </c>
      <c r="G42" t="s">
        <v>178</v>
      </c>
    </row>
    <row r="43" spans="1:7" x14ac:dyDescent="0.15">
      <c r="A43" s="23">
        <v>45659</v>
      </c>
      <c r="B43" t="s">
        <v>257</v>
      </c>
      <c r="C43" t="s">
        <v>298</v>
      </c>
      <c r="E43">
        <v>30</v>
      </c>
      <c r="F43" s="24">
        <f t="shared" si="0"/>
        <v>7068.88</v>
      </c>
      <c r="G43" t="s">
        <v>178</v>
      </c>
    </row>
    <row r="44" spans="1:7" x14ac:dyDescent="0.15">
      <c r="A44" s="23">
        <v>45659</v>
      </c>
      <c r="B44" t="s">
        <v>257</v>
      </c>
      <c r="C44" t="s">
        <v>299</v>
      </c>
      <c r="E44">
        <v>30</v>
      </c>
      <c r="F44" s="24">
        <f t="shared" si="0"/>
        <v>7098.88</v>
      </c>
      <c r="G44" t="s">
        <v>178</v>
      </c>
    </row>
    <row r="45" spans="1:7" x14ac:dyDescent="0.15">
      <c r="A45" s="23">
        <v>45659</v>
      </c>
      <c r="B45" t="s">
        <v>257</v>
      </c>
      <c r="C45" t="s">
        <v>300</v>
      </c>
      <c r="E45">
        <v>30</v>
      </c>
      <c r="F45" s="24">
        <f t="shared" si="0"/>
        <v>7128.88</v>
      </c>
      <c r="G45" t="s">
        <v>178</v>
      </c>
    </row>
    <row r="46" spans="1:7" x14ac:dyDescent="0.15">
      <c r="A46" s="23">
        <v>45659</v>
      </c>
      <c r="B46" t="s">
        <v>257</v>
      </c>
      <c r="C46" t="s">
        <v>301</v>
      </c>
      <c r="E46">
        <v>30</v>
      </c>
      <c r="F46" s="24">
        <f t="shared" si="0"/>
        <v>7158.88</v>
      </c>
      <c r="G46" t="s">
        <v>178</v>
      </c>
    </row>
    <row r="47" spans="1:7" x14ac:dyDescent="0.15">
      <c r="A47" s="23">
        <v>45659</v>
      </c>
      <c r="B47" t="s">
        <v>257</v>
      </c>
      <c r="C47" t="s">
        <v>302</v>
      </c>
      <c r="E47">
        <v>30</v>
      </c>
      <c r="F47" s="24">
        <f t="shared" si="0"/>
        <v>7188.88</v>
      </c>
      <c r="G47" t="s">
        <v>178</v>
      </c>
    </row>
    <row r="48" spans="1:7" x14ac:dyDescent="0.15">
      <c r="A48" s="23">
        <v>45659</v>
      </c>
      <c r="B48" t="s">
        <v>257</v>
      </c>
      <c r="C48" t="s">
        <v>303</v>
      </c>
      <c r="E48">
        <v>30</v>
      </c>
      <c r="F48" s="24">
        <f t="shared" si="0"/>
        <v>7218.88</v>
      </c>
      <c r="G48" t="s">
        <v>178</v>
      </c>
    </row>
    <row r="49" spans="1:7" x14ac:dyDescent="0.15">
      <c r="A49" s="23">
        <v>45659</v>
      </c>
      <c r="B49" t="s">
        <v>257</v>
      </c>
      <c r="C49" t="s">
        <v>304</v>
      </c>
      <c r="E49">
        <v>30</v>
      </c>
      <c r="F49" s="24">
        <f t="shared" si="0"/>
        <v>7248.88</v>
      </c>
      <c r="G49" t="s">
        <v>178</v>
      </c>
    </row>
    <row r="50" spans="1:7" x14ac:dyDescent="0.15">
      <c r="A50" s="23">
        <v>45659</v>
      </c>
      <c r="B50" t="s">
        <v>257</v>
      </c>
      <c r="C50" t="s">
        <v>305</v>
      </c>
      <c r="E50">
        <v>30</v>
      </c>
      <c r="F50" s="24">
        <f t="shared" si="0"/>
        <v>7278.88</v>
      </c>
      <c r="G50" t="s">
        <v>178</v>
      </c>
    </row>
    <row r="51" spans="1:7" x14ac:dyDescent="0.15">
      <c r="A51" s="23">
        <v>45659</v>
      </c>
      <c r="B51" t="s">
        <v>257</v>
      </c>
      <c r="C51" t="s">
        <v>306</v>
      </c>
      <c r="E51">
        <v>30</v>
      </c>
      <c r="F51" s="24">
        <f t="shared" si="0"/>
        <v>7308.88</v>
      </c>
      <c r="G51" t="s">
        <v>178</v>
      </c>
    </row>
    <row r="52" spans="1:7" x14ac:dyDescent="0.15">
      <c r="A52" s="23">
        <v>45659</v>
      </c>
      <c r="B52" t="s">
        <v>257</v>
      </c>
      <c r="C52" t="s">
        <v>307</v>
      </c>
      <c r="E52">
        <v>30</v>
      </c>
      <c r="F52" s="24">
        <f t="shared" si="0"/>
        <v>7338.88</v>
      </c>
      <c r="G52" t="s">
        <v>178</v>
      </c>
    </row>
    <row r="53" spans="1:7" x14ac:dyDescent="0.15">
      <c r="A53" s="23">
        <v>45659</v>
      </c>
      <c r="B53" t="s">
        <v>257</v>
      </c>
      <c r="C53" t="s">
        <v>308</v>
      </c>
      <c r="E53">
        <v>30</v>
      </c>
      <c r="F53" s="24">
        <f t="shared" si="0"/>
        <v>7368.88</v>
      </c>
      <c r="G53" t="s">
        <v>178</v>
      </c>
    </row>
    <row r="54" spans="1:7" x14ac:dyDescent="0.15">
      <c r="A54" s="23">
        <v>45659</v>
      </c>
      <c r="B54" t="s">
        <v>257</v>
      </c>
      <c r="C54" t="s">
        <v>309</v>
      </c>
      <c r="E54">
        <v>30</v>
      </c>
      <c r="F54" s="24">
        <f t="shared" si="0"/>
        <v>7398.88</v>
      </c>
      <c r="G54" t="s">
        <v>178</v>
      </c>
    </row>
    <row r="55" spans="1:7" x14ac:dyDescent="0.15">
      <c r="A55" s="23">
        <v>45659</v>
      </c>
      <c r="B55" t="s">
        <v>257</v>
      </c>
      <c r="C55" t="s">
        <v>310</v>
      </c>
      <c r="E55">
        <v>30</v>
      </c>
      <c r="F55" s="24">
        <f t="shared" si="0"/>
        <v>7428.88</v>
      </c>
      <c r="G55" t="s">
        <v>178</v>
      </c>
    </row>
    <row r="56" spans="1:7" x14ac:dyDescent="0.15">
      <c r="A56" s="23">
        <v>45659</v>
      </c>
      <c r="B56" t="s">
        <v>257</v>
      </c>
      <c r="C56" t="s">
        <v>311</v>
      </c>
      <c r="E56">
        <v>30</v>
      </c>
      <c r="F56" s="24">
        <f t="shared" si="0"/>
        <v>7458.88</v>
      </c>
      <c r="G56" t="s">
        <v>178</v>
      </c>
    </row>
    <row r="57" spans="1:7" x14ac:dyDescent="0.15">
      <c r="A57" s="23">
        <v>45659</v>
      </c>
      <c r="B57" t="s">
        <v>257</v>
      </c>
      <c r="C57" t="s">
        <v>312</v>
      </c>
      <c r="E57">
        <v>30</v>
      </c>
      <c r="F57" s="24">
        <f t="shared" si="0"/>
        <v>7488.88</v>
      </c>
      <c r="G57" t="s">
        <v>178</v>
      </c>
    </row>
    <row r="58" spans="1:7" x14ac:dyDescent="0.15">
      <c r="A58" s="23">
        <v>45659</v>
      </c>
      <c r="B58" t="s">
        <v>257</v>
      </c>
      <c r="C58" t="s">
        <v>313</v>
      </c>
      <c r="E58">
        <v>30</v>
      </c>
      <c r="F58" s="24">
        <f t="shared" si="0"/>
        <v>7518.88</v>
      </c>
      <c r="G58" t="s">
        <v>178</v>
      </c>
    </row>
    <row r="59" spans="1:7" x14ac:dyDescent="0.15">
      <c r="A59" s="23">
        <v>45659</v>
      </c>
      <c r="B59" t="s">
        <v>257</v>
      </c>
      <c r="C59" t="s">
        <v>314</v>
      </c>
      <c r="E59">
        <v>30</v>
      </c>
      <c r="F59" s="24">
        <f t="shared" si="0"/>
        <v>7548.88</v>
      </c>
      <c r="G59" t="s">
        <v>178</v>
      </c>
    </row>
    <row r="60" spans="1:7" x14ac:dyDescent="0.15">
      <c r="A60" s="23">
        <v>45659</v>
      </c>
      <c r="B60" t="s">
        <v>257</v>
      </c>
      <c r="C60" t="s">
        <v>315</v>
      </c>
      <c r="E60">
        <v>30</v>
      </c>
      <c r="F60" s="24">
        <f t="shared" si="0"/>
        <v>7578.88</v>
      </c>
      <c r="G60" t="s">
        <v>178</v>
      </c>
    </row>
    <row r="61" spans="1:7" x14ac:dyDescent="0.15">
      <c r="A61" s="23">
        <v>45659</v>
      </c>
      <c r="B61" t="s">
        <v>257</v>
      </c>
      <c r="C61" t="s">
        <v>316</v>
      </c>
      <c r="E61">
        <v>30</v>
      </c>
      <c r="F61" s="24">
        <f t="shared" si="0"/>
        <v>7608.88</v>
      </c>
      <c r="G61" t="s">
        <v>178</v>
      </c>
    </row>
    <row r="62" spans="1:7" x14ac:dyDescent="0.15">
      <c r="A62" s="23">
        <v>45659</v>
      </c>
      <c r="B62" t="s">
        <v>257</v>
      </c>
      <c r="C62" t="s">
        <v>317</v>
      </c>
      <c r="E62">
        <v>30</v>
      </c>
      <c r="F62" s="24">
        <f t="shared" si="0"/>
        <v>7638.88</v>
      </c>
      <c r="G62" t="s">
        <v>178</v>
      </c>
    </row>
    <row r="63" spans="1:7" x14ac:dyDescent="0.15">
      <c r="A63" s="23">
        <v>45659</v>
      </c>
      <c r="B63" t="s">
        <v>257</v>
      </c>
      <c r="C63" t="s">
        <v>318</v>
      </c>
      <c r="E63">
        <v>30</v>
      </c>
      <c r="F63" s="24">
        <f t="shared" si="0"/>
        <v>7668.88</v>
      </c>
      <c r="G63" t="s">
        <v>178</v>
      </c>
    </row>
    <row r="64" spans="1:7" x14ac:dyDescent="0.15">
      <c r="A64" s="23">
        <v>45659</v>
      </c>
      <c r="B64" t="s">
        <v>257</v>
      </c>
      <c r="C64" t="s">
        <v>319</v>
      </c>
      <c r="E64">
        <v>30</v>
      </c>
      <c r="F64" s="24">
        <f t="shared" si="0"/>
        <v>7698.88</v>
      </c>
      <c r="G64" t="s">
        <v>178</v>
      </c>
    </row>
    <row r="65" spans="1:7" x14ac:dyDescent="0.15">
      <c r="A65" s="23">
        <v>45659</v>
      </c>
      <c r="B65" t="s">
        <v>257</v>
      </c>
      <c r="C65" t="s">
        <v>320</v>
      </c>
      <c r="E65">
        <v>30</v>
      </c>
      <c r="F65" s="24">
        <f t="shared" si="0"/>
        <v>7728.88</v>
      </c>
      <c r="G65" t="s">
        <v>178</v>
      </c>
    </row>
    <row r="66" spans="1:7" x14ac:dyDescent="0.15">
      <c r="A66" s="23">
        <v>45659</v>
      </c>
      <c r="B66" t="s">
        <v>257</v>
      </c>
      <c r="C66" t="s">
        <v>321</v>
      </c>
      <c r="E66">
        <v>30</v>
      </c>
      <c r="F66" s="24">
        <f t="shared" si="0"/>
        <v>7758.88</v>
      </c>
      <c r="G66" t="s">
        <v>178</v>
      </c>
    </row>
    <row r="67" spans="1:7" x14ac:dyDescent="0.15">
      <c r="A67" s="23">
        <v>45659</v>
      </c>
      <c r="B67" t="s">
        <v>257</v>
      </c>
      <c r="C67" t="s">
        <v>322</v>
      </c>
      <c r="E67">
        <v>30</v>
      </c>
      <c r="F67" s="24">
        <f t="shared" si="0"/>
        <v>7788.88</v>
      </c>
      <c r="G67" t="s">
        <v>178</v>
      </c>
    </row>
    <row r="68" spans="1:7" x14ac:dyDescent="0.15">
      <c r="A68" s="23">
        <v>45659</v>
      </c>
      <c r="B68" t="s">
        <v>257</v>
      </c>
      <c r="C68" t="s">
        <v>323</v>
      </c>
      <c r="E68">
        <v>30</v>
      </c>
      <c r="F68" s="24">
        <f t="shared" si="0"/>
        <v>7818.88</v>
      </c>
      <c r="G68" t="s">
        <v>178</v>
      </c>
    </row>
    <row r="69" spans="1:7" x14ac:dyDescent="0.15">
      <c r="A69" s="23">
        <v>45659</v>
      </c>
      <c r="B69" t="s">
        <v>257</v>
      </c>
      <c r="C69" t="s">
        <v>324</v>
      </c>
      <c r="E69">
        <v>30</v>
      </c>
      <c r="F69" s="24">
        <f t="shared" ref="F69:F132" si="1">F68+E69-D69</f>
        <v>7848.88</v>
      </c>
      <c r="G69" t="s">
        <v>178</v>
      </c>
    </row>
    <row r="70" spans="1:7" x14ac:dyDescent="0.15">
      <c r="A70" s="23">
        <v>45659</v>
      </c>
      <c r="B70" t="s">
        <v>257</v>
      </c>
      <c r="C70" t="s">
        <v>325</v>
      </c>
      <c r="E70">
        <v>30</v>
      </c>
      <c r="F70" s="24">
        <f t="shared" si="1"/>
        <v>7878.88</v>
      </c>
      <c r="G70" t="s">
        <v>178</v>
      </c>
    </row>
    <row r="71" spans="1:7" x14ac:dyDescent="0.15">
      <c r="A71" s="23">
        <v>45659</v>
      </c>
      <c r="B71" t="s">
        <v>257</v>
      </c>
      <c r="C71" t="s">
        <v>326</v>
      </c>
      <c r="E71">
        <v>30</v>
      </c>
      <c r="F71" s="24">
        <f t="shared" si="1"/>
        <v>7908.88</v>
      </c>
      <c r="G71" t="s">
        <v>178</v>
      </c>
    </row>
    <row r="72" spans="1:7" x14ac:dyDescent="0.15">
      <c r="A72" s="23">
        <v>45659</v>
      </c>
      <c r="B72" t="s">
        <v>257</v>
      </c>
      <c r="C72" t="s">
        <v>327</v>
      </c>
      <c r="E72">
        <v>30</v>
      </c>
      <c r="F72" s="24">
        <f t="shared" si="1"/>
        <v>7938.88</v>
      </c>
      <c r="G72" t="s">
        <v>178</v>
      </c>
    </row>
    <row r="73" spans="1:7" x14ac:dyDescent="0.15">
      <c r="A73" s="23">
        <v>45659</v>
      </c>
      <c r="B73" t="s">
        <v>257</v>
      </c>
      <c r="C73" t="s">
        <v>328</v>
      </c>
      <c r="E73">
        <v>30</v>
      </c>
      <c r="F73" s="24">
        <f t="shared" si="1"/>
        <v>7968.88</v>
      </c>
      <c r="G73" t="s">
        <v>178</v>
      </c>
    </row>
    <row r="74" spans="1:7" x14ac:dyDescent="0.15">
      <c r="A74" s="23">
        <v>45659</v>
      </c>
      <c r="B74" t="s">
        <v>257</v>
      </c>
      <c r="C74" t="s">
        <v>329</v>
      </c>
      <c r="E74">
        <v>30</v>
      </c>
      <c r="F74" s="24">
        <f t="shared" si="1"/>
        <v>7998.88</v>
      </c>
      <c r="G74" t="s">
        <v>178</v>
      </c>
    </row>
    <row r="75" spans="1:7" x14ac:dyDescent="0.15">
      <c r="A75" s="23">
        <v>45659</v>
      </c>
      <c r="B75" t="s">
        <v>257</v>
      </c>
      <c r="C75" t="s">
        <v>330</v>
      </c>
      <c r="E75">
        <v>30</v>
      </c>
      <c r="F75" s="24">
        <f t="shared" si="1"/>
        <v>8028.88</v>
      </c>
      <c r="G75" t="s">
        <v>178</v>
      </c>
    </row>
    <row r="76" spans="1:7" x14ac:dyDescent="0.15">
      <c r="A76" s="23">
        <v>45659</v>
      </c>
      <c r="B76" t="s">
        <v>257</v>
      </c>
      <c r="C76" t="s">
        <v>331</v>
      </c>
      <c r="E76">
        <v>30</v>
      </c>
      <c r="F76" s="24">
        <f t="shared" si="1"/>
        <v>8058.88</v>
      </c>
      <c r="G76" t="s">
        <v>178</v>
      </c>
    </row>
    <row r="77" spans="1:7" x14ac:dyDescent="0.15">
      <c r="A77" s="23">
        <v>45659</v>
      </c>
      <c r="B77" t="s">
        <v>257</v>
      </c>
      <c r="C77" t="s">
        <v>332</v>
      </c>
      <c r="E77">
        <v>30</v>
      </c>
      <c r="F77" s="24">
        <f t="shared" si="1"/>
        <v>8088.88</v>
      </c>
      <c r="G77" t="s">
        <v>178</v>
      </c>
    </row>
    <row r="78" spans="1:7" x14ac:dyDescent="0.15">
      <c r="A78" s="23">
        <v>45659</v>
      </c>
      <c r="B78" t="s">
        <v>257</v>
      </c>
      <c r="C78" t="s">
        <v>333</v>
      </c>
      <c r="E78">
        <v>30</v>
      </c>
      <c r="F78" s="24">
        <f t="shared" si="1"/>
        <v>8118.88</v>
      </c>
      <c r="G78" t="s">
        <v>178</v>
      </c>
    </row>
    <row r="79" spans="1:7" x14ac:dyDescent="0.15">
      <c r="A79" s="23">
        <v>45659</v>
      </c>
      <c r="B79" t="s">
        <v>257</v>
      </c>
      <c r="C79" t="s">
        <v>334</v>
      </c>
      <c r="E79">
        <v>30</v>
      </c>
      <c r="F79" s="24">
        <f t="shared" si="1"/>
        <v>8148.88</v>
      </c>
      <c r="G79" t="s">
        <v>178</v>
      </c>
    </row>
    <row r="80" spans="1:7" x14ac:dyDescent="0.15">
      <c r="A80" s="23">
        <v>45659</v>
      </c>
      <c r="B80" t="s">
        <v>257</v>
      </c>
      <c r="C80" t="s">
        <v>335</v>
      </c>
      <c r="E80">
        <v>30</v>
      </c>
      <c r="F80" s="24">
        <f t="shared" si="1"/>
        <v>8178.88</v>
      </c>
      <c r="G80" t="s">
        <v>178</v>
      </c>
    </row>
    <row r="81" spans="1:7" x14ac:dyDescent="0.15">
      <c r="A81" s="23">
        <v>45659</v>
      </c>
      <c r="B81" t="s">
        <v>257</v>
      </c>
      <c r="C81" t="s">
        <v>336</v>
      </c>
      <c r="E81">
        <v>25</v>
      </c>
      <c r="F81" s="24">
        <f t="shared" si="1"/>
        <v>8203.880000000001</v>
      </c>
      <c r="G81" t="s">
        <v>178</v>
      </c>
    </row>
    <row r="82" spans="1:7" x14ac:dyDescent="0.15">
      <c r="A82" s="23">
        <v>45659</v>
      </c>
      <c r="B82" t="s">
        <v>257</v>
      </c>
      <c r="C82" t="s">
        <v>337</v>
      </c>
      <c r="E82">
        <v>30</v>
      </c>
      <c r="F82" s="24">
        <f t="shared" si="1"/>
        <v>8233.880000000001</v>
      </c>
      <c r="G82" t="s">
        <v>178</v>
      </c>
    </row>
    <row r="83" spans="1:7" x14ac:dyDescent="0.15">
      <c r="A83" s="23">
        <v>45659</v>
      </c>
      <c r="B83" t="s">
        <v>257</v>
      </c>
      <c r="C83" t="s">
        <v>338</v>
      </c>
      <c r="E83">
        <v>30</v>
      </c>
      <c r="F83" s="24">
        <f t="shared" si="1"/>
        <v>8263.880000000001</v>
      </c>
      <c r="G83" t="s">
        <v>178</v>
      </c>
    </row>
    <row r="84" spans="1:7" x14ac:dyDescent="0.15">
      <c r="A84" s="23">
        <v>45659</v>
      </c>
      <c r="B84" t="s">
        <v>257</v>
      </c>
      <c r="C84" t="s">
        <v>339</v>
      </c>
      <c r="E84">
        <v>30</v>
      </c>
      <c r="F84" s="24">
        <f t="shared" si="1"/>
        <v>8293.880000000001</v>
      </c>
      <c r="G84" t="s">
        <v>178</v>
      </c>
    </row>
    <row r="85" spans="1:7" x14ac:dyDescent="0.15">
      <c r="A85" s="23">
        <v>45659</v>
      </c>
      <c r="B85" t="s">
        <v>257</v>
      </c>
      <c r="C85" t="s">
        <v>340</v>
      </c>
      <c r="E85">
        <v>30</v>
      </c>
      <c r="F85" s="24">
        <f t="shared" si="1"/>
        <v>8323.880000000001</v>
      </c>
      <c r="G85" t="s">
        <v>178</v>
      </c>
    </row>
    <row r="86" spans="1:7" x14ac:dyDescent="0.15">
      <c r="A86" s="23">
        <v>45659</v>
      </c>
      <c r="B86" t="s">
        <v>257</v>
      </c>
      <c r="C86" t="s">
        <v>341</v>
      </c>
      <c r="E86">
        <v>30</v>
      </c>
      <c r="F86" s="24">
        <f t="shared" si="1"/>
        <v>8353.880000000001</v>
      </c>
      <c r="G86" t="s">
        <v>178</v>
      </c>
    </row>
    <row r="87" spans="1:7" x14ac:dyDescent="0.15">
      <c r="A87" s="23">
        <v>45659</v>
      </c>
      <c r="B87" t="s">
        <v>257</v>
      </c>
      <c r="C87" t="s">
        <v>342</v>
      </c>
      <c r="E87">
        <v>30</v>
      </c>
      <c r="F87" s="24">
        <f t="shared" si="1"/>
        <v>8383.880000000001</v>
      </c>
      <c r="G87" t="s">
        <v>178</v>
      </c>
    </row>
    <row r="88" spans="1:7" x14ac:dyDescent="0.15">
      <c r="A88" s="23">
        <v>45659</v>
      </c>
      <c r="B88" t="s">
        <v>257</v>
      </c>
      <c r="C88" t="s">
        <v>343</v>
      </c>
      <c r="E88">
        <v>30</v>
      </c>
      <c r="F88" s="24">
        <f t="shared" si="1"/>
        <v>8413.880000000001</v>
      </c>
      <c r="G88" t="s">
        <v>178</v>
      </c>
    </row>
    <row r="89" spans="1:7" x14ac:dyDescent="0.15">
      <c r="A89" s="23">
        <v>45659</v>
      </c>
      <c r="B89" t="s">
        <v>257</v>
      </c>
      <c r="C89" t="s">
        <v>344</v>
      </c>
      <c r="E89">
        <v>30</v>
      </c>
      <c r="F89" s="24">
        <f t="shared" si="1"/>
        <v>8443.880000000001</v>
      </c>
      <c r="G89" t="s">
        <v>178</v>
      </c>
    </row>
    <row r="90" spans="1:7" x14ac:dyDescent="0.15">
      <c r="A90" s="23">
        <v>45659</v>
      </c>
      <c r="B90" t="s">
        <v>257</v>
      </c>
      <c r="C90" t="s">
        <v>345</v>
      </c>
      <c r="E90">
        <v>30</v>
      </c>
      <c r="F90" s="24">
        <f t="shared" si="1"/>
        <v>8473.880000000001</v>
      </c>
      <c r="G90" t="s">
        <v>178</v>
      </c>
    </row>
    <row r="91" spans="1:7" x14ac:dyDescent="0.15">
      <c r="A91" s="23">
        <v>45659</v>
      </c>
      <c r="B91" t="s">
        <v>257</v>
      </c>
      <c r="C91" t="s">
        <v>346</v>
      </c>
      <c r="E91">
        <v>30</v>
      </c>
      <c r="F91" s="24">
        <f t="shared" si="1"/>
        <v>8503.880000000001</v>
      </c>
      <c r="G91" t="s">
        <v>178</v>
      </c>
    </row>
    <row r="92" spans="1:7" x14ac:dyDescent="0.15">
      <c r="A92" s="23">
        <v>45659</v>
      </c>
      <c r="B92" t="s">
        <v>257</v>
      </c>
      <c r="C92" t="s">
        <v>347</v>
      </c>
      <c r="E92">
        <v>30</v>
      </c>
      <c r="F92" s="24">
        <f t="shared" si="1"/>
        <v>8533.880000000001</v>
      </c>
      <c r="G92" t="s">
        <v>178</v>
      </c>
    </row>
    <row r="93" spans="1:7" x14ac:dyDescent="0.15">
      <c r="A93" s="23">
        <v>45659</v>
      </c>
      <c r="B93" t="s">
        <v>257</v>
      </c>
      <c r="C93" t="s">
        <v>348</v>
      </c>
      <c r="E93">
        <v>25</v>
      </c>
      <c r="F93" s="24">
        <f t="shared" si="1"/>
        <v>8558.880000000001</v>
      </c>
      <c r="G93" t="s">
        <v>178</v>
      </c>
    </row>
    <row r="94" spans="1:7" x14ac:dyDescent="0.15">
      <c r="A94" s="23">
        <v>45659</v>
      </c>
      <c r="B94" t="s">
        <v>257</v>
      </c>
      <c r="C94" t="s">
        <v>349</v>
      </c>
      <c r="E94">
        <v>25</v>
      </c>
      <c r="F94" s="24">
        <f t="shared" si="1"/>
        <v>8583.880000000001</v>
      </c>
      <c r="G94" t="s">
        <v>178</v>
      </c>
    </row>
    <row r="95" spans="1:7" x14ac:dyDescent="0.15">
      <c r="A95" s="23">
        <v>45659</v>
      </c>
      <c r="B95" t="s">
        <v>257</v>
      </c>
      <c r="C95" t="s">
        <v>350</v>
      </c>
      <c r="E95">
        <v>30</v>
      </c>
      <c r="F95" s="24">
        <f t="shared" si="1"/>
        <v>8613.880000000001</v>
      </c>
      <c r="G95" t="s">
        <v>178</v>
      </c>
    </row>
    <row r="96" spans="1:7" x14ac:dyDescent="0.15">
      <c r="A96" s="23">
        <v>45659</v>
      </c>
      <c r="B96" t="s">
        <v>257</v>
      </c>
      <c r="C96" t="s">
        <v>351</v>
      </c>
      <c r="E96">
        <v>30</v>
      </c>
      <c r="F96" s="24">
        <f t="shared" si="1"/>
        <v>8643.880000000001</v>
      </c>
      <c r="G96" t="s">
        <v>178</v>
      </c>
    </row>
    <row r="97" spans="1:7" x14ac:dyDescent="0.15">
      <c r="A97" s="23">
        <v>45659</v>
      </c>
      <c r="B97" t="s">
        <v>257</v>
      </c>
      <c r="C97" t="s">
        <v>352</v>
      </c>
      <c r="E97">
        <v>25</v>
      </c>
      <c r="F97" s="24">
        <f t="shared" si="1"/>
        <v>8668.880000000001</v>
      </c>
      <c r="G97" t="s">
        <v>178</v>
      </c>
    </row>
    <row r="98" spans="1:7" x14ac:dyDescent="0.15">
      <c r="A98" s="23">
        <v>45659</v>
      </c>
      <c r="B98" t="s">
        <v>257</v>
      </c>
      <c r="C98" t="s">
        <v>353</v>
      </c>
      <c r="E98">
        <v>30</v>
      </c>
      <c r="F98" s="24">
        <f t="shared" si="1"/>
        <v>8698.880000000001</v>
      </c>
      <c r="G98" t="s">
        <v>178</v>
      </c>
    </row>
    <row r="99" spans="1:7" x14ac:dyDescent="0.15">
      <c r="A99" s="23">
        <v>45659</v>
      </c>
      <c r="B99" t="s">
        <v>257</v>
      </c>
      <c r="C99" t="s">
        <v>354</v>
      </c>
      <c r="E99">
        <v>30</v>
      </c>
      <c r="F99" s="24">
        <f t="shared" si="1"/>
        <v>8728.880000000001</v>
      </c>
      <c r="G99" t="s">
        <v>178</v>
      </c>
    </row>
    <row r="100" spans="1:7" x14ac:dyDescent="0.15">
      <c r="A100" s="23">
        <v>45659</v>
      </c>
      <c r="B100" t="s">
        <v>257</v>
      </c>
      <c r="C100" t="s">
        <v>355</v>
      </c>
      <c r="E100">
        <v>35</v>
      </c>
      <c r="F100" s="24">
        <f t="shared" si="1"/>
        <v>8763.880000000001</v>
      </c>
      <c r="G100" t="s">
        <v>178</v>
      </c>
    </row>
    <row r="101" spans="1:7" x14ac:dyDescent="0.15">
      <c r="A101" s="23">
        <v>45659</v>
      </c>
      <c r="B101" t="s">
        <v>257</v>
      </c>
      <c r="C101" t="s">
        <v>356</v>
      </c>
      <c r="E101">
        <v>30</v>
      </c>
      <c r="F101" s="24">
        <f t="shared" si="1"/>
        <v>8793.880000000001</v>
      </c>
      <c r="G101" t="s">
        <v>178</v>
      </c>
    </row>
    <row r="102" spans="1:7" x14ac:dyDescent="0.15">
      <c r="A102" s="23">
        <v>45659</v>
      </c>
      <c r="B102" t="s">
        <v>257</v>
      </c>
      <c r="C102" t="s">
        <v>357</v>
      </c>
      <c r="E102">
        <v>30</v>
      </c>
      <c r="F102" s="24">
        <f t="shared" si="1"/>
        <v>8823.880000000001</v>
      </c>
      <c r="G102" t="s">
        <v>178</v>
      </c>
    </row>
    <row r="103" spans="1:7" x14ac:dyDescent="0.15">
      <c r="A103" s="23">
        <v>45659</v>
      </c>
      <c r="B103" t="s">
        <v>257</v>
      </c>
      <c r="C103" t="s">
        <v>358</v>
      </c>
      <c r="E103">
        <v>30</v>
      </c>
      <c r="F103" s="24">
        <f t="shared" si="1"/>
        <v>8853.880000000001</v>
      </c>
      <c r="G103" t="s">
        <v>178</v>
      </c>
    </row>
    <row r="104" spans="1:7" x14ac:dyDescent="0.15">
      <c r="A104" s="23">
        <v>45659</v>
      </c>
      <c r="B104" t="s">
        <v>257</v>
      </c>
      <c r="C104" t="s">
        <v>359</v>
      </c>
      <c r="E104">
        <v>30</v>
      </c>
      <c r="F104" s="24">
        <f t="shared" si="1"/>
        <v>8883.880000000001</v>
      </c>
      <c r="G104" t="s">
        <v>178</v>
      </c>
    </row>
    <row r="105" spans="1:7" x14ac:dyDescent="0.15">
      <c r="A105" s="23">
        <v>45659</v>
      </c>
      <c r="B105" t="s">
        <v>257</v>
      </c>
      <c r="C105" t="s">
        <v>360</v>
      </c>
      <c r="E105">
        <v>30</v>
      </c>
      <c r="F105" s="24">
        <f t="shared" si="1"/>
        <v>8913.880000000001</v>
      </c>
      <c r="G105" t="s">
        <v>178</v>
      </c>
    </row>
    <row r="106" spans="1:7" x14ac:dyDescent="0.15">
      <c r="A106" s="23">
        <v>45659</v>
      </c>
      <c r="B106" t="s">
        <v>257</v>
      </c>
      <c r="C106" t="s">
        <v>361</v>
      </c>
      <c r="E106">
        <v>30</v>
      </c>
      <c r="F106" s="24">
        <f t="shared" si="1"/>
        <v>8943.880000000001</v>
      </c>
      <c r="G106" t="s">
        <v>178</v>
      </c>
    </row>
    <row r="107" spans="1:7" x14ac:dyDescent="0.15">
      <c r="A107" s="23">
        <v>45659</v>
      </c>
      <c r="B107" t="s">
        <v>257</v>
      </c>
      <c r="C107" t="s">
        <v>362</v>
      </c>
      <c r="E107">
        <v>30</v>
      </c>
      <c r="F107" s="24">
        <f t="shared" si="1"/>
        <v>8973.880000000001</v>
      </c>
      <c r="G107" t="s">
        <v>178</v>
      </c>
    </row>
    <row r="108" spans="1:7" x14ac:dyDescent="0.15">
      <c r="A108" s="23">
        <v>45659</v>
      </c>
      <c r="B108" t="s">
        <v>257</v>
      </c>
      <c r="C108" t="s">
        <v>363</v>
      </c>
      <c r="E108">
        <v>30</v>
      </c>
      <c r="F108" s="24">
        <f t="shared" si="1"/>
        <v>9003.880000000001</v>
      </c>
      <c r="G108" t="s">
        <v>178</v>
      </c>
    </row>
    <row r="109" spans="1:7" x14ac:dyDescent="0.15">
      <c r="A109" s="23">
        <v>45659</v>
      </c>
      <c r="B109" t="s">
        <v>257</v>
      </c>
      <c r="C109" t="s">
        <v>364</v>
      </c>
      <c r="E109">
        <v>30</v>
      </c>
      <c r="F109" s="24">
        <f t="shared" si="1"/>
        <v>9033.880000000001</v>
      </c>
      <c r="G109" t="s">
        <v>178</v>
      </c>
    </row>
    <row r="110" spans="1:7" x14ac:dyDescent="0.15">
      <c r="A110" s="23">
        <v>45659</v>
      </c>
      <c r="B110" t="s">
        <v>257</v>
      </c>
      <c r="C110" t="s">
        <v>365</v>
      </c>
      <c r="E110">
        <v>30</v>
      </c>
      <c r="F110" s="24">
        <f t="shared" si="1"/>
        <v>9063.880000000001</v>
      </c>
      <c r="G110" t="s">
        <v>178</v>
      </c>
    </row>
    <row r="111" spans="1:7" x14ac:dyDescent="0.15">
      <c r="A111" s="23">
        <v>45659</v>
      </c>
      <c r="B111" t="s">
        <v>257</v>
      </c>
      <c r="C111" t="s">
        <v>366</v>
      </c>
      <c r="E111">
        <v>30</v>
      </c>
      <c r="F111" s="24">
        <f t="shared" si="1"/>
        <v>9093.880000000001</v>
      </c>
      <c r="G111" t="s">
        <v>178</v>
      </c>
    </row>
    <row r="112" spans="1:7" x14ac:dyDescent="0.15">
      <c r="A112" s="23">
        <v>45659</v>
      </c>
      <c r="B112" t="s">
        <v>257</v>
      </c>
      <c r="C112" t="s">
        <v>367</v>
      </c>
      <c r="E112">
        <v>30</v>
      </c>
      <c r="F112" s="24">
        <f t="shared" si="1"/>
        <v>9123.880000000001</v>
      </c>
      <c r="G112" t="s">
        <v>178</v>
      </c>
    </row>
    <row r="113" spans="1:7" x14ac:dyDescent="0.15">
      <c r="A113" s="23">
        <v>45659</v>
      </c>
      <c r="B113" t="s">
        <v>257</v>
      </c>
      <c r="C113" t="s">
        <v>368</v>
      </c>
      <c r="E113">
        <v>30</v>
      </c>
      <c r="F113" s="24">
        <f t="shared" si="1"/>
        <v>9153.880000000001</v>
      </c>
      <c r="G113" t="s">
        <v>178</v>
      </c>
    </row>
    <row r="114" spans="1:7" x14ac:dyDescent="0.15">
      <c r="A114" s="23">
        <v>45659</v>
      </c>
      <c r="B114" t="s">
        <v>257</v>
      </c>
      <c r="C114" t="s">
        <v>369</v>
      </c>
      <c r="E114">
        <v>30</v>
      </c>
      <c r="F114" s="24">
        <f t="shared" si="1"/>
        <v>9183.880000000001</v>
      </c>
      <c r="G114" t="s">
        <v>178</v>
      </c>
    </row>
    <row r="115" spans="1:7" x14ac:dyDescent="0.15">
      <c r="A115" s="23">
        <v>45659</v>
      </c>
      <c r="B115" t="s">
        <v>257</v>
      </c>
      <c r="C115" t="s">
        <v>370</v>
      </c>
      <c r="E115">
        <v>30</v>
      </c>
      <c r="F115" s="24">
        <f t="shared" si="1"/>
        <v>9213.880000000001</v>
      </c>
      <c r="G115" t="s">
        <v>178</v>
      </c>
    </row>
    <row r="116" spans="1:7" x14ac:dyDescent="0.15">
      <c r="A116" s="23">
        <v>45659</v>
      </c>
      <c r="B116" t="s">
        <v>257</v>
      </c>
      <c r="C116" t="s">
        <v>371</v>
      </c>
      <c r="E116">
        <v>30</v>
      </c>
      <c r="F116" s="24">
        <f t="shared" si="1"/>
        <v>9243.880000000001</v>
      </c>
      <c r="G116" t="s">
        <v>178</v>
      </c>
    </row>
    <row r="117" spans="1:7" x14ac:dyDescent="0.15">
      <c r="A117" s="23">
        <v>45659</v>
      </c>
      <c r="B117" t="s">
        <v>257</v>
      </c>
      <c r="C117" t="s">
        <v>372</v>
      </c>
      <c r="E117">
        <v>30</v>
      </c>
      <c r="F117" s="24">
        <f t="shared" si="1"/>
        <v>9273.880000000001</v>
      </c>
      <c r="G117" t="s">
        <v>178</v>
      </c>
    </row>
    <row r="118" spans="1:7" x14ac:dyDescent="0.15">
      <c r="A118" s="23">
        <v>45659</v>
      </c>
      <c r="B118" t="s">
        <v>257</v>
      </c>
      <c r="C118" t="s">
        <v>373</v>
      </c>
      <c r="E118">
        <v>30</v>
      </c>
      <c r="F118" s="24">
        <f t="shared" si="1"/>
        <v>9303.880000000001</v>
      </c>
      <c r="G118" t="s">
        <v>178</v>
      </c>
    </row>
    <row r="119" spans="1:7" x14ac:dyDescent="0.15">
      <c r="A119" s="23">
        <v>45659</v>
      </c>
      <c r="B119" t="s">
        <v>257</v>
      </c>
      <c r="C119" t="s">
        <v>374</v>
      </c>
      <c r="E119">
        <v>30</v>
      </c>
      <c r="F119" s="24">
        <f t="shared" si="1"/>
        <v>9333.880000000001</v>
      </c>
      <c r="G119" t="s">
        <v>178</v>
      </c>
    </row>
    <row r="120" spans="1:7" x14ac:dyDescent="0.15">
      <c r="A120" s="23">
        <v>45659</v>
      </c>
      <c r="B120" t="s">
        <v>257</v>
      </c>
      <c r="C120" t="s">
        <v>375</v>
      </c>
      <c r="E120">
        <v>30</v>
      </c>
      <c r="F120" s="24">
        <f t="shared" si="1"/>
        <v>9363.880000000001</v>
      </c>
      <c r="G120" t="s">
        <v>178</v>
      </c>
    </row>
    <row r="121" spans="1:7" x14ac:dyDescent="0.15">
      <c r="A121" s="23">
        <v>45659</v>
      </c>
      <c r="B121" t="s">
        <v>257</v>
      </c>
      <c r="C121" t="s">
        <v>376</v>
      </c>
      <c r="E121">
        <v>30</v>
      </c>
      <c r="F121" s="24">
        <f t="shared" si="1"/>
        <v>9393.880000000001</v>
      </c>
      <c r="G121" t="s">
        <v>178</v>
      </c>
    </row>
    <row r="122" spans="1:7" x14ac:dyDescent="0.15">
      <c r="A122" s="23">
        <v>45659</v>
      </c>
      <c r="B122" t="s">
        <v>257</v>
      </c>
      <c r="C122" t="s">
        <v>377</v>
      </c>
      <c r="E122">
        <v>30</v>
      </c>
      <c r="F122" s="24">
        <f t="shared" si="1"/>
        <v>9423.880000000001</v>
      </c>
      <c r="G122" t="s">
        <v>178</v>
      </c>
    </row>
    <row r="123" spans="1:7" x14ac:dyDescent="0.15">
      <c r="A123" s="23">
        <v>45659</v>
      </c>
      <c r="B123" t="s">
        <v>257</v>
      </c>
      <c r="C123" t="s">
        <v>378</v>
      </c>
      <c r="E123">
        <v>30</v>
      </c>
      <c r="F123" s="24">
        <f t="shared" si="1"/>
        <v>9453.880000000001</v>
      </c>
      <c r="G123" t="s">
        <v>178</v>
      </c>
    </row>
    <row r="124" spans="1:7" x14ac:dyDescent="0.15">
      <c r="A124" s="23">
        <v>45659</v>
      </c>
      <c r="B124" t="s">
        <v>257</v>
      </c>
      <c r="C124" t="s">
        <v>379</v>
      </c>
      <c r="E124">
        <v>30</v>
      </c>
      <c r="F124" s="24">
        <f t="shared" si="1"/>
        <v>9483.880000000001</v>
      </c>
      <c r="G124" t="s">
        <v>178</v>
      </c>
    </row>
    <row r="125" spans="1:7" x14ac:dyDescent="0.15">
      <c r="A125" s="23">
        <v>45659</v>
      </c>
      <c r="B125" t="s">
        <v>257</v>
      </c>
      <c r="C125" t="s">
        <v>380</v>
      </c>
      <c r="E125">
        <v>30</v>
      </c>
      <c r="F125" s="24">
        <f t="shared" si="1"/>
        <v>9513.880000000001</v>
      </c>
      <c r="G125" t="s">
        <v>178</v>
      </c>
    </row>
    <row r="126" spans="1:7" x14ac:dyDescent="0.15">
      <c r="A126" s="23">
        <v>45659</v>
      </c>
      <c r="B126" t="s">
        <v>257</v>
      </c>
      <c r="C126" t="s">
        <v>381</v>
      </c>
      <c r="E126">
        <v>30</v>
      </c>
      <c r="F126" s="24">
        <f t="shared" si="1"/>
        <v>9543.880000000001</v>
      </c>
      <c r="G126" t="s">
        <v>178</v>
      </c>
    </row>
    <row r="127" spans="1:7" x14ac:dyDescent="0.15">
      <c r="A127" s="23">
        <v>45660</v>
      </c>
      <c r="B127" t="s">
        <v>257</v>
      </c>
      <c r="C127" t="s">
        <v>499</v>
      </c>
      <c r="E127">
        <v>143.94</v>
      </c>
      <c r="F127" s="24">
        <f t="shared" si="1"/>
        <v>9687.8200000000015</v>
      </c>
      <c r="G127" t="s">
        <v>178</v>
      </c>
    </row>
    <row r="128" spans="1:7" x14ac:dyDescent="0.15">
      <c r="A128" s="23">
        <v>45660</v>
      </c>
      <c r="B128" t="s">
        <v>257</v>
      </c>
      <c r="C128" t="s">
        <v>500</v>
      </c>
      <c r="E128">
        <v>30</v>
      </c>
      <c r="F128" s="24">
        <f t="shared" si="1"/>
        <v>9717.8200000000015</v>
      </c>
      <c r="G128" t="s">
        <v>178</v>
      </c>
    </row>
    <row r="129" spans="1:7" x14ac:dyDescent="0.15">
      <c r="A129" s="23">
        <v>45663</v>
      </c>
      <c r="B129" t="s">
        <v>257</v>
      </c>
      <c r="C129" t="s">
        <v>565</v>
      </c>
      <c r="E129">
        <v>30</v>
      </c>
      <c r="F129" s="24">
        <f t="shared" si="1"/>
        <v>9747.8200000000015</v>
      </c>
      <c r="G129" t="s">
        <v>178</v>
      </c>
    </row>
    <row r="130" spans="1:7" x14ac:dyDescent="0.15">
      <c r="A130" s="23">
        <v>45663</v>
      </c>
      <c r="B130" t="s">
        <v>257</v>
      </c>
      <c r="C130" t="s">
        <v>566</v>
      </c>
      <c r="E130">
        <v>30</v>
      </c>
      <c r="F130" s="24">
        <f t="shared" si="1"/>
        <v>9777.8200000000015</v>
      </c>
      <c r="G130" t="s">
        <v>178</v>
      </c>
    </row>
    <row r="131" spans="1:7" x14ac:dyDescent="0.15">
      <c r="A131" s="23">
        <v>45663</v>
      </c>
      <c r="B131" t="s">
        <v>257</v>
      </c>
      <c r="C131" t="s">
        <v>567</v>
      </c>
      <c r="E131">
        <v>30</v>
      </c>
      <c r="F131" s="24">
        <f t="shared" si="1"/>
        <v>9807.8200000000015</v>
      </c>
      <c r="G131" t="s">
        <v>178</v>
      </c>
    </row>
    <row r="132" spans="1:7" x14ac:dyDescent="0.15">
      <c r="A132" s="23">
        <v>45663</v>
      </c>
      <c r="B132" t="s">
        <v>257</v>
      </c>
      <c r="C132" t="s">
        <v>568</v>
      </c>
      <c r="E132">
        <v>30</v>
      </c>
      <c r="F132" s="24">
        <f t="shared" si="1"/>
        <v>9837.8200000000015</v>
      </c>
      <c r="G132" t="s">
        <v>178</v>
      </c>
    </row>
    <row r="133" spans="1:7" x14ac:dyDescent="0.15">
      <c r="A133" s="23">
        <v>45663</v>
      </c>
      <c r="B133" t="s">
        <v>257</v>
      </c>
      <c r="C133" t="s">
        <v>569</v>
      </c>
      <c r="E133">
        <v>30</v>
      </c>
      <c r="F133" s="24">
        <f t="shared" ref="F133:F139" si="2">F132+E133-D133</f>
        <v>9867.8200000000015</v>
      </c>
      <c r="G133" t="s">
        <v>178</v>
      </c>
    </row>
    <row r="134" spans="1:7" x14ac:dyDescent="0.15">
      <c r="A134" s="23">
        <v>45663</v>
      </c>
      <c r="B134" t="s">
        <v>257</v>
      </c>
      <c r="C134" t="s">
        <v>570</v>
      </c>
      <c r="E134">
        <v>30</v>
      </c>
      <c r="F134" s="24">
        <f t="shared" si="2"/>
        <v>9897.8200000000015</v>
      </c>
      <c r="G134" t="s">
        <v>178</v>
      </c>
    </row>
    <row r="135" spans="1:7" x14ac:dyDescent="0.15">
      <c r="A135" s="23">
        <v>45663</v>
      </c>
      <c r="B135" t="s">
        <v>257</v>
      </c>
      <c r="C135" t="s">
        <v>571</v>
      </c>
      <c r="E135">
        <v>30</v>
      </c>
      <c r="F135" s="24">
        <f t="shared" si="2"/>
        <v>9927.8200000000015</v>
      </c>
      <c r="G135" t="s">
        <v>178</v>
      </c>
    </row>
    <row r="136" spans="1:7" x14ac:dyDescent="0.15">
      <c r="A136" s="23">
        <v>45663</v>
      </c>
      <c r="B136" t="s">
        <v>257</v>
      </c>
      <c r="C136" t="s">
        <v>572</v>
      </c>
      <c r="E136">
        <v>30</v>
      </c>
      <c r="F136" s="24">
        <f t="shared" si="2"/>
        <v>9957.8200000000015</v>
      </c>
      <c r="G136" t="s">
        <v>178</v>
      </c>
    </row>
    <row r="137" spans="1:7" x14ac:dyDescent="0.15">
      <c r="A137" s="23">
        <v>45663</v>
      </c>
      <c r="B137" t="s">
        <v>257</v>
      </c>
      <c r="C137" t="s">
        <v>573</v>
      </c>
      <c r="E137">
        <v>30</v>
      </c>
      <c r="F137" s="24">
        <f t="shared" si="2"/>
        <v>9987.8200000000015</v>
      </c>
      <c r="G137" t="s">
        <v>178</v>
      </c>
    </row>
    <row r="138" spans="1:7" x14ac:dyDescent="0.15">
      <c r="A138" s="23">
        <v>45663</v>
      </c>
      <c r="B138" t="s">
        <v>257</v>
      </c>
      <c r="C138" t="s">
        <v>574</v>
      </c>
      <c r="E138">
        <v>30</v>
      </c>
      <c r="F138" s="24">
        <f t="shared" si="2"/>
        <v>10017.820000000002</v>
      </c>
      <c r="G138" t="s">
        <v>178</v>
      </c>
    </row>
    <row r="139" spans="1:7" x14ac:dyDescent="0.15">
      <c r="A139" s="23">
        <v>45664</v>
      </c>
      <c r="B139" t="s">
        <v>257</v>
      </c>
      <c r="C139" t="s">
        <v>499</v>
      </c>
      <c r="E139">
        <v>56.7</v>
      </c>
      <c r="F139" s="24">
        <f t="shared" si="2"/>
        <v>10074.520000000002</v>
      </c>
      <c r="G139" t="s">
        <v>178</v>
      </c>
    </row>
    <row r="140" spans="1:7" x14ac:dyDescent="0.15">
      <c r="A140" s="23">
        <v>45664</v>
      </c>
      <c r="B140" t="s">
        <v>257</v>
      </c>
      <c r="C140" t="s">
        <v>186</v>
      </c>
      <c r="E140">
        <v>30</v>
      </c>
      <c r="F140" s="24">
        <f>F139+E140-D140</f>
        <v>10104.520000000002</v>
      </c>
      <c r="G140" t="s">
        <v>178</v>
      </c>
    </row>
    <row r="141" spans="1:7" x14ac:dyDescent="0.15">
      <c r="A141" s="23">
        <v>45665</v>
      </c>
      <c r="B141" t="s">
        <v>257</v>
      </c>
      <c r="C141" t="s">
        <v>628</v>
      </c>
      <c r="E141">
        <v>30</v>
      </c>
      <c r="F141" s="24">
        <f t="shared" ref="F141:F204" si="3">F140+E141-D141</f>
        <v>10134.520000000002</v>
      </c>
      <c r="G141" t="s">
        <v>178</v>
      </c>
    </row>
    <row r="142" spans="1:7" x14ac:dyDescent="0.15">
      <c r="A142" s="23">
        <v>45665</v>
      </c>
      <c r="B142" t="s">
        <v>257</v>
      </c>
      <c r="C142" t="s">
        <v>499</v>
      </c>
      <c r="E142">
        <v>86.56</v>
      </c>
      <c r="F142" s="24">
        <f t="shared" si="3"/>
        <v>10221.080000000002</v>
      </c>
      <c r="G142" t="s">
        <v>178</v>
      </c>
    </row>
    <row r="143" spans="1:7" x14ac:dyDescent="0.15">
      <c r="A143" s="23">
        <v>45666</v>
      </c>
      <c r="B143" t="s">
        <v>257</v>
      </c>
      <c r="C143" t="s">
        <v>646</v>
      </c>
      <c r="E143">
        <v>30</v>
      </c>
      <c r="F143" s="24">
        <f t="shared" si="3"/>
        <v>10251.080000000002</v>
      </c>
      <c r="G143" t="s">
        <v>178</v>
      </c>
    </row>
    <row r="144" spans="1:7" x14ac:dyDescent="0.15">
      <c r="A144" s="23">
        <v>45666</v>
      </c>
      <c r="B144" t="s">
        <v>257</v>
      </c>
      <c r="C144" t="s">
        <v>499</v>
      </c>
      <c r="E144">
        <v>86.59</v>
      </c>
      <c r="F144" s="24">
        <f t="shared" si="3"/>
        <v>10337.670000000002</v>
      </c>
      <c r="G144" t="s">
        <v>178</v>
      </c>
    </row>
    <row r="145" spans="1:8" x14ac:dyDescent="0.15">
      <c r="A145" s="23">
        <v>45666</v>
      </c>
      <c r="B145" t="s">
        <v>257</v>
      </c>
      <c r="C145" t="s">
        <v>647</v>
      </c>
      <c r="E145">
        <v>30</v>
      </c>
      <c r="F145" s="24">
        <f t="shared" si="3"/>
        <v>10367.670000000002</v>
      </c>
      <c r="G145" t="s">
        <v>178</v>
      </c>
    </row>
    <row r="146" spans="1:8" x14ac:dyDescent="0.15">
      <c r="A146" s="23">
        <v>45666</v>
      </c>
      <c r="B146" t="s">
        <v>257</v>
      </c>
      <c r="C146" t="s">
        <v>654</v>
      </c>
      <c r="E146">
        <v>30</v>
      </c>
      <c r="F146" s="24">
        <f t="shared" si="3"/>
        <v>10397.670000000002</v>
      </c>
      <c r="G146" t="s">
        <v>178</v>
      </c>
    </row>
    <row r="147" spans="1:8" x14ac:dyDescent="0.15">
      <c r="A147" s="23">
        <v>45667</v>
      </c>
      <c r="B147" t="s">
        <v>257</v>
      </c>
      <c r="C147" t="s">
        <v>652</v>
      </c>
      <c r="E147">
        <v>30</v>
      </c>
      <c r="F147" s="24">
        <f t="shared" si="3"/>
        <v>10427.670000000002</v>
      </c>
      <c r="G147" t="s">
        <v>178</v>
      </c>
    </row>
    <row r="148" spans="1:8" x14ac:dyDescent="0.15">
      <c r="A148" s="23">
        <v>45670</v>
      </c>
      <c r="B148" t="s">
        <v>257</v>
      </c>
      <c r="C148" t="s">
        <v>499</v>
      </c>
      <c r="E148">
        <v>115.78</v>
      </c>
      <c r="F148" s="24">
        <f t="shared" si="3"/>
        <v>10543.450000000003</v>
      </c>
      <c r="G148" t="s">
        <v>178</v>
      </c>
    </row>
    <row r="149" spans="1:8" x14ac:dyDescent="0.15">
      <c r="A149" s="23">
        <v>45670</v>
      </c>
      <c r="B149" t="s">
        <v>262</v>
      </c>
      <c r="C149" t="s">
        <v>653</v>
      </c>
      <c r="E149">
        <v>30</v>
      </c>
      <c r="F149" s="24">
        <f t="shared" si="3"/>
        <v>10573.450000000003</v>
      </c>
      <c r="G149" t="s">
        <v>178</v>
      </c>
    </row>
    <row r="150" spans="1:8" x14ac:dyDescent="0.15">
      <c r="A150" s="23">
        <v>45670</v>
      </c>
      <c r="B150" t="s">
        <v>257</v>
      </c>
      <c r="C150" t="s">
        <v>679</v>
      </c>
      <c r="E150">
        <v>30</v>
      </c>
      <c r="F150" s="24">
        <f t="shared" si="3"/>
        <v>10603.450000000003</v>
      </c>
      <c r="G150" t="s">
        <v>178</v>
      </c>
    </row>
    <row r="151" spans="1:8" x14ac:dyDescent="0.15">
      <c r="A151" s="23">
        <v>45671</v>
      </c>
      <c r="B151" t="s">
        <v>257</v>
      </c>
      <c r="C151" t="s">
        <v>665</v>
      </c>
      <c r="E151">
        <v>30</v>
      </c>
      <c r="F151" s="24">
        <f t="shared" si="3"/>
        <v>10633.450000000003</v>
      </c>
      <c r="G151" t="s">
        <v>178</v>
      </c>
    </row>
    <row r="152" spans="1:8" x14ac:dyDescent="0.15">
      <c r="A152" s="23">
        <v>45672</v>
      </c>
      <c r="B152" t="s">
        <v>257</v>
      </c>
      <c r="C152" t="s">
        <v>499</v>
      </c>
      <c r="E152">
        <v>29.35</v>
      </c>
      <c r="F152" s="24">
        <f t="shared" si="3"/>
        <v>10662.800000000003</v>
      </c>
      <c r="G152" t="s">
        <v>178</v>
      </c>
    </row>
    <row r="153" spans="1:8" x14ac:dyDescent="0.15">
      <c r="A153" s="23">
        <v>45673</v>
      </c>
      <c r="B153" t="s">
        <v>257</v>
      </c>
      <c r="C153" t="s">
        <v>499</v>
      </c>
      <c r="E153">
        <v>29.2</v>
      </c>
      <c r="F153" s="24">
        <f t="shared" si="3"/>
        <v>10692.000000000004</v>
      </c>
      <c r="G153" t="s">
        <v>178</v>
      </c>
    </row>
    <row r="154" spans="1:8" x14ac:dyDescent="0.15">
      <c r="A154" s="23">
        <v>45673</v>
      </c>
      <c r="B154" t="s">
        <v>262</v>
      </c>
      <c r="C154" t="s">
        <v>716</v>
      </c>
      <c r="D154">
        <v>30</v>
      </c>
      <c r="F154" s="24">
        <f t="shared" si="3"/>
        <v>10662.000000000004</v>
      </c>
      <c r="G154" t="s">
        <v>5</v>
      </c>
    </row>
    <row r="155" spans="1:8" x14ac:dyDescent="0.15">
      <c r="A155" s="23">
        <v>45673</v>
      </c>
      <c r="B155" t="s">
        <v>262</v>
      </c>
      <c r="C155" t="s">
        <v>717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15">
      <c r="A156" s="23">
        <v>45673</v>
      </c>
      <c r="B156" t="s">
        <v>262</v>
      </c>
      <c r="C156" t="s">
        <v>723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15">
      <c r="A157" s="23">
        <v>45674</v>
      </c>
      <c r="B157" t="s">
        <v>257</v>
      </c>
      <c r="C157" t="s">
        <v>720</v>
      </c>
      <c r="E157">
        <v>30</v>
      </c>
      <c r="F157" s="24">
        <f t="shared" si="3"/>
        <v>10432.200000000004</v>
      </c>
      <c r="G157" t="s">
        <v>178</v>
      </c>
    </row>
    <row r="158" spans="1:8" x14ac:dyDescent="0.15">
      <c r="A158" s="23">
        <v>45674</v>
      </c>
      <c r="B158" t="s">
        <v>257</v>
      </c>
      <c r="C158" t="s">
        <v>721</v>
      </c>
      <c r="E158">
        <v>30</v>
      </c>
      <c r="F158" s="24">
        <f t="shared" si="3"/>
        <v>10462.200000000004</v>
      </c>
      <c r="G158" t="s">
        <v>178</v>
      </c>
    </row>
    <row r="159" spans="1:8" x14ac:dyDescent="0.15">
      <c r="A159" s="23">
        <v>45674</v>
      </c>
      <c r="B159" t="s">
        <v>257</v>
      </c>
      <c r="C159" t="s">
        <v>722</v>
      </c>
      <c r="E159">
        <v>30</v>
      </c>
      <c r="F159" s="24">
        <f t="shared" si="3"/>
        <v>10492.200000000004</v>
      </c>
      <c r="G159" t="s">
        <v>178</v>
      </c>
    </row>
    <row r="160" spans="1:8" x14ac:dyDescent="0.15">
      <c r="A160" s="23">
        <v>45675</v>
      </c>
      <c r="B160" t="s">
        <v>257</v>
      </c>
      <c r="C160" t="s">
        <v>738</v>
      </c>
      <c r="E160">
        <v>30</v>
      </c>
      <c r="F160" s="24">
        <f t="shared" si="3"/>
        <v>10522.200000000004</v>
      </c>
      <c r="G160" t="s">
        <v>178</v>
      </c>
    </row>
    <row r="161" spans="1:7" x14ac:dyDescent="0.15">
      <c r="A161" s="23">
        <v>45676</v>
      </c>
      <c r="B161" t="s">
        <v>257</v>
      </c>
      <c r="C161" t="s">
        <v>739</v>
      </c>
      <c r="E161">
        <v>30</v>
      </c>
      <c r="F161" s="24">
        <f t="shared" si="3"/>
        <v>10552.200000000004</v>
      </c>
      <c r="G161" t="s">
        <v>178</v>
      </c>
    </row>
    <row r="162" spans="1:7" x14ac:dyDescent="0.15">
      <c r="A162" s="23">
        <v>45677</v>
      </c>
      <c r="B162" t="s">
        <v>257</v>
      </c>
      <c r="C162" t="s">
        <v>749</v>
      </c>
      <c r="E162">
        <v>30</v>
      </c>
      <c r="F162" s="24">
        <f t="shared" si="3"/>
        <v>10582.200000000004</v>
      </c>
      <c r="G162" t="s">
        <v>178</v>
      </c>
    </row>
    <row r="163" spans="1:7" x14ac:dyDescent="0.15">
      <c r="A163" s="23">
        <v>45677</v>
      </c>
      <c r="B163" t="s">
        <v>257</v>
      </c>
      <c r="C163" t="s">
        <v>80</v>
      </c>
      <c r="E163">
        <v>30</v>
      </c>
      <c r="F163" s="24">
        <f t="shared" si="3"/>
        <v>10612.200000000004</v>
      </c>
      <c r="G163" t="s">
        <v>178</v>
      </c>
    </row>
    <row r="164" spans="1:7" x14ac:dyDescent="0.15">
      <c r="A164" s="23">
        <v>45677</v>
      </c>
      <c r="B164" t="s">
        <v>257</v>
      </c>
      <c r="C164" t="s">
        <v>750</v>
      </c>
      <c r="E164">
        <v>30</v>
      </c>
      <c r="F164" s="24">
        <f t="shared" si="3"/>
        <v>10642.200000000004</v>
      </c>
      <c r="G164" t="s">
        <v>178</v>
      </c>
    </row>
    <row r="165" spans="1:7" x14ac:dyDescent="0.15">
      <c r="A165" s="23">
        <v>45677</v>
      </c>
      <c r="B165" t="s">
        <v>262</v>
      </c>
      <c r="C165" t="s">
        <v>751</v>
      </c>
      <c r="E165">
        <v>30</v>
      </c>
      <c r="F165" s="24">
        <f t="shared" si="3"/>
        <v>10672.200000000004</v>
      </c>
      <c r="G165" t="s">
        <v>178</v>
      </c>
    </row>
    <row r="166" spans="1:7" x14ac:dyDescent="0.15">
      <c r="A166" s="23">
        <v>45677</v>
      </c>
      <c r="B166" t="s">
        <v>257</v>
      </c>
      <c r="C166" t="s">
        <v>752</v>
      </c>
      <c r="E166">
        <v>30</v>
      </c>
      <c r="F166" s="24">
        <f t="shared" si="3"/>
        <v>10702.200000000004</v>
      </c>
      <c r="G166" t="s">
        <v>178</v>
      </c>
    </row>
    <row r="167" spans="1:7" x14ac:dyDescent="0.15">
      <c r="A167" s="23">
        <v>45677</v>
      </c>
      <c r="B167" t="s">
        <v>257</v>
      </c>
      <c r="C167" t="s">
        <v>753</v>
      </c>
      <c r="E167">
        <v>30</v>
      </c>
      <c r="F167" s="24">
        <f t="shared" si="3"/>
        <v>10732.200000000004</v>
      </c>
      <c r="G167" t="s">
        <v>178</v>
      </c>
    </row>
    <row r="168" spans="1:7" x14ac:dyDescent="0.15">
      <c r="A168" s="23">
        <v>45677</v>
      </c>
      <c r="B168" t="s">
        <v>257</v>
      </c>
      <c r="C168" t="s">
        <v>769</v>
      </c>
      <c r="E168">
        <v>30</v>
      </c>
      <c r="F168" s="24">
        <f t="shared" si="3"/>
        <v>10762.200000000004</v>
      </c>
      <c r="G168" t="s">
        <v>178</v>
      </c>
    </row>
    <row r="169" spans="1:7" x14ac:dyDescent="0.15">
      <c r="A169" s="23">
        <v>45677</v>
      </c>
      <c r="B169" t="s">
        <v>262</v>
      </c>
      <c r="C169" t="s">
        <v>768</v>
      </c>
      <c r="E169">
        <v>30</v>
      </c>
      <c r="F169" s="24">
        <f t="shared" si="3"/>
        <v>10792.200000000004</v>
      </c>
      <c r="G169" t="s">
        <v>178</v>
      </c>
    </row>
    <row r="170" spans="1:7" x14ac:dyDescent="0.15">
      <c r="A170" s="23">
        <v>45677</v>
      </c>
      <c r="B170" t="s">
        <v>257</v>
      </c>
      <c r="C170" t="s">
        <v>767</v>
      </c>
      <c r="E170">
        <v>30</v>
      </c>
      <c r="F170" s="24">
        <f t="shared" si="3"/>
        <v>10822.200000000004</v>
      </c>
      <c r="G170" t="s">
        <v>178</v>
      </c>
    </row>
    <row r="171" spans="1:7" x14ac:dyDescent="0.15">
      <c r="A171" s="23">
        <v>45677</v>
      </c>
      <c r="B171" t="s">
        <v>257</v>
      </c>
      <c r="C171" t="s">
        <v>766</v>
      </c>
      <c r="E171">
        <v>30</v>
      </c>
      <c r="F171" s="24">
        <f t="shared" si="3"/>
        <v>10852.200000000004</v>
      </c>
      <c r="G171" t="s">
        <v>178</v>
      </c>
    </row>
    <row r="172" spans="1:7" x14ac:dyDescent="0.15">
      <c r="A172" s="23">
        <v>45677</v>
      </c>
      <c r="B172" t="s">
        <v>257</v>
      </c>
      <c r="C172" t="s">
        <v>765</v>
      </c>
      <c r="E172">
        <v>30</v>
      </c>
      <c r="F172" s="24">
        <f t="shared" si="3"/>
        <v>10882.200000000004</v>
      </c>
      <c r="G172" t="s">
        <v>178</v>
      </c>
    </row>
    <row r="173" spans="1:7" x14ac:dyDescent="0.15">
      <c r="A173" s="23">
        <v>45677</v>
      </c>
      <c r="B173" t="s">
        <v>257</v>
      </c>
      <c r="C173" t="s">
        <v>764</v>
      </c>
      <c r="E173">
        <v>30</v>
      </c>
      <c r="F173" s="24">
        <f t="shared" si="3"/>
        <v>10912.200000000004</v>
      </c>
      <c r="G173" t="s">
        <v>178</v>
      </c>
    </row>
    <row r="174" spans="1:7" x14ac:dyDescent="0.15">
      <c r="A174" s="23">
        <v>45677</v>
      </c>
      <c r="B174" t="s">
        <v>257</v>
      </c>
      <c r="C174" t="s">
        <v>763</v>
      </c>
      <c r="E174">
        <v>30</v>
      </c>
      <c r="F174" s="24">
        <f t="shared" si="3"/>
        <v>10942.200000000004</v>
      </c>
      <c r="G174" t="s">
        <v>178</v>
      </c>
    </row>
    <row r="175" spans="1:7" x14ac:dyDescent="0.15">
      <c r="A175" s="23">
        <v>45677</v>
      </c>
      <c r="B175" t="s">
        <v>257</v>
      </c>
      <c r="C175" t="s">
        <v>762</v>
      </c>
      <c r="E175">
        <v>30</v>
      </c>
      <c r="F175" s="24">
        <f t="shared" si="3"/>
        <v>10972.200000000004</v>
      </c>
      <c r="G175" t="s">
        <v>178</v>
      </c>
    </row>
    <row r="176" spans="1:7" x14ac:dyDescent="0.15">
      <c r="A176" s="23">
        <v>45677</v>
      </c>
      <c r="B176" t="s">
        <v>257</v>
      </c>
      <c r="C176" t="s">
        <v>761</v>
      </c>
      <c r="E176">
        <v>30</v>
      </c>
      <c r="F176" s="24">
        <f t="shared" si="3"/>
        <v>11002.200000000004</v>
      </c>
      <c r="G176" t="s">
        <v>178</v>
      </c>
    </row>
    <row r="177" spans="1:7" x14ac:dyDescent="0.15">
      <c r="A177" s="23">
        <v>45677</v>
      </c>
      <c r="B177" t="s">
        <v>257</v>
      </c>
      <c r="C177" t="s">
        <v>175</v>
      </c>
      <c r="E177">
        <v>30</v>
      </c>
      <c r="F177" s="24">
        <f t="shared" si="3"/>
        <v>11032.200000000004</v>
      </c>
      <c r="G177" t="s">
        <v>178</v>
      </c>
    </row>
    <row r="178" spans="1:7" x14ac:dyDescent="0.15">
      <c r="A178" s="23">
        <v>45678</v>
      </c>
      <c r="B178" t="s">
        <v>262</v>
      </c>
      <c r="C178" t="s">
        <v>792</v>
      </c>
      <c r="E178">
        <v>30</v>
      </c>
      <c r="F178" s="24">
        <f t="shared" si="3"/>
        <v>11062.200000000004</v>
      </c>
      <c r="G178" t="s">
        <v>178</v>
      </c>
    </row>
    <row r="179" spans="1:7" x14ac:dyDescent="0.15">
      <c r="A179" s="23">
        <v>45678</v>
      </c>
      <c r="B179" t="s">
        <v>257</v>
      </c>
      <c r="C179" t="s">
        <v>793</v>
      </c>
      <c r="E179">
        <v>30</v>
      </c>
      <c r="F179" s="24">
        <f t="shared" si="3"/>
        <v>11092.200000000004</v>
      </c>
      <c r="G179" t="s">
        <v>178</v>
      </c>
    </row>
    <row r="180" spans="1:7" x14ac:dyDescent="0.15">
      <c r="A180" s="23">
        <v>45678</v>
      </c>
      <c r="B180" t="s">
        <v>257</v>
      </c>
      <c r="C180" t="s">
        <v>779</v>
      </c>
      <c r="E180">
        <v>30</v>
      </c>
      <c r="F180" s="24">
        <f t="shared" si="3"/>
        <v>11122.200000000004</v>
      </c>
      <c r="G180" t="s">
        <v>178</v>
      </c>
    </row>
    <row r="181" spans="1:7" x14ac:dyDescent="0.15">
      <c r="A181" s="23">
        <v>45678</v>
      </c>
      <c r="B181" t="s">
        <v>780</v>
      </c>
      <c r="C181" t="s">
        <v>781</v>
      </c>
      <c r="D181">
        <v>5</v>
      </c>
      <c r="F181" s="24">
        <f t="shared" si="3"/>
        <v>11117.200000000004</v>
      </c>
      <c r="G181" t="s">
        <v>113</v>
      </c>
    </row>
    <row r="182" spans="1:7" x14ac:dyDescent="0.15">
      <c r="A182" s="23">
        <v>45678</v>
      </c>
      <c r="B182" t="s">
        <v>257</v>
      </c>
      <c r="C182" t="s">
        <v>782</v>
      </c>
      <c r="E182">
        <v>30</v>
      </c>
      <c r="F182" s="24">
        <f t="shared" si="3"/>
        <v>11147.200000000004</v>
      </c>
      <c r="G182" t="s">
        <v>178</v>
      </c>
    </row>
    <row r="183" spans="1:7" x14ac:dyDescent="0.15">
      <c r="A183" s="23">
        <v>45678</v>
      </c>
      <c r="B183" t="s">
        <v>257</v>
      </c>
      <c r="C183" t="s">
        <v>794</v>
      </c>
      <c r="E183">
        <v>30</v>
      </c>
      <c r="F183" s="24">
        <f t="shared" si="3"/>
        <v>11177.200000000004</v>
      </c>
      <c r="G183" t="s">
        <v>178</v>
      </c>
    </row>
    <row r="184" spans="1:7" x14ac:dyDescent="0.15">
      <c r="A184" s="23">
        <v>45678</v>
      </c>
      <c r="B184" t="s">
        <v>257</v>
      </c>
      <c r="C184" t="s">
        <v>795</v>
      </c>
      <c r="E184">
        <v>30</v>
      </c>
      <c r="F184" s="24">
        <f t="shared" si="3"/>
        <v>11207.200000000004</v>
      </c>
      <c r="G184" t="s">
        <v>178</v>
      </c>
    </row>
    <row r="185" spans="1:7" x14ac:dyDescent="0.15">
      <c r="A185" s="23">
        <v>45678</v>
      </c>
      <c r="B185" t="s">
        <v>257</v>
      </c>
      <c r="C185" t="s">
        <v>796</v>
      </c>
      <c r="E185">
        <v>30</v>
      </c>
      <c r="F185" s="24">
        <f t="shared" si="3"/>
        <v>11237.200000000004</v>
      </c>
      <c r="G185" t="s">
        <v>178</v>
      </c>
    </row>
    <row r="186" spans="1:7" x14ac:dyDescent="0.15">
      <c r="A186" s="23">
        <v>45679</v>
      </c>
      <c r="B186" t="s">
        <v>262</v>
      </c>
      <c r="C186" t="s">
        <v>791</v>
      </c>
      <c r="E186">
        <v>30</v>
      </c>
      <c r="F186" s="24">
        <f t="shared" si="3"/>
        <v>11267.200000000004</v>
      </c>
      <c r="G186" t="s">
        <v>178</v>
      </c>
    </row>
    <row r="187" spans="1:7" x14ac:dyDescent="0.15">
      <c r="A187" s="23">
        <v>45679</v>
      </c>
      <c r="B187" t="s">
        <v>262</v>
      </c>
      <c r="C187" t="s">
        <v>805</v>
      </c>
      <c r="D187">
        <v>30</v>
      </c>
      <c r="F187" s="24">
        <f t="shared" si="3"/>
        <v>11237.200000000004</v>
      </c>
      <c r="G187" t="s">
        <v>5</v>
      </c>
    </row>
    <row r="188" spans="1:7" x14ac:dyDescent="0.15">
      <c r="A188" s="23">
        <v>45680</v>
      </c>
      <c r="B188" t="s">
        <v>257</v>
      </c>
      <c r="C188" t="s">
        <v>803</v>
      </c>
      <c r="E188">
        <v>30</v>
      </c>
      <c r="F188" s="24">
        <f t="shared" si="3"/>
        <v>11267.200000000004</v>
      </c>
      <c r="G188" t="s">
        <v>178</v>
      </c>
    </row>
    <row r="189" spans="1:7" x14ac:dyDescent="0.15">
      <c r="A189" s="23">
        <v>45680</v>
      </c>
      <c r="B189" t="s">
        <v>262</v>
      </c>
      <c r="C189" t="s">
        <v>804</v>
      </c>
      <c r="E189">
        <v>30</v>
      </c>
      <c r="F189" s="24">
        <f t="shared" si="3"/>
        <v>11297.200000000004</v>
      </c>
      <c r="G189" t="s">
        <v>178</v>
      </c>
    </row>
    <row r="190" spans="1:7" x14ac:dyDescent="0.15">
      <c r="A190" s="23">
        <v>45680</v>
      </c>
      <c r="B190" t="s">
        <v>257</v>
      </c>
      <c r="C190" t="s">
        <v>808</v>
      </c>
      <c r="E190">
        <v>30</v>
      </c>
      <c r="F190" s="24">
        <f t="shared" si="3"/>
        <v>11327.200000000004</v>
      </c>
      <c r="G190" t="s">
        <v>178</v>
      </c>
    </row>
    <row r="191" spans="1:7" x14ac:dyDescent="0.15">
      <c r="A191" s="23">
        <v>45680</v>
      </c>
      <c r="B191" t="s">
        <v>262</v>
      </c>
      <c r="C191" t="s">
        <v>809</v>
      </c>
      <c r="D191">
        <v>30</v>
      </c>
      <c r="F191" s="24">
        <f t="shared" si="3"/>
        <v>11297.200000000004</v>
      </c>
      <c r="G191" t="s">
        <v>5</v>
      </c>
    </row>
    <row r="192" spans="1:7" x14ac:dyDescent="0.15">
      <c r="A192" s="23">
        <v>45680</v>
      </c>
      <c r="B192" t="s">
        <v>257</v>
      </c>
      <c r="C192" t="s">
        <v>810</v>
      </c>
      <c r="E192">
        <v>30</v>
      </c>
      <c r="F192" s="24">
        <f t="shared" si="3"/>
        <v>11327.200000000004</v>
      </c>
      <c r="G192" t="s">
        <v>178</v>
      </c>
    </row>
    <row r="193" spans="1:7" x14ac:dyDescent="0.15">
      <c r="A193" s="23">
        <v>45681</v>
      </c>
      <c r="B193" t="s">
        <v>257</v>
      </c>
      <c r="C193" t="s">
        <v>811</v>
      </c>
      <c r="E193">
        <v>30</v>
      </c>
      <c r="F193" s="24">
        <f t="shared" si="3"/>
        <v>11357.200000000004</v>
      </c>
      <c r="G193" t="s">
        <v>178</v>
      </c>
    </row>
    <row r="194" spans="1:7" x14ac:dyDescent="0.15">
      <c r="A194" s="23">
        <v>45681</v>
      </c>
      <c r="B194" t="s">
        <v>257</v>
      </c>
      <c r="C194" t="s">
        <v>824</v>
      </c>
      <c r="E194">
        <v>30</v>
      </c>
      <c r="F194" s="24">
        <f t="shared" si="3"/>
        <v>11387.200000000004</v>
      </c>
      <c r="G194" t="s">
        <v>178</v>
      </c>
    </row>
    <row r="195" spans="1:7" x14ac:dyDescent="0.15">
      <c r="A195" s="23">
        <v>45682</v>
      </c>
      <c r="B195" t="s">
        <v>257</v>
      </c>
      <c r="C195" t="s">
        <v>812</v>
      </c>
      <c r="E195">
        <v>30</v>
      </c>
      <c r="F195" s="24">
        <f t="shared" si="3"/>
        <v>11417.200000000004</v>
      </c>
      <c r="G195" t="s">
        <v>178</v>
      </c>
    </row>
    <row r="196" spans="1:7" x14ac:dyDescent="0.15">
      <c r="A196" s="23">
        <v>45683</v>
      </c>
      <c r="B196" t="s">
        <v>262</v>
      </c>
      <c r="C196" t="s">
        <v>813</v>
      </c>
      <c r="D196">
        <v>30</v>
      </c>
      <c r="F196" s="24">
        <f t="shared" si="3"/>
        <v>11387.200000000004</v>
      </c>
      <c r="G196" t="s">
        <v>5</v>
      </c>
    </row>
    <row r="197" spans="1:7" x14ac:dyDescent="0.15">
      <c r="A197" s="23">
        <v>45684</v>
      </c>
      <c r="B197" t="s">
        <v>257</v>
      </c>
      <c r="C197" t="s">
        <v>499</v>
      </c>
      <c r="E197">
        <v>26.1</v>
      </c>
      <c r="F197" s="24">
        <f t="shared" si="3"/>
        <v>11413.300000000005</v>
      </c>
      <c r="G197" t="s">
        <v>178</v>
      </c>
    </row>
    <row r="198" spans="1:7" x14ac:dyDescent="0.15">
      <c r="A198" s="23">
        <v>45684</v>
      </c>
      <c r="B198" t="s">
        <v>257</v>
      </c>
      <c r="C198" t="s">
        <v>814</v>
      </c>
      <c r="E198">
        <v>30</v>
      </c>
      <c r="F198" s="24">
        <f t="shared" si="3"/>
        <v>11443.300000000005</v>
      </c>
      <c r="G198" t="s">
        <v>178</v>
      </c>
    </row>
    <row r="199" spans="1:7" x14ac:dyDescent="0.15">
      <c r="A199" s="23">
        <v>45684</v>
      </c>
      <c r="B199" t="s">
        <v>262</v>
      </c>
      <c r="C199" t="s">
        <v>825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15">
      <c r="A200" s="23">
        <v>45684</v>
      </c>
      <c r="B200" t="s">
        <v>262</v>
      </c>
      <c r="C200" t="s">
        <v>723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15">
      <c r="A201" s="23">
        <v>45684</v>
      </c>
      <c r="B201" t="s">
        <v>262</v>
      </c>
      <c r="C201" t="s">
        <v>826</v>
      </c>
      <c r="D201">
        <v>30</v>
      </c>
      <c r="F201" s="24">
        <f t="shared" si="3"/>
        <v>11153.300000000005</v>
      </c>
      <c r="G201" t="s">
        <v>5</v>
      </c>
    </row>
    <row r="202" spans="1:7" x14ac:dyDescent="0.15">
      <c r="A202" s="23">
        <v>45685</v>
      </c>
      <c r="B202" t="s">
        <v>257</v>
      </c>
      <c r="C202" t="s">
        <v>499</v>
      </c>
      <c r="E202">
        <v>27.1</v>
      </c>
      <c r="F202" s="24">
        <f t="shared" si="3"/>
        <v>11180.400000000005</v>
      </c>
      <c r="G202" t="s">
        <v>178</v>
      </c>
    </row>
    <row r="203" spans="1:7" x14ac:dyDescent="0.15">
      <c r="A203" s="23">
        <v>45685</v>
      </c>
      <c r="B203" t="s">
        <v>257</v>
      </c>
      <c r="C203" t="s">
        <v>932</v>
      </c>
      <c r="E203">
        <v>30</v>
      </c>
      <c r="F203" s="24">
        <f t="shared" si="3"/>
        <v>11210.400000000005</v>
      </c>
      <c r="G203" t="s">
        <v>178</v>
      </c>
    </row>
    <row r="204" spans="1:7" x14ac:dyDescent="0.15">
      <c r="A204" s="23">
        <v>45686</v>
      </c>
      <c r="B204" t="s">
        <v>262</v>
      </c>
      <c r="C204" t="s">
        <v>723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15">
      <c r="A205" s="23">
        <v>45686</v>
      </c>
      <c r="B205" t="s">
        <v>257</v>
      </c>
      <c r="C205" t="s">
        <v>937</v>
      </c>
      <c r="E205">
        <v>30</v>
      </c>
      <c r="F205" s="24">
        <f t="shared" ref="F205:F269" si="4">F204+E205-D205</f>
        <v>11168.400000000005</v>
      </c>
      <c r="G205" t="s">
        <v>178</v>
      </c>
    </row>
    <row r="206" spans="1:7" x14ac:dyDescent="0.15">
      <c r="A206" s="23">
        <v>45687</v>
      </c>
      <c r="B206" t="s">
        <v>262</v>
      </c>
      <c r="C206" t="s">
        <v>938</v>
      </c>
      <c r="D206">
        <v>30</v>
      </c>
      <c r="F206" s="24">
        <f t="shared" si="4"/>
        <v>11138.400000000005</v>
      </c>
      <c r="G206" t="s">
        <v>5</v>
      </c>
    </row>
    <row r="207" spans="1:7" x14ac:dyDescent="0.15">
      <c r="A207" s="23">
        <v>45687</v>
      </c>
      <c r="B207" t="s">
        <v>257</v>
      </c>
      <c r="C207" t="s">
        <v>499</v>
      </c>
      <c r="E207">
        <v>21.54</v>
      </c>
      <c r="F207" s="24">
        <f t="shared" si="4"/>
        <v>11159.940000000006</v>
      </c>
      <c r="G207" t="s">
        <v>178</v>
      </c>
    </row>
    <row r="208" spans="1:7" x14ac:dyDescent="0.15">
      <c r="A208" s="23">
        <v>45689</v>
      </c>
      <c r="B208" t="s">
        <v>262</v>
      </c>
      <c r="C208" t="s">
        <v>940</v>
      </c>
      <c r="E208">
        <v>30</v>
      </c>
      <c r="F208" s="24">
        <f t="shared" si="4"/>
        <v>11189.940000000006</v>
      </c>
      <c r="G208" t="s">
        <v>178</v>
      </c>
    </row>
    <row r="209" spans="1:8" x14ac:dyDescent="0.15">
      <c r="A209" s="23">
        <v>45689</v>
      </c>
      <c r="B209" t="s">
        <v>262</v>
      </c>
      <c r="C209" t="s">
        <v>980</v>
      </c>
      <c r="D209">
        <v>210</v>
      </c>
      <c r="F209" s="24">
        <f t="shared" si="4"/>
        <v>10979.940000000006</v>
      </c>
      <c r="G209" t="s">
        <v>981</v>
      </c>
    </row>
    <row r="210" spans="1:8" x14ac:dyDescent="0.15">
      <c r="A210" s="23">
        <v>45691</v>
      </c>
      <c r="B210" t="s">
        <v>257</v>
      </c>
      <c r="C210" t="s">
        <v>982</v>
      </c>
      <c r="E210">
        <v>30</v>
      </c>
      <c r="F210" s="24">
        <f t="shared" si="4"/>
        <v>11009.940000000006</v>
      </c>
      <c r="G210" t="s">
        <v>178</v>
      </c>
    </row>
    <row r="211" spans="1:8" x14ac:dyDescent="0.15">
      <c r="A211" s="23">
        <v>45691</v>
      </c>
      <c r="B211" t="s">
        <v>257</v>
      </c>
      <c r="C211" t="s">
        <v>983</v>
      </c>
      <c r="E211">
        <v>30</v>
      </c>
      <c r="F211" s="24">
        <f t="shared" si="4"/>
        <v>11039.940000000006</v>
      </c>
      <c r="G211" t="s">
        <v>178</v>
      </c>
    </row>
    <row r="212" spans="1:8" x14ac:dyDescent="0.15">
      <c r="A212" s="23">
        <v>45692</v>
      </c>
      <c r="B212" t="s">
        <v>262</v>
      </c>
      <c r="C212" t="s">
        <v>723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15">
      <c r="A213" s="23">
        <v>45692</v>
      </c>
      <c r="B213" t="s">
        <v>262</v>
      </c>
      <c r="C213" t="s">
        <v>723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15">
      <c r="A214" s="23">
        <v>45692</v>
      </c>
      <c r="B214" t="s">
        <v>262</v>
      </c>
      <c r="C214" t="s">
        <v>987</v>
      </c>
      <c r="D214">
        <v>625</v>
      </c>
      <c r="F214" s="24">
        <f t="shared" si="4"/>
        <v>10374.750000000005</v>
      </c>
      <c r="G214" t="s">
        <v>988</v>
      </c>
    </row>
    <row r="215" spans="1:8" x14ac:dyDescent="0.15">
      <c r="A215" s="23">
        <v>45694</v>
      </c>
      <c r="B215" t="s">
        <v>257</v>
      </c>
      <c r="C215" t="s">
        <v>499</v>
      </c>
      <c r="E215">
        <v>26.67</v>
      </c>
      <c r="F215" s="24">
        <f t="shared" si="4"/>
        <v>10401.420000000006</v>
      </c>
      <c r="G215" t="s">
        <v>178</v>
      </c>
    </row>
    <row r="216" spans="1:8" x14ac:dyDescent="0.15">
      <c r="A216" s="23">
        <v>45695</v>
      </c>
      <c r="B216" t="s">
        <v>257</v>
      </c>
      <c r="C216" t="s">
        <v>992</v>
      </c>
      <c r="E216">
        <v>30</v>
      </c>
      <c r="F216" s="24">
        <f t="shared" si="4"/>
        <v>10431.420000000006</v>
      </c>
      <c r="G216" t="s">
        <v>178</v>
      </c>
    </row>
    <row r="217" spans="1:8" x14ac:dyDescent="0.15">
      <c r="A217" s="23">
        <v>45695</v>
      </c>
      <c r="B217" t="s">
        <v>257</v>
      </c>
      <c r="C217" t="s">
        <v>993</v>
      </c>
      <c r="E217">
        <v>30</v>
      </c>
      <c r="F217" s="24">
        <f t="shared" si="4"/>
        <v>10461.420000000006</v>
      </c>
      <c r="G217" t="s">
        <v>178</v>
      </c>
    </row>
    <row r="218" spans="1:8" x14ac:dyDescent="0.15">
      <c r="A218" s="23">
        <v>45696</v>
      </c>
      <c r="B218" t="s">
        <v>257</v>
      </c>
      <c r="C218" t="s">
        <v>996</v>
      </c>
      <c r="E218">
        <v>30</v>
      </c>
      <c r="F218" s="24">
        <f t="shared" si="4"/>
        <v>10491.420000000006</v>
      </c>
      <c r="G218" t="s">
        <v>178</v>
      </c>
    </row>
    <row r="219" spans="1:8" x14ac:dyDescent="0.15">
      <c r="A219" s="23">
        <v>45697</v>
      </c>
      <c r="B219" t="s">
        <v>262</v>
      </c>
      <c r="C219" t="s">
        <v>1000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15">
      <c r="A220" s="23">
        <v>45698</v>
      </c>
      <c r="B220" t="s">
        <v>257</v>
      </c>
      <c r="C220" t="s">
        <v>499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15">
      <c r="A221" s="23">
        <v>45701</v>
      </c>
      <c r="B221" t="s">
        <v>257</v>
      </c>
      <c r="C221" t="s">
        <v>1005</v>
      </c>
      <c r="E221">
        <v>30</v>
      </c>
      <c r="F221" s="24">
        <f t="shared" si="4"/>
        <v>10515.240000000005</v>
      </c>
      <c r="G221" t="s">
        <v>178</v>
      </c>
    </row>
    <row r="222" spans="1:8" x14ac:dyDescent="0.15">
      <c r="A222" s="23">
        <v>45701</v>
      </c>
      <c r="B222" t="s">
        <v>257</v>
      </c>
      <c r="C222" t="s">
        <v>1070</v>
      </c>
      <c r="E222">
        <v>29.35</v>
      </c>
      <c r="F222" s="24">
        <f t="shared" si="4"/>
        <v>10544.590000000006</v>
      </c>
      <c r="G222" t="s">
        <v>178</v>
      </c>
    </row>
    <row r="223" spans="1:8" x14ac:dyDescent="0.15">
      <c r="A223" s="23">
        <v>45701</v>
      </c>
      <c r="B223" t="s">
        <v>1071</v>
      </c>
      <c r="C223" t="s">
        <v>1070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15">
      <c r="A224" s="23">
        <v>45705</v>
      </c>
      <c r="B224" t="s">
        <v>257</v>
      </c>
      <c r="C224" t="s">
        <v>1106</v>
      </c>
      <c r="E224">
        <v>30</v>
      </c>
      <c r="F224" s="24">
        <f t="shared" si="4"/>
        <v>10617.700000000006</v>
      </c>
      <c r="G224" t="s">
        <v>178</v>
      </c>
    </row>
    <row r="225" spans="1:9" x14ac:dyDescent="0.15">
      <c r="A225" s="23">
        <v>45706</v>
      </c>
      <c r="B225" t="s">
        <v>257</v>
      </c>
      <c r="C225" t="s">
        <v>499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9" x14ac:dyDescent="0.15">
      <c r="A226" s="23">
        <v>45707</v>
      </c>
      <c r="B226" t="s">
        <v>257</v>
      </c>
      <c r="C226" t="s">
        <v>499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9" x14ac:dyDescent="0.15">
      <c r="A227" s="23">
        <v>45707</v>
      </c>
      <c r="B227" t="s">
        <v>257</v>
      </c>
      <c r="C227" t="s">
        <v>1109</v>
      </c>
      <c r="E227">
        <v>30</v>
      </c>
      <c r="F227" s="24">
        <f t="shared" si="4"/>
        <v>10778.350000000006</v>
      </c>
      <c r="G227" t="s">
        <v>178</v>
      </c>
    </row>
    <row r="228" spans="1:9" x14ac:dyDescent="0.15">
      <c r="A228" s="23">
        <v>45707</v>
      </c>
      <c r="B228" t="s">
        <v>257</v>
      </c>
      <c r="C228" t="s">
        <v>1110</v>
      </c>
      <c r="E228">
        <v>30</v>
      </c>
      <c r="F228" s="24">
        <f t="shared" si="4"/>
        <v>10808.350000000006</v>
      </c>
      <c r="G228" t="s">
        <v>178</v>
      </c>
    </row>
    <row r="229" spans="1:9" x14ac:dyDescent="0.15">
      <c r="A229" s="23">
        <v>45708</v>
      </c>
      <c r="B229" t="s">
        <v>257</v>
      </c>
      <c r="C229" t="s">
        <v>499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9" x14ac:dyDescent="0.15">
      <c r="A230" s="23">
        <v>45709</v>
      </c>
      <c r="B230" t="s">
        <v>257</v>
      </c>
      <c r="C230" t="s">
        <v>499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9" x14ac:dyDescent="0.15">
      <c r="A231" s="23">
        <v>45709</v>
      </c>
      <c r="B231" t="s">
        <v>780</v>
      </c>
      <c r="C231" t="s">
        <v>1112</v>
      </c>
      <c r="D231">
        <v>5</v>
      </c>
      <c r="F231" s="24">
        <f t="shared" si="4"/>
        <v>10949.730000000005</v>
      </c>
      <c r="G231" t="s">
        <v>113</v>
      </c>
    </row>
    <row r="232" spans="1:9" x14ac:dyDescent="0.15">
      <c r="A232" s="23">
        <v>45712</v>
      </c>
      <c r="B232" t="s">
        <v>257</v>
      </c>
      <c r="C232" t="s">
        <v>499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9" x14ac:dyDescent="0.15">
      <c r="A233" s="23">
        <v>45713</v>
      </c>
      <c r="B233" t="s">
        <v>257</v>
      </c>
      <c r="C233" t="s">
        <v>499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9" x14ac:dyDescent="0.15">
      <c r="A234" s="23">
        <v>45713</v>
      </c>
      <c r="B234" t="s">
        <v>262</v>
      </c>
      <c r="C234" t="s">
        <v>1115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  <c r="I234" t="s">
        <v>1760</v>
      </c>
    </row>
    <row r="235" spans="1:9" x14ac:dyDescent="0.15">
      <c r="A235" s="23">
        <v>45714</v>
      </c>
      <c r="B235" t="s">
        <v>262</v>
      </c>
      <c r="C235" t="s">
        <v>1114</v>
      </c>
      <c r="D235">
        <v>175</v>
      </c>
      <c r="F235" s="24">
        <f t="shared" si="4"/>
        <v>10630.810000000005</v>
      </c>
      <c r="G235" t="s">
        <v>49</v>
      </c>
    </row>
    <row r="236" spans="1:9" x14ac:dyDescent="0.15">
      <c r="A236" s="23">
        <v>45714</v>
      </c>
      <c r="B236" t="s">
        <v>257</v>
      </c>
      <c r="C236" t="s">
        <v>499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9" x14ac:dyDescent="0.15">
      <c r="A237" s="23">
        <v>45715</v>
      </c>
      <c r="B237" t="s">
        <v>257</v>
      </c>
      <c r="C237" t="s">
        <v>499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9" x14ac:dyDescent="0.15">
      <c r="A238" s="23">
        <v>45716</v>
      </c>
      <c r="B238" t="s">
        <v>257</v>
      </c>
      <c r="C238" t="s">
        <v>499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9" x14ac:dyDescent="0.15">
      <c r="A239" s="23">
        <v>45719</v>
      </c>
      <c r="B239" t="s">
        <v>257</v>
      </c>
      <c r="C239" t="s">
        <v>499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9" x14ac:dyDescent="0.15">
      <c r="A240" s="23">
        <v>45719</v>
      </c>
      <c r="B240" t="s">
        <v>257</v>
      </c>
      <c r="C240" t="s">
        <v>1116</v>
      </c>
      <c r="E240">
        <v>30</v>
      </c>
      <c r="F240" s="24">
        <f t="shared" si="4"/>
        <v>10909.840000000006</v>
      </c>
      <c r="G240" t="s">
        <v>178</v>
      </c>
    </row>
    <row r="241" spans="1:8" x14ac:dyDescent="0.15">
      <c r="A241" s="23">
        <v>45719</v>
      </c>
      <c r="B241" t="s">
        <v>257</v>
      </c>
      <c r="C241" t="s">
        <v>1117</v>
      </c>
      <c r="E241">
        <v>30</v>
      </c>
      <c r="F241" s="24">
        <f t="shared" si="4"/>
        <v>10939.840000000006</v>
      </c>
      <c r="G241" t="s">
        <v>178</v>
      </c>
    </row>
    <row r="242" spans="1:8" x14ac:dyDescent="0.15">
      <c r="A242" s="23">
        <v>45719</v>
      </c>
      <c r="B242" t="s">
        <v>262</v>
      </c>
      <c r="C242" t="s">
        <v>1119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15">
      <c r="A243" s="23">
        <v>45719</v>
      </c>
      <c r="B243" t="s">
        <v>262</v>
      </c>
      <c r="C243" t="s">
        <v>1120</v>
      </c>
      <c r="D243">
        <v>30</v>
      </c>
      <c r="F243" s="24">
        <f t="shared" si="4"/>
        <v>10924.840000000006</v>
      </c>
      <c r="G243" t="s">
        <v>5</v>
      </c>
    </row>
    <row r="244" spans="1:8" x14ac:dyDescent="0.15">
      <c r="A244" s="23">
        <v>45720</v>
      </c>
      <c r="B244" t="s">
        <v>257</v>
      </c>
      <c r="C244" t="s">
        <v>499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15">
      <c r="A245" s="23">
        <v>45722</v>
      </c>
      <c r="B245" t="s">
        <v>257</v>
      </c>
      <c r="C245" t="s">
        <v>499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15">
      <c r="A246" s="23">
        <v>45722</v>
      </c>
      <c r="B246" t="s">
        <v>257</v>
      </c>
      <c r="C246" t="s">
        <v>1309</v>
      </c>
      <c r="E246">
        <v>30</v>
      </c>
      <c r="F246" s="24">
        <f t="shared" si="4"/>
        <v>11585.190000000006</v>
      </c>
      <c r="G246" t="s">
        <v>178</v>
      </c>
    </row>
    <row r="247" spans="1:8" x14ac:dyDescent="0.15">
      <c r="A247" s="23">
        <v>45722</v>
      </c>
      <c r="B247" t="s">
        <v>257</v>
      </c>
      <c r="C247" t="s">
        <v>1310</v>
      </c>
      <c r="E247">
        <v>30</v>
      </c>
      <c r="F247" s="24">
        <f t="shared" si="4"/>
        <v>11615.190000000006</v>
      </c>
      <c r="G247" t="s">
        <v>178</v>
      </c>
    </row>
    <row r="248" spans="1:8" x14ac:dyDescent="0.15">
      <c r="A248" s="23">
        <v>45723</v>
      </c>
      <c r="B248" t="s">
        <v>262</v>
      </c>
      <c r="C248" t="s">
        <v>1313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15">
      <c r="A249" s="23">
        <v>45723</v>
      </c>
      <c r="B249" t="s">
        <v>257</v>
      </c>
      <c r="C249" t="s">
        <v>499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15">
      <c r="A250" s="23">
        <v>45724</v>
      </c>
      <c r="B250" t="s">
        <v>257</v>
      </c>
      <c r="C250" t="s">
        <v>1314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15">
      <c r="A251" s="23">
        <v>45724</v>
      </c>
      <c r="B251" t="s">
        <v>257</v>
      </c>
      <c r="C251" t="s">
        <v>1315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15">
      <c r="A252" s="23">
        <v>45725</v>
      </c>
      <c r="B252" t="s">
        <v>262</v>
      </c>
      <c r="C252" t="s">
        <v>1318</v>
      </c>
      <c r="E252">
        <v>30</v>
      </c>
      <c r="F252" s="24">
        <f t="shared" si="4"/>
        <v>11704.960000000006</v>
      </c>
      <c r="G252" t="s">
        <v>178</v>
      </c>
    </row>
    <row r="253" spans="1:8" x14ac:dyDescent="0.15">
      <c r="A253" s="23">
        <v>45726</v>
      </c>
      <c r="B253" t="s">
        <v>257</v>
      </c>
      <c r="C253" t="s">
        <v>499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15">
      <c r="A254" s="23">
        <v>45727</v>
      </c>
      <c r="B254" t="s">
        <v>257</v>
      </c>
      <c r="C254" t="s">
        <v>499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15">
      <c r="A255" s="23">
        <v>45728</v>
      </c>
      <c r="B255" t="s">
        <v>257</v>
      </c>
      <c r="C255" t="s">
        <v>499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15">
      <c r="A256" s="23">
        <v>45729</v>
      </c>
      <c r="B256" t="s">
        <v>257</v>
      </c>
      <c r="C256" t="s">
        <v>1429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15">
      <c r="A257" s="23">
        <v>45729</v>
      </c>
      <c r="B257" t="s">
        <v>257</v>
      </c>
      <c r="C257" t="s">
        <v>499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15">
      <c r="A258" s="23">
        <v>45734</v>
      </c>
      <c r="B258" t="s">
        <v>262</v>
      </c>
      <c r="C258" t="s">
        <v>1431</v>
      </c>
      <c r="D258">
        <v>30</v>
      </c>
      <c r="F258" s="24">
        <f t="shared" si="4"/>
        <v>12698.620000000006</v>
      </c>
      <c r="G258" t="s">
        <v>5</v>
      </c>
    </row>
    <row r="259" spans="1:9" x14ac:dyDescent="0.15">
      <c r="A259" s="23">
        <v>45736</v>
      </c>
      <c r="B259" t="s">
        <v>262</v>
      </c>
      <c r="C259" t="s">
        <v>1432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1433</v>
      </c>
    </row>
    <row r="260" spans="1:9" x14ac:dyDescent="0.15">
      <c r="A260" s="23">
        <v>45736</v>
      </c>
      <c r="B260" t="s">
        <v>262</v>
      </c>
      <c r="C260" t="s">
        <v>1432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15">
      <c r="A261" s="23">
        <v>45736</v>
      </c>
      <c r="B261" t="s">
        <v>262</v>
      </c>
      <c r="C261" t="s">
        <v>723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15">
      <c r="A262" s="23">
        <v>45737</v>
      </c>
      <c r="B262" t="s">
        <v>780</v>
      </c>
      <c r="C262" t="s">
        <v>1434</v>
      </c>
      <c r="D262">
        <v>5</v>
      </c>
      <c r="F262" s="24">
        <f t="shared" si="4"/>
        <v>12438.220000000007</v>
      </c>
      <c r="G262" t="s">
        <v>113</v>
      </c>
    </row>
    <row r="263" spans="1:9" x14ac:dyDescent="0.15">
      <c r="A263" s="23">
        <v>45740</v>
      </c>
      <c r="B263" t="s">
        <v>262</v>
      </c>
      <c r="C263" t="s">
        <v>1435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15">
      <c r="A264" s="23">
        <v>45740</v>
      </c>
      <c r="B264" t="s">
        <v>262</v>
      </c>
      <c r="C264" t="s">
        <v>1436</v>
      </c>
      <c r="D264">
        <v>63.6</v>
      </c>
      <c r="F264" s="24">
        <f t="shared" si="4"/>
        <v>11761.400000000007</v>
      </c>
      <c r="G264" t="s">
        <v>89</v>
      </c>
      <c r="H264" t="s">
        <v>104</v>
      </c>
      <c r="I264" t="s">
        <v>1761</v>
      </c>
    </row>
    <row r="265" spans="1:9" x14ac:dyDescent="0.15">
      <c r="A265" s="23">
        <v>45740</v>
      </c>
      <c r="B265" t="s">
        <v>262</v>
      </c>
      <c r="C265" t="s">
        <v>1436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  <c r="I265" t="s">
        <v>1762</v>
      </c>
    </row>
    <row r="266" spans="1:9" x14ac:dyDescent="0.15">
      <c r="A266" s="23">
        <v>45740</v>
      </c>
      <c r="B266" t="s">
        <v>1071</v>
      </c>
      <c r="C266" t="s">
        <v>1437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15">
      <c r="A267" s="23">
        <v>45740</v>
      </c>
      <c r="B267" t="s">
        <v>1071</v>
      </c>
      <c r="C267" t="s">
        <v>1438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15">
      <c r="A268" s="23">
        <v>45741</v>
      </c>
      <c r="B268" t="s">
        <v>257</v>
      </c>
      <c r="C268" t="s">
        <v>1569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15">
      <c r="A269" s="23">
        <v>45742</v>
      </c>
      <c r="B269" t="s">
        <v>257</v>
      </c>
      <c r="C269" t="s">
        <v>1571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15">
      <c r="A270" s="23">
        <v>45742</v>
      </c>
      <c r="B270" t="s">
        <v>257</v>
      </c>
      <c r="C270" t="s">
        <v>1570</v>
      </c>
      <c r="E270">
        <v>80.599999999999994</v>
      </c>
      <c r="F270" s="24">
        <f t="shared" ref="F270:F335" si="5">F269+E270-D270</f>
        <v>14864.150000000009</v>
      </c>
      <c r="G270" t="s">
        <v>145</v>
      </c>
      <c r="H270" t="s">
        <v>104</v>
      </c>
    </row>
    <row r="271" spans="1:9" x14ac:dyDescent="0.15">
      <c r="A271" s="23">
        <v>45743</v>
      </c>
      <c r="B271" t="s">
        <v>257</v>
      </c>
      <c r="C271" t="s">
        <v>1572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15">
      <c r="A272" s="23">
        <v>45744</v>
      </c>
      <c r="B272" t="s">
        <v>262</v>
      </c>
      <c r="C272" t="s">
        <v>1000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15">
      <c r="A273" s="23">
        <v>45744</v>
      </c>
      <c r="B273" t="s">
        <v>262</v>
      </c>
      <c r="C273" t="s">
        <v>1000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15">
      <c r="A274" s="23">
        <v>45744</v>
      </c>
      <c r="B274" t="s">
        <v>257</v>
      </c>
      <c r="C274" t="s">
        <v>1573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15">
      <c r="A275" s="23">
        <v>45744</v>
      </c>
      <c r="B275" t="s">
        <v>257</v>
      </c>
      <c r="C275" t="s">
        <v>1574</v>
      </c>
      <c r="E275">
        <v>30</v>
      </c>
      <c r="F275" s="24">
        <f t="shared" si="5"/>
        <v>15687.970000000008</v>
      </c>
      <c r="G275" t="s">
        <v>178</v>
      </c>
    </row>
    <row r="276" spans="1:9" x14ac:dyDescent="0.15">
      <c r="A276" s="23">
        <v>45746</v>
      </c>
      <c r="B276" t="s">
        <v>257</v>
      </c>
      <c r="C276" t="s">
        <v>1576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15">
      <c r="A277" s="23">
        <v>45747</v>
      </c>
      <c r="B277" t="s">
        <v>257</v>
      </c>
      <c r="C277" t="s">
        <v>1580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15">
      <c r="A278" s="23">
        <v>45751</v>
      </c>
      <c r="B278" t="s">
        <v>257</v>
      </c>
      <c r="C278" t="s">
        <v>1588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15">
      <c r="A279" s="23">
        <v>45754</v>
      </c>
      <c r="B279" t="s">
        <v>262</v>
      </c>
      <c r="C279" t="s">
        <v>1625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15">
      <c r="A280" s="23">
        <v>45754</v>
      </c>
      <c r="B280" t="s">
        <v>262</v>
      </c>
      <c r="C280" t="s">
        <v>1626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1638</v>
      </c>
    </row>
    <row r="281" spans="1:9" x14ac:dyDescent="0.15">
      <c r="A281" s="23">
        <v>45754</v>
      </c>
      <c r="B281" t="s">
        <v>262</v>
      </c>
      <c r="C281" t="s">
        <v>1627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15">
      <c r="A282" s="23">
        <v>45754</v>
      </c>
      <c r="B282" t="s">
        <v>262</v>
      </c>
      <c r="C282" t="s">
        <v>1628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15">
      <c r="A283" s="23">
        <v>45754</v>
      </c>
      <c r="B283" t="s">
        <v>262</v>
      </c>
      <c r="C283" t="s">
        <v>1629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15">
      <c r="A284" s="23">
        <v>45754</v>
      </c>
      <c r="B284" t="s">
        <v>262</v>
      </c>
      <c r="C284" t="s">
        <v>1630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15">
      <c r="A285" s="23">
        <v>45754</v>
      </c>
      <c r="B285" t="s">
        <v>262</v>
      </c>
      <c r="C285" t="s">
        <v>1631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15">
      <c r="A286" s="23">
        <v>45754</v>
      </c>
      <c r="B286" t="s">
        <v>262</v>
      </c>
      <c r="C286" t="s">
        <v>1632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15">
      <c r="A287" s="23">
        <v>45754</v>
      </c>
      <c r="B287" t="s">
        <v>262</v>
      </c>
      <c r="C287" t="s">
        <v>1633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15">
      <c r="A288" s="23">
        <v>45754</v>
      </c>
      <c r="B288" t="s">
        <v>262</v>
      </c>
      <c r="C288" t="s">
        <v>1634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15">
      <c r="A289" s="23">
        <v>45754</v>
      </c>
      <c r="B289" t="s">
        <v>262</v>
      </c>
      <c r="C289" t="s">
        <v>1635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15">
      <c r="A290" s="23">
        <v>45754</v>
      </c>
      <c r="B290" t="s">
        <v>262</v>
      </c>
      <c r="C290" t="s">
        <v>1636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15">
      <c r="A291" s="23">
        <v>45754</v>
      </c>
      <c r="B291" t="s">
        <v>262</v>
      </c>
      <c r="C291" t="s">
        <v>1637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15">
      <c r="A292" s="23">
        <v>45754</v>
      </c>
      <c r="B292" t="s">
        <v>262</v>
      </c>
      <c r="C292" t="s">
        <v>1640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15">
      <c r="A293" s="23">
        <v>45754</v>
      </c>
      <c r="B293" t="s">
        <v>257</v>
      </c>
      <c r="C293" t="s">
        <v>1641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15">
      <c r="A294" s="23">
        <v>45755</v>
      </c>
      <c r="B294" t="s">
        <v>262</v>
      </c>
      <c r="C294" t="s">
        <v>1639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15">
      <c r="A295" s="23">
        <v>45755</v>
      </c>
      <c r="B295" t="s">
        <v>257</v>
      </c>
      <c r="C295" t="s">
        <v>499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15">
      <c r="A296" s="23">
        <v>45755</v>
      </c>
      <c r="B296" t="s">
        <v>262</v>
      </c>
      <c r="C296" t="s">
        <v>1642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15">
      <c r="A297" s="23">
        <v>45755</v>
      </c>
      <c r="B297" t="s">
        <v>262</v>
      </c>
      <c r="C297" t="s">
        <v>1643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15">
      <c r="A298" s="23">
        <v>45760</v>
      </c>
      <c r="B298" t="s">
        <v>262</v>
      </c>
      <c r="C298" t="s">
        <v>1653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15">
      <c r="A299" s="23">
        <v>45761</v>
      </c>
      <c r="B299" t="s">
        <v>262</v>
      </c>
      <c r="C299" t="s">
        <v>1654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15">
      <c r="A300" s="23">
        <v>45762</v>
      </c>
      <c r="B300" t="s">
        <v>262</v>
      </c>
      <c r="C300" t="s">
        <v>1655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15">
      <c r="A301" s="23">
        <v>45763</v>
      </c>
      <c r="B301" t="s">
        <v>262</v>
      </c>
      <c r="C301" t="s">
        <v>1656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15">
      <c r="A302" s="23">
        <v>45763</v>
      </c>
      <c r="B302" t="s">
        <v>262</v>
      </c>
      <c r="C302" t="s">
        <v>1656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15">
      <c r="A303" s="23">
        <v>45765</v>
      </c>
      <c r="B303" t="s">
        <v>262</v>
      </c>
      <c r="C303" t="s">
        <v>1657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15">
      <c r="A304" s="23">
        <v>45765</v>
      </c>
      <c r="B304" t="s">
        <v>262</v>
      </c>
      <c r="C304" t="s">
        <v>1657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15">
      <c r="A305" s="23">
        <v>45768</v>
      </c>
      <c r="B305" t="s">
        <v>262</v>
      </c>
      <c r="C305" t="s">
        <v>1657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15">
      <c r="A306" s="23">
        <v>45768</v>
      </c>
      <c r="B306" t="s">
        <v>780</v>
      </c>
      <c r="C306" t="s">
        <v>1659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15">
      <c r="A307" s="23">
        <v>45771</v>
      </c>
      <c r="B307" t="s">
        <v>262</v>
      </c>
      <c r="C307" t="s">
        <v>805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15">
      <c r="A308" s="23">
        <v>45771</v>
      </c>
      <c r="B308" t="s">
        <v>262</v>
      </c>
      <c r="C308" t="s">
        <v>1660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15">
      <c r="A309" s="23">
        <v>45771</v>
      </c>
      <c r="B309" t="s">
        <v>262</v>
      </c>
      <c r="C309" t="s">
        <v>723</v>
      </c>
      <c r="D309">
        <v>17.75</v>
      </c>
      <c r="F309" s="24">
        <f t="shared" si="5"/>
        <v>12337.420000000007</v>
      </c>
      <c r="G309" t="s">
        <v>6</v>
      </c>
      <c r="I309" t="s">
        <v>1661</v>
      </c>
    </row>
    <row r="310" spans="1:9" x14ac:dyDescent="0.15">
      <c r="A310" s="23">
        <v>45771</v>
      </c>
      <c r="B310" t="s">
        <v>1071</v>
      </c>
      <c r="C310" t="s">
        <v>1662</v>
      </c>
      <c r="D310">
        <v>1500</v>
      </c>
      <c r="F310" s="24">
        <f t="shared" si="5"/>
        <v>10837.420000000007</v>
      </c>
      <c r="G310" t="s">
        <v>168</v>
      </c>
      <c r="H310" t="s">
        <v>104</v>
      </c>
    </row>
    <row r="311" spans="1:9" x14ac:dyDescent="0.15">
      <c r="A311" s="23">
        <v>45771</v>
      </c>
      <c r="B311" t="s">
        <v>1071</v>
      </c>
      <c r="C311" t="s">
        <v>1662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15">
      <c r="A312" s="23">
        <v>45772</v>
      </c>
      <c r="B312" t="s">
        <v>257</v>
      </c>
      <c r="C312" t="s">
        <v>190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1663</v>
      </c>
    </row>
    <row r="313" spans="1:9" x14ac:dyDescent="0.15">
      <c r="A313" s="23">
        <v>45778</v>
      </c>
      <c r="B313" t="s">
        <v>1664</v>
      </c>
      <c r="C313" t="s">
        <v>980</v>
      </c>
      <c r="D313">
        <v>240</v>
      </c>
      <c r="F313" s="24">
        <f t="shared" si="5"/>
        <v>10380.770000000008</v>
      </c>
      <c r="G313" t="s">
        <v>981</v>
      </c>
    </row>
    <row r="314" spans="1:9" x14ac:dyDescent="0.15">
      <c r="A314" s="23">
        <v>45786</v>
      </c>
      <c r="B314" t="s">
        <v>262</v>
      </c>
      <c r="C314" t="s">
        <v>1665</v>
      </c>
      <c r="D314">
        <v>41.42</v>
      </c>
      <c r="F314" s="24">
        <f t="shared" si="5"/>
        <v>10339.350000000008</v>
      </c>
      <c r="G314" t="s">
        <v>49</v>
      </c>
      <c r="H314" t="s">
        <v>1666</v>
      </c>
      <c r="I314" t="s">
        <v>1757</v>
      </c>
    </row>
    <row r="315" spans="1:9" x14ac:dyDescent="0.15">
      <c r="A315" s="23">
        <v>45786</v>
      </c>
      <c r="B315" t="s">
        <v>262</v>
      </c>
      <c r="C315" t="s">
        <v>1665</v>
      </c>
      <c r="D315">
        <v>122.1</v>
      </c>
      <c r="F315" s="24">
        <f t="shared" si="5"/>
        <v>10217.250000000007</v>
      </c>
      <c r="G315" t="s">
        <v>103</v>
      </c>
      <c r="H315" t="s">
        <v>1666</v>
      </c>
    </row>
    <row r="316" spans="1:9" x14ac:dyDescent="0.15">
      <c r="A316" s="23">
        <v>45789</v>
      </c>
      <c r="B316" t="s">
        <v>262</v>
      </c>
      <c r="C316" t="s">
        <v>1667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15">
      <c r="A317" s="23">
        <v>45792</v>
      </c>
      <c r="B317" t="s">
        <v>257</v>
      </c>
      <c r="C317" t="s">
        <v>1668</v>
      </c>
      <c r="E317">
        <v>50</v>
      </c>
      <c r="F317" s="24">
        <f t="shared" si="5"/>
        <v>8315.1400000000067</v>
      </c>
      <c r="G317" t="s">
        <v>90</v>
      </c>
      <c r="H317" t="s">
        <v>1666</v>
      </c>
    </row>
    <row r="318" spans="1:9" x14ac:dyDescent="0.15">
      <c r="A318" s="23">
        <v>45795</v>
      </c>
      <c r="B318" t="s">
        <v>257</v>
      </c>
      <c r="C318" t="s">
        <v>1669</v>
      </c>
      <c r="E318">
        <v>100</v>
      </c>
      <c r="F318" s="24">
        <f t="shared" si="5"/>
        <v>8415.1400000000067</v>
      </c>
      <c r="G318" t="s">
        <v>90</v>
      </c>
      <c r="H318" t="s">
        <v>1666</v>
      </c>
    </row>
    <row r="319" spans="1:9" x14ac:dyDescent="0.15">
      <c r="A319" s="23">
        <v>45797</v>
      </c>
      <c r="B319" t="s">
        <v>257</v>
      </c>
      <c r="C319" t="s">
        <v>1672</v>
      </c>
      <c r="E319">
        <v>25</v>
      </c>
      <c r="F319" s="24">
        <f t="shared" si="5"/>
        <v>8440.1400000000067</v>
      </c>
      <c r="G319" t="s">
        <v>90</v>
      </c>
      <c r="H319" t="s">
        <v>1666</v>
      </c>
    </row>
    <row r="320" spans="1:9" x14ac:dyDescent="0.15">
      <c r="A320" s="23">
        <v>45798</v>
      </c>
      <c r="B320" t="s">
        <v>780</v>
      </c>
      <c r="C320" t="s">
        <v>1673</v>
      </c>
      <c r="D320">
        <v>5</v>
      </c>
      <c r="F320" s="24">
        <f t="shared" si="5"/>
        <v>8435.1400000000067</v>
      </c>
      <c r="G320" t="s">
        <v>113</v>
      </c>
    </row>
    <row r="321" spans="1:9" x14ac:dyDescent="0.15">
      <c r="A321" s="23">
        <v>45800</v>
      </c>
      <c r="B321" t="s">
        <v>257</v>
      </c>
      <c r="C321" t="s">
        <v>1674</v>
      </c>
      <c r="E321">
        <v>25</v>
      </c>
      <c r="F321" s="24">
        <f t="shared" si="5"/>
        <v>8460.1400000000067</v>
      </c>
      <c r="G321" t="s">
        <v>90</v>
      </c>
      <c r="H321" t="s">
        <v>1666</v>
      </c>
    </row>
    <row r="322" spans="1:9" x14ac:dyDescent="0.15">
      <c r="A322" s="23">
        <v>45810</v>
      </c>
      <c r="B322" t="s">
        <v>262</v>
      </c>
      <c r="C322" t="s">
        <v>1675</v>
      </c>
      <c r="D322">
        <v>177</v>
      </c>
      <c r="F322" s="24">
        <f t="shared" si="5"/>
        <v>8283.1400000000067</v>
      </c>
      <c r="G322" t="s">
        <v>7</v>
      </c>
      <c r="I322" t="s">
        <v>1678</v>
      </c>
    </row>
    <row r="323" spans="1:9" x14ac:dyDescent="0.15">
      <c r="A323" s="23">
        <v>45811</v>
      </c>
      <c r="B323" t="s">
        <v>257</v>
      </c>
      <c r="C323" t="s">
        <v>1676</v>
      </c>
      <c r="E323">
        <v>90</v>
      </c>
      <c r="F323" s="24">
        <f t="shared" si="5"/>
        <v>8373.1400000000067</v>
      </c>
      <c r="G323" t="s">
        <v>1</v>
      </c>
      <c r="H323" t="s">
        <v>1666</v>
      </c>
    </row>
    <row r="324" spans="1:9" x14ac:dyDescent="0.15">
      <c r="A324" s="23">
        <v>45811</v>
      </c>
      <c r="B324" t="s">
        <v>257</v>
      </c>
      <c r="C324" t="s">
        <v>1677</v>
      </c>
      <c r="E324">
        <v>157.41999999999999</v>
      </c>
      <c r="F324" s="24">
        <f t="shared" si="5"/>
        <v>8530.5600000000068</v>
      </c>
      <c r="G324" t="s">
        <v>1</v>
      </c>
      <c r="H324" t="s">
        <v>1666</v>
      </c>
    </row>
    <row r="325" spans="1:9" x14ac:dyDescent="0.15">
      <c r="A325" s="23">
        <v>45812</v>
      </c>
      <c r="B325" t="s">
        <v>262</v>
      </c>
      <c r="C325" t="s">
        <v>1738</v>
      </c>
      <c r="D325">
        <v>880</v>
      </c>
      <c r="F325" s="24">
        <f t="shared" si="5"/>
        <v>7650.5600000000068</v>
      </c>
      <c r="G325" t="s">
        <v>7</v>
      </c>
      <c r="I325" t="s">
        <v>1739</v>
      </c>
    </row>
    <row r="326" spans="1:9" x14ac:dyDescent="0.15">
      <c r="A326" s="23">
        <v>45813</v>
      </c>
      <c r="B326" t="s">
        <v>262</v>
      </c>
      <c r="C326" t="s">
        <v>1740</v>
      </c>
      <c r="D326">
        <v>187.5</v>
      </c>
      <c r="F326" s="24">
        <f t="shared" si="5"/>
        <v>7463.0600000000068</v>
      </c>
      <c r="G326" t="s">
        <v>988</v>
      </c>
      <c r="I326" t="s">
        <v>1741</v>
      </c>
    </row>
    <row r="327" spans="1:9" x14ac:dyDescent="0.15">
      <c r="A327" s="23">
        <v>45813</v>
      </c>
      <c r="B327" t="s">
        <v>262</v>
      </c>
      <c r="C327" t="s">
        <v>1665</v>
      </c>
      <c r="D327">
        <v>27.86</v>
      </c>
      <c r="F327" s="24">
        <f t="shared" si="5"/>
        <v>7435.2000000000071</v>
      </c>
      <c r="G327" t="s">
        <v>49</v>
      </c>
      <c r="H327" t="s">
        <v>1666</v>
      </c>
      <c r="I327" t="s">
        <v>1758</v>
      </c>
    </row>
    <row r="328" spans="1:9" x14ac:dyDescent="0.15">
      <c r="A328" s="23">
        <v>45814</v>
      </c>
      <c r="B328" t="s">
        <v>257</v>
      </c>
      <c r="C328" t="s">
        <v>1742</v>
      </c>
      <c r="E328">
        <v>5</v>
      </c>
      <c r="F328" s="24">
        <f t="shared" si="5"/>
        <v>7440.2000000000071</v>
      </c>
      <c r="G328" t="s">
        <v>1</v>
      </c>
      <c r="H328" t="s">
        <v>1666</v>
      </c>
    </row>
    <row r="329" spans="1:9" x14ac:dyDescent="0.15">
      <c r="A329" s="23">
        <v>45814</v>
      </c>
      <c r="B329" t="s">
        <v>257</v>
      </c>
      <c r="C329" t="s">
        <v>1743</v>
      </c>
      <c r="E329">
        <v>5</v>
      </c>
      <c r="F329" s="24">
        <f t="shared" si="5"/>
        <v>7445.2000000000071</v>
      </c>
      <c r="G329" t="s">
        <v>1</v>
      </c>
      <c r="H329" t="s">
        <v>1666</v>
      </c>
    </row>
    <row r="330" spans="1:9" x14ac:dyDescent="0.15">
      <c r="A330" s="23">
        <v>45815</v>
      </c>
      <c r="B330" t="s">
        <v>262</v>
      </c>
      <c r="C330" t="s">
        <v>1744</v>
      </c>
      <c r="D330">
        <v>15.5</v>
      </c>
      <c r="F330" s="24">
        <f t="shared" si="5"/>
        <v>7429.7000000000071</v>
      </c>
      <c r="G330" t="s">
        <v>89</v>
      </c>
      <c r="H330" t="s">
        <v>1666</v>
      </c>
      <c r="I330" t="s">
        <v>1745</v>
      </c>
    </row>
    <row r="331" spans="1:9" x14ac:dyDescent="0.15">
      <c r="A331" s="23">
        <v>45815</v>
      </c>
      <c r="B331" t="s">
        <v>262</v>
      </c>
      <c r="C331" t="s">
        <v>1744</v>
      </c>
      <c r="D331">
        <v>50</v>
      </c>
      <c r="F331" s="24">
        <f t="shared" si="5"/>
        <v>7379.7000000000071</v>
      </c>
      <c r="G331" t="s">
        <v>101</v>
      </c>
      <c r="H331" t="s">
        <v>1666</v>
      </c>
      <c r="I331" t="s">
        <v>1746</v>
      </c>
    </row>
    <row r="332" spans="1:9" x14ac:dyDescent="0.15">
      <c r="A332" s="23">
        <v>45818</v>
      </c>
      <c r="B332" t="s">
        <v>262</v>
      </c>
      <c r="C332" t="s">
        <v>1747</v>
      </c>
      <c r="D332">
        <v>100</v>
      </c>
      <c r="F332" s="24">
        <f t="shared" si="5"/>
        <v>7279.7000000000071</v>
      </c>
      <c r="G332" t="s">
        <v>10</v>
      </c>
      <c r="H332" t="s">
        <v>1666</v>
      </c>
    </row>
    <row r="333" spans="1:9" x14ac:dyDescent="0.15">
      <c r="A333" s="23">
        <v>45818</v>
      </c>
      <c r="B333" t="s">
        <v>262</v>
      </c>
      <c r="C333" t="s">
        <v>1748</v>
      </c>
      <c r="D333">
        <v>100</v>
      </c>
      <c r="F333" s="24">
        <f t="shared" si="5"/>
        <v>7179.7000000000071</v>
      </c>
      <c r="G333" t="s">
        <v>10</v>
      </c>
      <c r="H333" t="s">
        <v>1666</v>
      </c>
    </row>
    <row r="334" spans="1:9" x14ac:dyDescent="0.15">
      <c r="A334" s="23">
        <v>45818</v>
      </c>
      <c r="B334" t="s">
        <v>262</v>
      </c>
      <c r="C334" t="s">
        <v>1749</v>
      </c>
      <c r="D334">
        <v>220.68</v>
      </c>
      <c r="F334" s="24">
        <f t="shared" si="5"/>
        <v>6959.0200000000068</v>
      </c>
      <c r="G334" t="s">
        <v>89</v>
      </c>
      <c r="H334" t="s">
        <v>1666</v>
      </c>
      <c r="I334" t="s">
        <v>1750</v>
      </c>
    </row>
    <row r="335" spans="1:9" x14ac:dyDescent="0.15">
      <c r="A335" s="23">
        <v>45821</v>
      </c>
      <c r="B335" t="s">
        <v>262</v>
      </c>
      <c r="C335" t="s">
        <v>1751</v>
      </c>
      <c r="D335">
        <v>225</v>
      </c>
      <c r="F335" s="24">
        <f t="shared" si="5"/>
        <v>6734.0200000000068</v>
      </c>
      <c r="G335" t="s">
        <v>6</v>
      </c>
      <c r="I335" t="s">
        <v>1752</v>
      </c>
    </row>
    <row r="336" spans="1:9" x14ac:dyDescent="0.15">
      <c r="A336" s="23">
        <v>45821</v>
      </c>
      <c r="B336" t="s">
        <v>262</v>
      </c>
      <c r="C336" t="s">
        <v>1751</v>
      </c>
      <c r="D336">
        <v>700</v>
      </c>
      <c r="F336" s="24">
        <f t="shared" ref="F336:F399" si="6">F335+E336-D336</f>
        <v>6034.0200000000068</v>
      </c>
      <c r="G336" t="s">
        <v>102</v>
      </c>
      <c r="H336" t="s">
        <v>1666</v>
      </c>
    </row>
    <row r="337" spans="1:9" x14ac:dyDescent="0.15">
      <c r="A337" s="23">
        <v>45824</v>
      </c>
      <c r="B337" t="s">
        <v>262</v>
      </c>
      <c r="C337" t="s">
        <v>1753</v>
      </c>
      <c r="D337">
        <v>319.2</v>
      </c>
      <c r="F337" s="24">
        <f t="shared" si="6"/>
        <v>5714.820000000007</v>
      </c>
      <c r="G337" t="s">
        <v>103</v>
      </c>
      <c r="H337" t="s">
        <v>1666</v>
      </c>
      <c r="I337" t="s">
        <v>1754</v>
      </c>
    </row>
    <row r="338" spans="1:9" x14ac:dyDescent="0.15">
      <c r="A338" s="23">
        <v>45824</v>
      </c>
      <c r="B338" t="s">
        <v>262</v>
      </c>
      <c r="C338" t="s">
        <v>1665</v>
      </c>
      <c r="D338">
        <v>197.1</v>
      </c>
      <c r="F338" s="24">
        <f t="shared" si="6"/>
        <v>5517.7200000000066</v>
      </c>
      <c r="G338" t="s">
        <v>103</v>
      </c>
      <c r="H338" t="s">
        <v>1666</v>
      </c>
      <c r="I338" t="s">
        <v>1755</v>
      </c>
    </row>
    <row r="339" spans="1:9" x14ac:dyDescent="0.15">
      <c r="A339" s="23">
        <v>45827</v>
      </c>
      <c r="B339" t="s">
        <v>262</v>
      </c>
      <c r="C339" t="s">
        <v>1759</v>
      </c>
      <c r="D339">
        <v>100</v>
      </c>
      <c r="F339" s="24">
        <f t="shared" si="6"/>
        <v>5417.7200000000066</v>
      </c>
      <c r="G339" t="s">
        <v>10</v>
      </c>
      <c r="H339" t="s">
        <v>1666</v>
      </c>
    </row>
    <row r="340" spans="1:9" x14ac:dyDescent="0.15">
      <c r="A340" s="23">
        <v>45827</v>
      </c>
      <c r="B340" t="s">
        <v>262</v>
      </c>
      <c r="C340" t="s">
        <v>1764</v>
      </c>
      <c r="D340">
        <v>100</v>
      </c>
      <c r="F340" s="24">
        <f t="shared" si="6"/>
        <v>5317.7200000000066</v>
      </c>
      <c r="G340" t="s">
        <v>10</v>
      </c>
      <c r="H340" t="s">
        <v>1666</v>
      </c>
    </row>
    <row r="341" spans="1:9" x14ac:dyDescent="0.15">
      <c r="A341" s="23">
        <v>45827</v>
      </c>
      <c r="B341" t="s">
        <v>262</v>
      </c>
      <c r="C341" t="s">
        <v>723</v>
      </c>
      <c r="D341">
        <v>12.5</v>
      </c>
      <c r="F341" s="24">
        <f t="shared" si="6"/>
        <v>5305.2200000000066</v>
      </c>
      <c r="G341" t="s">
        <v>6</v>
      </c>
      <c r="I341" t="s">
        <v>1661</v>
      </c>
    </row>
    <row r="342" spans="1:9" x14ac:dyDescent="0.15">
      <c r="A342" s="23">
        <v>45828</v>
      </c>
      <c r="B342" t="s">
        <v>262</v>
      </c>
      <c r="C342" t="s">
        <v>1665</v>
      </c>
      <c r="D342">
        <v>488.4</v>
      </c>
      <c r="F342" s="24">
        <f t="shared" si="6"/>
        <v>4816.820000000007</v>
      </c>
      <c r="G342" t="s">
        <v>103</v>
      </c>
      <c r="H342" t="s">
        <v>1666</v>
      </c>
      <c r="I342" t="s">
        <v>1765</v>
      </c>
    </row>
    <row r="343" spans="1:9" x14ac:dyDescent="0.15">
      <c r="A343" s="23">
        <v>45829</v>
      </c>
      <c r="B343" t="s">
        <v>780</v>
      </c>
      <c r="C343" t="s">
        <v>1766</v>
      </c>
      <c r="D343">
        <v>5</v>
      </c>
      <c r="F343" s="24">
        <f t="shared" si="6"/>
        <v>4811.820000000007</v>
      </c>
      <c r="G343" t="s">
        <v>113</v>
      </c>
    </row>
    <row r="344" spans="1:9" x14ac:dyDescent="0.15">
      <c r="A344" s="23">
        <v>45833</v>
      </c>
      <c r="B344" t="s">
        <v>262</v>
      </c>
      <c r="C344" t="s">
        <v>1744</v>
      </c>
      <c r="D344">
        <v>47.85</v>
      </c>
      <c r="F344" s="24">
        <f t="shared" si="6"/>
        <v>4763.9700000000066</v>
      </c>
      <c r="G344" t="s">
        <v>6</v>
      </c>
      <c r="I344" t="s">
        <v>1767</v>
      </c>
    </row>
    <row r="345" spans="1:9" x14ac:dyDescent="0.15">
      <c r="A345" s="23">
        <v>45835</v>
      </c>
      <c r="B345" t="s">
        <v>262</v>
      </c>
      <c r="C345" t="s">
        <v>1753</v>
      </c>
      <c r="D345">
        <v>122.1</v>
      </c>
      <c r="F345" s="24">
        <f t="shared" si="6"/>
        <v>4641.8700000000063</v>
      </c>
      <c r="G345" t="s">
        <v>103</v>
      </c>
      <c r="H345" t="s">
        <v>1666</v>
      </c>
    </row>
    <row r="346" spans="1:9" x14ac:dyDescent="0.15">
      <c r="A346" s="23">
        <v>45842</v>
      </c>
      <c r="B346" t="s">
        <v>257</v>
      </c>
      <c r="C346" t="s">
        <v>1771</v>
      </c>
      <c r="E346">
        <v>200</v>
      </c>
      <c r="F346" s="24">
        <f t="shared" si="6"/>
        <v>4841.8700000000063</v>
      </c>
      <c r="G346" t="s">
        <v>102</v>
      </c>
      <c r="H346" t="s">
        <v>1666</v>
      </c>
    </row>
    <row r="347" spans="1:9" x14ac:dyDescent="0.15">
      <c r="A347" s="23">
        <v>45849</v>
      </c>
      <c r="B347" t="s">
        <v>262</v>
      </c>
      <c r="C347" t="s">
        <v>1772</v>
      </c>
      <c r="D347">
        <v>2016</v>
      </c>
      <c r="F347" s="24">
        <f t="shared" si="6"/>
        <v>2825.8700000000063</v>
      </c>
      <c r="G347" t="s">
        <v>1774</v>
      </c>
      <c r="I347" t="s">
        <v>1773</v>
      </c>
    </row>
    <row r="348" spans="1:9" x14ac:dyDescent="0.15">
      <c r="A348" s="23">
        <v>45852</v>
      </c>
      <c r="B348" t="s">
        <v>262</v>
      </c>
      <c r="C348" t="s">
        <v>1313</v>
      </c>
      <c r="D348">
        <v>192.5</v>
      </c>
      <c r="F348" s="24">
        <f t="shared" si="6"/>
        <v>2633.3700000000063</v>
      </c>
      <c r="G348" t="s">
        <v>1775</v>
      </c>
      <c r="I348" t="s">
        <v>1776</v>
      </c>
    </row>
    <row r="349" spans="1:9" x14ac:dyDescent="0.15">
      <c r="A349" s="23">
        <v>45859</v>
      </c>
      <c r="B349" t="s">
        <v>780</v>
      </c>
      <c r="C349" t="s">
        <v>1777</v>
      </c>
      <c r="D349">
        <v>5</v>
      </c>
      <c r="F349" s="24">
        <f t="shared" si="6"/>
        <v>2628.3700000000063</v>
      </c>
      <c r="G349" t="s">
        <v>113</v>
      </c>
    </row>
    <row r="350" spans="1:9" x14ac:dyDescent="0.15">
      <c r="A350" s="23">
        <v>45867</v>
      </c>
      <c r="B350" t="s">
        <v>262</v>
      </c>
      <c r="C350" t="s">
        <v>1436</v>
      </c>
      <c r="D350">
        <v>314</v>
      </c>
      <c r="F350" s="24">
        <f t="shared" si="6"/>
        <v>2314.3700000000063</v>
      </c>
      <c r="G350" t="s">
        <v>49</v>
      </c>
      <c r="H350" t="s">
        <v>105</v>
      </c>
      <c r="I350" t="s">
        <v>1758</v>
      </c>
    </row>
    <row r="351" spans="1:9" x14ac:dyDescent="0.15">
      <c r="A351" s="23">
        <v>45867</v>
      </c>
      <c r="B351" t="s">
        <v>262</v>
      </c>
      <c r="C351" t="s">
        <v>980</v>
      </c>
      <c r="D351">
        <v>240</v>
      </c>
      <c r="F351" s="24">
        <f t="shared" si="6"/>
        <v>2074.3700000000063</v>
      </c>
      <c r="G351" t="s">
        <v>981</v>
      </c>
    </row>
    <row r="352" spans="1:9" x14ac:dyDescent="0.15">
      <c r="A352" s="23">
        <v>45869</v>
      </c>
      <c r="B352" t="s">
        <v>262</v>
      </c>
      <c r="C352" t="s">
        <v>1779</v>
      </c>
      <c r="D352">
        <v>186.96</v>
      </c>
      <c r="F352" s="24">
        <f t="shared" si="6"/>
        <v>1887.4100000000062</v>
      </c>
      <c r="G352" t="s">
        <v>63</v>
      </c>
    </row>
    <row r="353" spans="1:8" x14ac:dyDescent="0.15">
      <c r="A353" s="23">
        <v>45870</v>
      </c>
      <c r="B353" t="s">
        <v>1664</v>
      </c>
      <c r="C353" t="s">
        <v>1780</v>
      </c>
      <c r="D353">
        <v>240</v>
      </c>
      <c r="F353" s="24">
        <f t="shared" si="6"/>
        <v>1647.4100000000062</v>
      </c>
      <c r="G353" t="s">
        <v>981</v>
      </c>
    </row>
    <row r="354" spans="1:8" x14ac:dyDescent="0.15">
      <c r="A354" s="23">
        <v>45883</v>
      </c>
      <c r="B354" t="s">
        <v>257</v>
      </c>
      <c r="C354" t="s">
        <v>499</v>
      </c>
      <c r="E354">
        <v>153</v>
      </c>
      <c r="F354" s="24">
        <f t="shared" si="6"/>
        <v>1800.4100000000062</v>
      </c>
      <c r="G354" t="s">
        <v>1</v>
      </c>
      <c r="H354" t="s">
        <v>105</v>
      </c>
    </row>
    <row r="355" spans="1:8" x14ac:dyDescent="0.15">
      <c r="A355" s="23">
        <v>45884</v>
      </c>
      <c r="B355" t="s">
        <v>257</v>
      </c>
      <c r="C355" t="s">
        <v>499</v>
      </c>
      <c r="E355">
        <v>191.21</v>
      </c>
      <c r="F355" s="24">
        <f t="shared" si="6"/>
        <v>1991.6200000000063</v>
      </c>
      <c r="G355" t="s">
        <v>1</v>
      </c>
      <c r="H355" t="s">
        <v>105</v>
      </c>
    </row>
    <row r="356" spans="1:8" x14ac:dyDescent="0.15">
      <c r="A356" s="23">
        <v>45887</v>
      </c>
      <c r="B356" t="s">
        <v>257</v>
      </c>
      <c r="C356" t="s">
        <v>499</v>
      </c>
      <c r="E356">
        <v>170.05</v>
      </c>
      <c r="F356" s="24">
        <f t="shared" si="6"/>
        <v>2161.6700000000064</v>
      </c>
      <c r="G356" t="s">
        <v>1</v>
      </c>
      <c r="H356" t="s">
        <v>105</v>
      </c>
    </row>
    <row r="357" spans="1:8" x14ac:dyDescent="0.15">
      <c r="A357" s="23">
        <v>45888</v>
      </c>
      <c r="B357" t="s">
        <v>257</v>
      </c>
      <c r="C357" t="s">
        <v>499</v>
      </c>
      <c r="E357">
        <v>88.05</v>
      </c>
      <c r="F357" s="24">
        <f t="shared" si="6"/>
        <v>2249.7200000000066</v>
      </c>
      <c r="G357" t="s">
        <v>1</v>
      </c>
      <c r="H357" t="s">
        <v>105</v>
      </c>
    </row>
    <row r="358" spans="1:8" x14ac:dyDescent="0.15">
      <c r="A358" s="23">
        <v>45889</v>
      </c>
      <c r="B358" t="s">
        <v>257</v>
      </c>
      <c r="C358" t="s">
        <v>499</v>
      </c>
      <c r="E358">
        <v>70.52</v>
      </c>
      <c r="F358" s="24">
        <f t="shared" si="6"/>
        <v>2320.2400000000066</v>
      </c>
      <c r="G358" t="s">
        <v>1</v>
      </c>
      <c r="H358" t="s">
        <v>105</v>
      </c>
    </row>
    <row r="359" spans="1:8" x14ac:dyDescent="0.15">
      <c r="A359" s="23">
        <v>45890</v>
      </c>
      <c r="B359" t="s">
        <v>257</v>
      </c>
      <c r="C359" t="s">
        <v>499</v>
      </c>
      <c r="E359">
        <v>369.16</v>
      </c>
      <c r="F359" s="24">
        <f t="shared" si="6"/>
        <v>2689.4000000000065</v>
      </c>
      <c r="G359" t="s">
        <v>1</v>
      </c>
      <c r="H359" t="s">
        <v>105</v>
      </c>
    </row>
    <row r="360" spans="1:8" x14ac:dyDescent="0.15">
      <c r="A360" s="23">
        <v>45890</v>
      </c>
      <c r="B360" t="s">
        <v>780</v>
      </c>
      <c r="C360" t="s">
        <v>1782</v>
      </c>
      <c r="D360">
        <v>5</v>
      </c>
      <c r="F360" s="24">
        <f t="shared" si="6"/>
        <v>2684.4000000000065</v>
      </c>
      <c r="G360" t="s">
        <v>113</v>
      </c>
    </row>
    <row r="361" spans="1:8" x14ac:dyDescent="0.15">
      <c r="A361" s="23">
        <v>45891</v>
      </c>
      <c r="B361" t="s">
        <v>257</v>
      </c>
      <c r="C361" t="s">
        <v>499</v>
      </c>
      <c r="E361">
        <v>70.52</v>
      </c>
      <c r="F361" s="24">
        <f t="shared" si="6"/>
        <v>2754.9200000000064</v>
      </c>
      <c r="G361" t="s">
        <v>1</v>
      </c>
      <c r="H361" t="s">
        <v>105</v>
      </c>
    </row>
    <row r="362" spans="1:8" x14ac:dyDescent="0.15">
      <c r="A362" s="23">
        <v>45895</v>
      </c>
      <c r="B362" t="s">
        <v>262</v>
      </c>
      <c r="C362" t="s">
        <v>1783</v>
      </c>
      <c r="D362">
        <v>280</v>
      </c>
      <c r="F362" s="24">
        <f t="shared" si="6"/>
        <v>2474.9200000000064</v>
      </c>
      <c r="G362" t="s">
        <v>1774</v>
      </c>
    </row>
    <row r="363" spans="1:8" x14ac:dyDescent="0.15">
      <c r="A363" s="23">
        <v>45895</v>
      </c>
      <c r="B363" t="s">
        <v>257</v>
      </c>
      <c r="C363" t="s">
        <v>499</v>
      </c>
      <c r="E363">
        <v>99.73</v>
      </c>
      <c r="F363" s="24">
        <f t="shared" si="6"/>
        <v>2574.6500000000065</v>
      </c>
      <c r="G363" t="s">
        <v>1</v>
      </c>
      <c r="H363" t="s">
        <v>105</v>
      </c>
    </row>
    <row r="364" spans="1:8" x14ac:dyDescent="0.15">
      <c r="A364" s="23">
        <v>45896</v>
      </c>
      <c r="B364" t="s">
        <v>257</v>
      </c>
      <c r="C364" t="s">
        <v>499</v>
      </c>
      <c r="E364">
        <v>37.270000000000003</v>
      </c>
      <c r="F364" s="24">
        <f t="shared" si="6"/>
        <v>2611.9200000000064</v>
      </c>
      <c r="G364" t="s">
        <v>1</v>
      </c>
      <c r="H364" t="s">
        <v>105</v>
      </c>
    </row>
    <row r="365" spans="1:8" x14ac:dyDescent="0.15">
      <c r="A365" s="23">
        <v>45897</v>
      </c>
      <c r="B365" t="s">
        <v>257</v>
      </c>
      <c r="C365" t="s">
        <v>499</v>
      </c>
      <c r="E365">
        <v>175.7</v>
      </c>
      <c r="F365" s="24">
        <f t="shared" si="6"/>
        <v>2787.6200000000063</v>
      </c>
      <c r="G365" t="s">
        <v>1</v>
      </c>
      <c r="H365" t="s">
        <v>105</v>
      </c>
    </row>
    <row r="366" spans="1:8" x14ac:dyDescent="0.15">
      <c r="A366" s="23">
        <v>45898</v>
      </c>
      <c r="B366" t="s">
        <v>257</v>
      </c>
      <c r="C366" t="s">
        <v>499</v>
      </c>
      <c r="E366">
        <v>531.04</v>
      </c>
      <c r="F366" s="24">
        <f t="shared" si="6"/>
        <v>3318.6600000000062</v>
      </c>
      <c r="G366" t="s">
        <v>1</v>
      </c>
      <c r="H366" t="s">
        <v>105</v>
      </c>
    </row>
    <row r="367" spans="1:8" x14ac:dyDescent="0.15">
      <c r="A367" s="23">
        <v>45901</v>
      </c>
      <c r="B367" t="s">
        <v>257</v>
      </c>
      <c r="C367" t="s">
        <v>499</v>
      </c>
      <c r="E367">
        <v>298.99</v>
      </c>
      <c r="F367" s="24">
        <f t="shared" si="6"/>
        <v>3617.650000000006</v>
      </c>
      <c r="G367" t="s">
        <v>1</v>
      </c>
      <c r="H367" t="s">
        <v>105</v>
      </c>
    </row>
    <row r="368" spans="1:8" x14ac:dyDescent="0.15">
      <c r="A368" s="23">
        <v>45902</v>
      </c>
      <c r="B368" t="s">
        <v>257</v>
      </c>
      <c r="C368" t="s">
        <v>499</v>
      </c>
      <c r="E368">
        <v>187.71</v>
      </c>
      <c r="F368" s="24">
        <f t="shared" si="6"/>
        <v>3805.360000000006</v>
      </c>
      <c r="G368" t="s">
        <v>1</v>
      </c>
      <c r="H368" t="s">
        <v>105</v>
      </c>
    </row>
    <row r="369" spans="1:8" x14ac:dyDescent="0.15">
      <c r="A369" s="23">
        <v>45903</v>
      </c>
      <c r="B369" t="s">
        <v>257</v>
      </c>
      <c r="C369" t="s">
        <v>499</v>
      </c>
      <c r="E369">
        <v>126.06</v>
      </c>
      <c r="F369" s="24">
        <f t="shared" si="6"/>
        <v>3931.420000000006</v>
      </c>
      <c r="G369" t="s">
        <v>1</v>
      </c>
      <c r="H369" t="s">
        <v>105</v>
      </c>
    </row>
    <row r="370" spans="1:8" x14ac:dyDescent="0.15">
      <c r="A370" s="23">
        <v>45904</v>
      </c>
      <c r="B370" t="s">
        <v>257</v>
      </c>
      <c r="C370" t="s">
        <v>499</v>
      </c>
      <c r="E370">
        <v>782.89</v>
      </c>
      <c r="F370" s="24">
        <f t="shared" si="6"/>
        <v>4714.3100000000059</v>
      </c>
      <c r="G370" t="s">
        <v>1</v>
      </c>
      <c r="H370" t="s">
        <v>105</v>
      </c>
    </row>
    <row r="371" spans="1:8" x14ac:dyDescent="0.15">
      <c r="A371" s="23">
        <v>45905</v>
      </c>
      <c r="B371" t="s">
        <v>257</v>
      </c>
      <c r="C371" t="s">
        <v>499</v>
      </c>
      <c r="E371">
        <v>425.46</v>
      </c>
      <c r="F371" s="24">
        <f t="shared" si="6"/>
        <v>5139.7700000000059</v>
      </c>
      <c r="G371" t="s">
        <v>1</v>
      </c>
      <c r="H371" t="s">
        <v>105</v>
      </c>
    </row>
    <row r="372" spans="1:8" x14ac:dyDescent="0.15">
      <c r="A372" s="23">
        <v>45908</v>
      </c>
      <c r="B372" t="s">
        <v>262</v>
      </c>
      <c r="C372" t="s">
        <v>2003</v>
      </c>
      <c r="D372">
        <v>40.75</v>
      </c>
      <c r="F372" s="24">
        <f t="shared" si="6"/>
        <v>5099.0200000000059</v>
      </c>
      <c r="G372" t="s">
        <v>7</v>
      </c>
      <c r="H372" t="s">
        <v>105</v>
      </c>
    </row>
    <row r="373" spans="1:8" x14ac:dyDescent="0.15">
      <c r="A373" s="23">
        <v>45908</v>
      </c>
      <c r="B373" t="s">
        <v>257</v>
      </c>
      <c r="C373" t="s">
        <v>499</v>
      </c>
      <c r="E373">
        <v>460.12</v>
      </c>
      <c r="F373" s="24">
        <f t="shared" si="6"/>
        <v>5559.1400000000058</v>
      </c>
      <c r="G373" t="s">
        <v>1</v>
      </c>
      <c r="H373" t="s">
        <v>105</v>
      </c>
    </row>
    <row r="374" spans="1:8" x14ac:dyDescent="0.15">
      <c r="A374" s="23">
        <v>45908</v>
      </c>
      <c r="B374" t="s">
        <v>257</v>
      </c>
      <c r="C374" t="s">
        <v>2004</v>
      </c>
      <c r="E374">
        <v>30</v>
      </c>
      <c r="F374" s="24">
        <f t="shared" si="6"/>
        <v>5589.1400000000058</v>
      </c>
      <c r="G374" t="s">
        <v>1</v>
      </c>
      <c r="H374" t="s">
        <v>105</v>
      </c>
    </row>
    <row r="375" spans="1:8" x14ac:dyDescent="0.15">
      <c r="A375" s="23">
        <v>45909</v>
      </c>
      <c r="B375" t="s">
        <v>257</v>
      </c>
      <c r="C375" t="s">
        <v>499</v>
      </c>
      <c r="E375">
        <v>436.8</v>
      </c>
      <c r="F375" s="24">
        <f t="shared" si="6"/>
        <v>6025.940000000006</v>
      </c>
      <c r="G375" t="s">
        <v>1</v>
      </c>
      <c r="H375" t="s">
        <v>105</v>
      </c>
    </row>
    <row r="376" spans="1:8" x14ac:dyDescent="0.15">
      <c r="A376" s="23">
        <v>45910</v>
      </c>
      <c r="B376" t="s">
        <v>257</v>
      </c>
      <c r="C376" t="s">
        <v>499</v>
      </c>
      <c r="E376">
        <v>554.41</v>
      </c>
      <c r="F376" s="24">
        <f t="shared" si="6"/>
        <v>6580.3500000000058</v>
      </c>
      <c r="G376" t="s">
        <v>1</v>
      </c>
      <c r="H376" t="s">
        <v>105</v>
      </c>
    </row>
    <row r="377" spans="1:8" x14ac:dyDescent="0.15">
      <c r="A377" s="23">
        <v>45911</v>
      </c>
      <c r="B377" t="s">
        <v>257</v>
      </c>
      <c r="C377" t="s">
        <v>499</v>
      </c>
      <c r="E377">
        <v>2170.2800000000002</v>
      </c>
      <c r="F377" s="24">
        <f t="shared" si="6"/>
        <v>8750.6300000000065</v>
      </c>
      <c r="G377" t="s">
        <v>1</v>
      </c>
      <c r="H377" t="s">
        <v>105</v>
      </c>
    </row>
    <row r="378" spans="1:8" x14ac:dyDescent="0.15">
      <c r="A378" s="23">
        <v>45916</v>
      </c>
      <c r="B378" t="s">
        <v>262</v>
      </c>
      <c r="C378" t="s">
        <v>1432</v>
      </c>
      <c r="D378">
        <v>30</v>
      </c>
      <c r="F378" s="24">
        <f t="shared" si="6"/>
        <v>8720.6300000000065</v>
      </c>
      <c r="G378" t="s">
        <v>145</v>
      </c>
      <c r="H378" t="s">
        <v>105</v>
      </c>
    </row>
    <row r="379" spans="1:8" x14ac:dyDescent="0.15">
      <c r="A379" s="23">
        <v>45916</v>
      </c>
      <c r="B379" t="s">
        <v>262</v>
      </c>
      <c r="C379" t="s">
        <v>1432</v>
      </c>
      <c r="D379">
        <v>200</v>
      </c>
      <c r="F379" s="24">
        <f t="shared" si="6"/>
        <v>8520.6300000000065</v>
      </c>
      <c r="G379" t="s">
        <v>10</v>
      </c>
      <c r="H379" t="s">
        <v>105</v>
      </c>
    </row>
    <row r="380" spans="1:8" x14ac:dyDescent="0.15">
      <c r="A380" s="23">
        <v>45919</v>
      </c>
      <c r="B380" t="s">
        <v>257</v>
      </c>
      <c r="C380" t="s">
        <v>2006</v>
      </c>
      <c r="E380">
        <v>0.98</v>
      </c>
      <c r="F380" s="24">
        <f t="shared" si="6"/>
        <v>8521.610000000006</v>
      </c>
      <c r="G380" t="s">
        <v>112</v>
      </c>
    </row>
    <row r="381" spans="1:8" x14ac:dyDescent="0.15">
      <c r="A381" s="23">
        <v>45919</v>
      </c>
      <c r="B381" t="s">
        <v>262</v>
      </c>
      <c r="C381" t="s">
        <v>1436</v>
      </c>
      <c r="D381">
        <v>154.19999999999999</v>
      </c>
      <c r="F381" s="24">
        <f t="shared" si="6"/>
        <v>8367.4100000000053</v>
      </c>
      <c r="G381" t="s">
        <v>49</v>
      </c>
      <c r="H381" t="s">
        <v>105</v>
      </c>
    </row>
    <row r="382" spans="1:8" x14ac:dyDescent="0.15">
      <c r="A382" s="23">
        <v>45920</v>
      </c>
      <c r="B382" t="s">
        <v>262</v>
      </c>
      <c r="C382" t="s">
        <v>723</v>
      </c>
      <c r="D382">
        <v>21.65</v>
      </c>
      <c r="F382" s="24">
        <f t="shared" si="6"/>
        <v>8345.7600000000057</v>
      </c>
      <c r="G382" t="s">
        <v>101</v>
      </c>
      <c r="H382" t="s">
        <v>105</v>
      </c>
    </row>
    <row r="383" spans="1:8" x14ac:dyDescent="0.15">
      <c r="A383" s="23">
        <v>45920</v>
      </c>
      <c r="B383" t="s">
        <v>262</v>
      </c>
      <c r="C383" t="s">
        <v>2007</v>
      </c>
      <c r="E383">
        <v>275</v>
      </c>
      <c r="F383" s="24">
        <f t="shared" si="6"/>
        <v>8620.7600000000057</v>
      </c>
      <c r="G383" t="s">
        <v>86</v>
      </c>
      <c r="H383" t="s">
        <v>105</v>
      </c>
    </row>
    <row r="384" spans="1:8" x14ac:dyDescent="0.15">
      <c r="A384" s="23">
        <v>45920</v>
      </c>
      <c r="B384" t="s">
        <v>257</v>
      </c>
      <c r="C384" t="s">
        <v>2008</v>
      </c>
      <c r="E384">
        <v>145</v>
      </c>
      <c r="F384" s="24">
        <f t="shared" si="6"/>
        <v>8765.7600000000057</v>
      </c>
      <c r="G384" t="s">
        <v>86</v>
      </c>
      <c r="H384" t="s">
        <v>105</v>
      </c>
    </row>
    <row r="385" spans="1:9" x14ac:dyDescent="0.15">
      <c r="A385" s="23">
        <v>45920</v>
      </c>
      <c r="B385" t="s">
        <v>257</v>
      </c>
      <c r="C385" t="s">
        <v>2009</v>
      </c>
      <c r="E385">
        <v>95</v>
      </c>
      <c r="F385" s="24">
        <f t="shared" si="6"/>
        <v>8860.7600000000057</v>
      </c>
      <c r="G385" t="s">
        <v>86</v>
      </c>
      <c r="H385" t="s">
        <v>105</v>
      </c>
    </row>
    <row r="386" spans="1:9" x14ac:dyDescent="0.15">
      <c r="A386" s="23">
        <v>45921</v>
      </c>
      <c r="B386" t="s">
        <v>257</v>
      </c>
      <c r="C386" t="s">
        <v>2156</v>
      </c>
      <c r="E386">
        <v>27.5</v>
      </c>
      <c r="F386" s="24">
        <f t="shared" si="6"/>
        <v>8888.2600000000057</v>
      </c>
      <c r="G386" t="s">
        <v>145</v>
      </c>
      <c r="H386" t="s">
        <v>105</v>
      </c>
    </row>
    <row r="387" spans="1:9" x14ac:dyDescent="0.15">
      <c r="A387" s="23">
        <v>45921</v>
      </c>
      <c r="B387" t="s">
        <v>257</v>
      </c>
      <c r="C387" t="s">
        <v>2157</v>
      </c>
      <c r="E387">
        <v>850</v>
      </c>
      <c r="F387" s="24">
        <f t="shared" si="6"/>
        <v>9738.2600000000057</v>
      </c>
      <c r="G387" t="s">
        <v>86</v>
      </c>
      <c r="H387" t="s">
        <v>105</v>
      </c>
    </row>
    <row r="388" spans="1:9" x14ac:dyDescent="0.15">
      <c r="A388" s="23">
        <v>45921</v>
      </c>
      <c r="B388" t="s">
        <v>257</v>
      </c>
      <c r="C388" t="s">
        <v>2157</v>
      </c>
      <c r="E388">
        <v>850</v>
      </c>
      <c r="F388" s="24">
        <f t="shared" si="6"/>
        <v>10588.260000000006</v>
      </c>
      <c r="G388" t="s">
        <v>112</v>
      </c>
      <c r="H388" t="s">
        <v>105</v>
      </c>
      <c r="I388" t="s">
        <v>2173</v>
      </c>
    </row>
    <row r="389" spans="1:9" x14ac:dyDescent="0.15">
      <c r="A389" s="23">
        <v>45922</v>
      </c>
      <c r="B389" t="s">
        <v>262</v>
      </c>
      <c r="C389" t="s">
        <v>2159</v>
      </c>
      <c r="D389">
        <v>850</v>
      </c>
      <c r="F389" s="24">
        <f t="shared" si="6"/>
        <v>9738.2600000000057</v>
      </c>
      <c r="G389" t="s">
        <v>5</v>
      </c>
      <c r="H389" t="s">
        <v>105</v>
      </c>
      <c r="I389" t="s">
        <v>2174</v>
      </c>
    </row>
    <row r="390" spans="1:9" x14ac:dyDescent="0.15">
      <c r="A390" s="23">
        <v>45922</v>
      </c>
      <c r="B390" t="s">
        <v>1071</v>
      </c>
      <c r="C390" t="s">
        <v>2158</v>
      </c>
      <c r="E390">
        <v>111.15</v>
      </c>
      <c r="F390" s="24">
        <f t="shared" si="6"/>
        <v>9849.4100000000053</v>
      </c>
      <c r="G390" t="s">
        <v>145</v>
      </c>
      <c r="H390" t="s">
        <v>105</v>
      </c>
      <c r="I390" t="s">
        <v>2160</v>
      </c>
    </row>
    <row r="391" spans="1:9" x14ac:dyDescent="0.15">
      <c r="A391" s="23">
        <v>45922</v>
      </c>
      <c r="B391" t="s">
        <v>1071</v>
      </c>
      <c r="C391" t="s">
        <v>2158</v>
      </c>
      <c r="E391">
        <v>3612.89</v>
      </c>
      <c r="F391" s="24">
        <f t="shared" si="6"/>
        <v>13462.300000000005</v>
      </c>
      <c r="G391" t="s">
        <v>86</v>
      </c>
      <c r="H391" t="s">
        <v>105</v>
      </c>
      <c r="I391" t="s">
        <v>2160</v>
      </c>
    </row>
    <row r="392" spans="1:9" x14ac:dyDescent="0.15">
      <c r="A392" s="23">
        <v>45924</v>
      </c>
      <c r="B392" t="s">
        <v>262</v>
      </c>
      <c r="C392" t="s">
        <v>1436</v>
      </c>
      <c r="D392">
        <v>137</v>
      </c>
      <c r="F392" s="24">
        <f t="shared" si="6"/>
        <v>13325.300000000005</v>
      </c>
      <c r="G392" t="s">
        <v>49</v>
      </c>
      <c r="H392" t="s">
        <v>105</v>
      </c>
    </row>
    <row r="393" spans="1:9" x14ac:dyDescent="0.15">
      <c r="A393" s="23">
        <v>45924</v>
      </c>
      <c r="B393" t="s">
        <v>257</v>
      </c>
      <c r="C393" t="s">
        <v>2161</v>
      </c>
      <c r="E393">
        <v>516.12</v>
      </c>
      <c r="F393" s="24">
        <f t="shared" si="6"/>
        <v>13841.420000000006</v>
      </c>
      <c r="G393" t="s">
        <v>86</v>
      </c>
      <c r="H393" t="s">
        <v>105</v>
      </c>
    </row>
    <row r="394" spans="1:9" x14ac:dyDescent="0.15">
      <c r="A394" s="23">
        <v>45925</v>
      </c>
      <c r="B394" t="s">
        <v>257</v>
      </c>
      <c r="C394" t="s">
        <v>2162</v>
      </c>
      <c r="E394">
        <v>147.46</v>
      </c>
      <c r="F394" s="24">
        <f t="shared" si="6"/>
        <v>13988.880000000005</v>
      </c>
      <c r="G394" t="s">
        <v>86</v>
      </c>
      <c r="H394" t="s">
        <v>105</v>
      </c>
    </row>
    <row r="395" spans="1:9" x14ac:dyDescent="0.15">
      <c r="A395" s="23">
        <v>45925</v>
      </c>
      <c r="B395" t="s">
        <v>1071</v>
      </c>
      <c r="C395" t="s">
        <v>1570</v>
      </c>
      <c r="E395">
        <v>211.8</v>
      </c>
      <c r="F395" s="24">
        <f t="shared" si="6"/>
        <v>14200.680000000004</v>
      </c>
      <c r="G395" t="s">
        <v>145</v>
      </c>
      <c r="H395" t="s">
        <v>105</v>
      </c>
    </row>
    <row r="396" spans="1:9" x14ac:dyDescent="0.15">
      <c r="A396" s="23">
        <v>45925</v>
      </c>
      <c r="B396" t="s">
        <v>1071</v>
      </c>
      <c r="C396" t="s">
        <v>1570</v>
      </c>
      <c r="E396">
        <v>60</v>
      </c>
      <c r="F396" s="24">
        <f t="shared" si="6"/>
        <v>14260.680000000004</v>
      </c>
      <c r="G396" t="s">
        <v>86</v>
      </c>
      <c r="H396" t="s">
        <v>105</v>
      </c>
    </row>
    <row r="397" spans="1:9" x14ac:dyDescent="0.15">
      <c r="A397" s="23">
        <v>45925</v>
      </c>
      <c r="B397" t="s">
        <v>262</v>
      </c>
      <c r="C397" t="s">
        <v>2163</v>
      </c>
      <c r="E397">
        <v>60</v>
      </c>
      <c r="F397" s="24">
        <f t="shared" si="6"/>
        <v>14320.680000000004</v>
      </c>
      <c r="G397" t="s">
        <v>86</v>
      </c>
      <c r="H397" t="s">
        <v>105</v>
      </c>
    </row>
    <row r="398" spans="1:9" x14ac:dyDescent="0.15">
      <c r="A398" s="23">
        <v>45926</v>
      </c>
      <c r="B398" t="s">
        <v>257</v>
      </c>
      <c r="C398" t="s">
        <v>2164</v>
      </c>
      <c r="E398">
        <v>157.30000000000001</v>
      </c>
      <c r="F398" s="24">
        <f t="shared" si="6"/>
        <v>14477.980000000003</v>
      </c>
      <c r="G398" t="s">
        <v>86</v>
      </c>
      <c r="H398" t="s">
        <v>105</v>
      </c>
    </row>
    <row r="399" spans="1:9" x14ac:dyDescent="0.15">
      <c r="A399" s="23">
        <v>45926</v>
      </c>
      <c r="B399" t="s">
        <v>257</v>
      </c>
      <c r="C399" t="s">
        <v>1570</v>
      </c>
      <c r="E399">
        <v>100</v>
      </c>
      <c r="F399" s="24">
        <f t="shared" si="6"/>
        <v>14577.980000000003</v>
      </c>
      <c r="G399" t="s">
        <v>86</v>
      </c>
      <c r="H399" t="s">
        <v>105</v>
      </c>
    </row>
    <row r="400" spans="1:9" x14ac:dyDescent="0.15">
      <c r="A400" s="23">
        <v>45926</v>
      </c>
      <c r="B400" t="s">
        <v>262</v>
      </c>
      <c r="C400" t="s">
        <v>1642</v>
      </c>
      <c r="D400">
        <v>20</v>
      </c>
      <c r="F400" s="24">
        <f t="shared" ref="F400:F442" si="7">F399+E400-D400</f>
        <v>14557.980000000003</v>
      </c>
      <c r="G400" t="s">
        <v>86</v>
      </c>
      <c r="H400" t="s">
        <v>105</v>
      </c>
      <c r="I400" t="s">
        <v>2165</v>
      </c>
    </row>
    <row r="401" spans="1:9" x14ac:dyDescent="0.15">
      <c r="A401" s="23">
        <v>45926</v>
      </c>
      <c r="B401" t="s">
        <v>257</v>
      </c>
      <c r="C401" t="s">
        <v>2166</v>
      </c>
      <c r="E401">
        <v>250</v>
      </c>
      <c r="F401" s="24">
        <f t="shared" si="7"/>
        <v>14807.980000000003</v>
      </c>
      <c r="G401" t="s">
        <v>86</v>
      </c>
      <c r="H401" t="s">
        <v>105</v>
      </c>
    </row>
    <row r="402" spans="1:9" x14ac:dyDescent="0.15">
      <c r="A402" s="23">
        <v>45929</v>
      </c>
      <c r="B402" t="s">
        <v>257</v>
      </c>
      <c r="C402" t="s">
        <v>2167</v>
      </c>
      <c r="E402">
        <v>1528.7</v>
      </c>
      <c r="F402" s="24">
        <f t="shared" si="7"/>
        <v>16336.680000000004</v>
      </c>
      <c r="G402" t="s">
        <v>86</v>
      </c>
      <c r="H402" t="s">
        <v>105</v>
      </c>
    </row>
    <row r="403" spans="1:9" x14ac:dyDescent="0.15">
      <c r="A403" s="23">
        <v>45930</v>
      </c>
      <c r="B403" t="s">
        <v>257</v>
      </c>
      <c r="C403" t="s">
        <v>2168</v>
      </c>
      <c r="E403">
        <v>344.08</v>
      </c>
      <c r="F403" s="24">
        <f t="shared" si="7"/>
        <v>16680.760000000006</v>
      </c>
      <c r="G403" t="s">
        <v>86</v>
      </c>
      <c r="H403" t="s">
        <v>105</v>
      </c>
    </row>
    <row r="404" spans="1:9" x14ac:dyDescent="0.15">
      <c r="A404" s="23">
        <v>45930</v>
      </c>
      <c r="B404" t="s">
        <v>257</v>
      </c>
      <c r="C404" t="s">
        <v>2169</v>
      </c>
      <c r="E404">
        <v>30</v>
      </c>
      <c r="F404" s="24">
        <f t="shared" si="7"/>
        <v>16710.760000000006</v>
      </c>
      <c r="G404" t="s">
        <v>178</v>
      </c>
    </row>
    <row r="405" spans="1:9" x14ac:dyDescent="0.15">
      <c r="A405" s="23">
        <v>45930</v>
      </c>
      <c r="B405" t="s">
        <v>262</v>
      </c>
      <c r="C405" t="s">
        <v>2171</v>
      </c>
      <c r="E405">
        <v>16</v>
      </c>
      <c r="F405" s="24">
        <f t="shared" si="7"/>
        <v>16726.760000000006</v>
      </c>
      <c r="G405" t="s">
        <v>86</v>
      </c>
      <c r="H405" t="s">
        <v>105</v>
      </c>
      <c r="I405" t="s">
        <v>1638</v>
      </c>
    </row>
    <row r="406" spans="1:9" x14ac:dyDescent="0.15">
      <c r="A406" s="23">
        <v>45931</v>
      </c>
      <c r="B406" t="s">
        <v>262</v>
      </c>
      <c r="C406" t="s">
        <v>2172</v>
      </c>
      <c r="E406">
        <v>280</v>
      </c>
      <c r="F406" s="24">
        <f t="shared" si="7"/>
        <v>17006.760000000006</v>
      </c>
      <c r="G406" t="s">
        <v>86</v>
      </c>
      <c r="H406" t="s">
        <v>105</v>
      </c>
    </row>
    <row r="407" spans="1:9" x14ac:dyDescent="0.15">
      <c r="A407" s="23">
        <v>45931</v>
      </c>
      <c r="B407" t="s">
        <v>2175</v>
      </c>
      <c r="C407" t="s">
        <v>2176</v>
      </c>
      <c r="D407">
        <v>32.58</v>
      </c>
      <c r="F407" s="24">
        <f t="shared" si="7"/>
        <v>16974.180000000004</v>
      </c>
      <c r="G407" t="s">
        <v>63</v>
      </c>
    </row>
    <row r="408" spans="1:9" x14ac:dyDescent="0.15">
      <c r="A408" s="23">
        <v>45933</v>
      </c>
      <c r="B408" t="s">
        <v>257</v>
      </c>
      <c r="C408" t="s">
        <v>2177</v>
      </c>
      <c r="E408">
        <v>54.07</v>
      </c>
      <c r="F408" s="24">
        <f t="shared" si="7"/>
        <v>17028.250000000004</v>
      </c>
      <c r="G408" t="s">
        <v>86</v>
      </c>
      <c r="H408" t="s">
        <v>105</v>
      </c>
    </row>
    <row r="409" spans="1:9" x14ac:dyDescent="0.15">
      <c r="A409" s="23">
        <v>45933</v>
      </c>
      <c r="B409" t="s">
        <v>257</v>
      </c>
      <c r="C409" t="s">
        <v>2178</v>
      </c>
      <c r="E409">
        <v>350</v>
      </c>
      <c r="F409" s="24">
        <f t="shared" si="7"/>
        <v>17378.250000000004</v>
      </c>
      <c r="G409" t="s">
        <v>86</v>
      </c>
      <c r="H409" t="s">
        <v>105</v>
      </c>
    </row>
    <row r="410" spans="1:9" x14ac:dyDescent="0.15">
      <c r="A410" s="23">
        <v>45934</v>
      </c>
      <c r="B410" t="s">
        <v>262</v>
      </c>
      <c r="C410" t="s">
        <v>1436</v>
      </c>
      <c r="D410">
        <v>68.400000000000006</v>
      </c>
      <c r="F410" s="24">
        <f t="shared" si="7"/>
        <v>17309.850000000002</v>
      </c>
      <c r="G410" t="s">
        <v>49</v>
      </c>
      <c r="H410" t="s">
        <v>105</v>
      </c>
    </row>
    <row r="411" spans="1:9" x14ac:dyDescent="0.15">
      <c r="A411" s="23">
        <v>45934</v>
      </c>
      <c r="B411" t="s">
        <v>257</v>
      </c>
      <c r="C411" t="s">
        <v>2179</v>
      </c>
      <c r="E411">
        <v>36.25</v>
      </c>
      <c r="F411" s="24">
        <f t="shared" si="7"/>
        <v>17346.100000000002</v>
      </c>
      <c r="G411" t="s">
        <v>86</v>
      </c>
      <c r="H411" t="s">
        <v>105</v>
      </c>
    </row>
    <row r="412" spans="1:9" x14ac:dyDescent="0.15">
      <c r="A412" s="23">
        <v>45935</v>
      </c>
      <c r="B412" t="s">
        <v>257</v>
      </c>
      <c r="C412" t="s">
        <v>2180</v>
      </c>
      <c r="E412">
        <v>375</v>
      </c>
      <c r="F412" s="24">
        <f t="shared" si="7"/>
        <v>17721.100000000002</v>
      </c>
      <c r="G412" t="s">
        <v>86</v>
      </c>
      <c r="H412" t="s">
        <v>105</v>
      </c>
    </row>
    <row r="413" spans="1:9" x14ac:dyDescent="0.15">
      <c r="A413" s="23">
        <v>45936</v>
      </c>
      <c r="B413" t="s">
        <v>262</v>
      </c>
      <c r="C413" t="s">
        <v>2181</v>
      </c>
      <c r="D413">
        <v>480</v>
      </c>
      <c r="F413" s="24">
        <f t="shared" si="7"/>
        <v>17241.100000000002</v>
      </c>
      <c r="G413" t="s">
        <v>7</v>
      </c>
      <c r="H413" t="s">
        <v>105</v>
      </c>
      <c r="I413" t="s">
        <v>2183</v>
      </c>
    </row>
    <row r="414" spans="1:9" x14ac:dyDescent="0.15">
      <c r="A414" s="23">
        <v>45936</v>
      </c>
      <c r="B414" t="s">
        <v>257</v>
      </c>
      <c r="C414" t="s">
        <v>2182</v>
      </c>
      <c r="E414">
        <v>742.24</v>
      </c>
      <c r="F414" s="24">
        <f t="shared" si="7"/>
        <v>17983.340000000004</v>
      </c>
      <c r="G414" t="s">
        <v>86</v>
      </c>
      <c r="H414" t="s">
        <v>105</v>
      </c>
    </row>
    <row r="415" spans="1:9" x14ac:dyDescent="0.15">
      <c r="A415" s="23">
        <v>45938</v>
      </c>
      <c r="B415" t="s">
        <v>262</v>
      </c>
      <c r="C415" t="s">
        <v>2184</v>
      </c>
      <c r="D415">
        <v>108.75</v>
      </c>
      <c r="F415" s="24">
        <f t="shared" si="7"/>
        <v>17874.590000000004</v>
      </c>
      <c r="G415" t="s">
        <v>87</v>
      </c>
      <c r="H415" t="s">
        <v>105</v>
      </c>
    </row>
    <row r="416" spans="1:9" x14ac:dyDescent="0.15">
      <c r="A416" s="23">
        <v>45938</v>
      </c>
      <c r="B416" t="s">
        <v>262</v>
      </c>
      <c r="C416" t="s">
        <v>2185</v>
      </c>
      <c r="D416">
        <v>337.5</v>
      </c>
      <c r="F416" s="24">
        <f t="shared" si="7"/>
        <v>17537.090000000004</v>
      </c>
      <c r="G416" t="s">
        <v>87</v>
      </c>
      <c r="H416" t="s">
        <v>105</v>
      </c>
    </row>
    <row r="417" spans="1:8" x14ac:dyDescent="0.15">
      <c r="A417" s="23">
        <v>45938</v>
      </c>
      <c r="B417" t="s">
        <v>262</v>
      </c>
      <c r="C417" t="s">
        <v>2186</v>
      </c>
      <c r="D417">
        <v>56.25</v>
      </c>
      <c r="F417" s="24">
        <f t="shared" si="7"/>
        <v>17480.840000000004</v>
      </c>
      <c r="G417" t="s">
        <v>87</v>
      </c>
      <c r="H417" t="s">
        <v>105</v>
      </c>
    </row>
    <row r="418" spans="1:8" x14ac:dyDescent="0.15">
      <c r="A418" s="23">
        <v>45938</v>
      </c>
      <c r="B418" t="s">
        <v>262</v>
      </c>
      <c r="C418" t="s">
        <v>2187</v>
      </c>
      <c r="D418">
        <v>270</v>
      </c>
      <c r="F418" s="24">
        <f t="shared" si="7"/>
        <v>17210.840000000004</v>
      </c>
      <c r="G418" t="s">
        <v>87</v>
      </c>
      <c r="H418" t="s">
        <v>105</v>
      </c>
    </row>
    <row r="419" spans="1:8" x14ac:dyDescent="0.15">
      <c r="A419" s="23">
        <v>45938</v>
      </c>
      <c r="B419" t="s">
        <v>262</v>
      </c>
      <c r="C419" t="s">
        <v>1637</v>
      </c>
      <c r="D419">
        <v>206.25</v>
      </c>
      <c r="F419" s="24">
        <f t="shared" si="7"/>
        <v>17004.590000000004</v>
      </c>
      <c r="G419" t="s">
        <v>87</v>
      </c>
      <c r="H419" t="s">
        <v>105</v>
      </c>
    </row>
    <row r="420" spans="1:8" x14ac:dyDescent="0.15">
      <c r="A420" s="23">
        <v>45938</v>
      </c>
      <c r="B420" t="s">
        <v>262</v>
      </c>
      <c r="C420" t="s">
        <v>2188</v>
      </c>
      <c r="D420">
        <v>262.5</v>
      </c>
      <c r="F420" s="24">
        <f t="shared" si="7"/>
        <v>16742.090000000004</v>
      </c>
      <c r="G420" t="s">
        <v>87</v>
      </c>
      <c r="H420" t="s">
        <v>105</v>
      </c>
    </row>
    <row r="421" spans="1:8" x14ac:dyDescent="0.15">
      <c r="A421" s="23">
        <v>45938</v>
      </c>
      <c r="B421" t="s">
        <v>262</v>
      </c>
      <c r="C421" t="s">
        <v>2189</v>
      </c>
      <c r="D421">
        <v>187.5</v>
      </c>
      <c r="F421" s="24">
        <f t="shared" si="7"/>
        <v>16554.590000000004</v>
      </c>
      <c r="G421" t="s">
        <v>87</v>
      </c>
      <c r="H421" t="s">
        <v>105</v>
      </c>
    </row>
    <row r="422" spans="1:8" x14ac:dyDescent="0.15">
      <c r="A422" s="23">
        <v>45938</v>
      </c>
      <c r="B422" t="s">
        <v>262</v>
      </c>
      <c r="C422" t="s">
        <v>2190</v>
      </c>
      <c r="D422">
        <v>746.25</v>
      </c>
      <c r="F422" s="24">
        <f t="shared" si="7"/>
        <v>15808.340000000004</v>
      </c>
      <c r="G422" t="s">
        <v>87</v>
      </c>
      <c r="H422" t="s">
        <v>105</v>
      </c>
    </row>
    <row r="423" spans="1:8" x14ac:dyDescent="0.15">
      <c r="A423" s="23">
        <v>45938</v>
      </c>
      <c r="B423" t="s">
        <v>262</v>
      </c>
      <c r="C423" t="s">
        <v>2191</v>
      </c>
      <c r="D423">
        <v>221.25</v>
      </c>
      <c r="F423" s="24">
        <f t="shared" si="7"/>
        <v>15587.090000000004</v>
      </c>
      <c r="G423" t="s">
        <v>87</v>
      </c>
      <c r="H423" t="s">
        <v>105</v>
      </c>
    </row>
    <row r="424" spans="1:8" x14ac:dyDescent="0.15">
      <c r="A424" s="23">
        <v>45938</v>
      </c>
      <c r="B424" t="s">
        <v>262</v>
      </c>
      <c r="C424" t="s">
        <v>2192</v>
      </c>
      <c r="D424">
        <v>637.5</v>
      </c>
      <c r="F424" s="24">
        <f t="shared" si="7"/>
        <v>14949.590000000004</v>
      </c>
      <c r="G424" t="s">
        <v>87</v>
      </c>
      <c r="H424" t="s">
        <v>105</v>
      </c>
    </row>
    <row r="425" spans="1:8" x14ac:dyDescent="0.15">
      <c r="A425" s="23">
        <v>45938</v>
      </c>
      <c r="B425" t="s">
        <v>262</v>
      </c>
      <c r="C425" t="s">
        <v>1642</v>
      </c>
      <c r="D425">
        <v>1125</v>
      </c>
      <c r="F425" s="24">
        <f t="shared" si="7"/>
        <v>13824.590000000004</v>
      </c>
      <c r="G425" t="s">
        <v>87</v>
      </c>
      <c r="H425" t="s">
        <v>105</v>
      </c>
    </row>
    <row r="426" spans="1:8" x14ac:dyDescent="0.15">
      <c r="A426" s="23">
        <v>45938</v>
      </c>
      <c r="B426" t="s">
        <v>262</v>
      </c>
      <c r="C426" t="s">
        <v>1625</v>
      </c>
      <c r="D426">
        <v>71.25</v>
      </c>
      <c r="F426" s="24">
        <f t="shared" si="7"/>
        <v>13753.340000000004</v>
      </c>
      <c r="G426" t="s">
        <v>87</v>
      </c>
      <c r="H426" t="s">
        <v>105</v>
      </c>
    </row>
    <row r="427" spans="1:8" x14ac:dyDescent="0.15">
      <c r="A427" s="23">
        <v>45938</v>
      </c>
      <c r="B427" t="s">
        <v>262</v>
      </c>
      <c r="C427" t="s">
        <v>1635</v>
      </c>
      <c r="D427">
        <v>108.75</v>
      </c>
      <c r="F427" s="24">
        <f t="shared" si="7"/>
        <v>13644.590000000004</v>
      </c>
      <c r="G427" t="s">
        <v>87</v>
      </c>
      <c r="H427" t="s">
        <v>105</v>
      </c>
    </row>
    <row r="428" spans="1:8" x14ac:dyDescent="0.15">
      <c r="A428" s="23">
        <v>45938</v>
      </c>
      <c r="B428" t="s">
        <v>262</v>
      </c>
      <c r="C428" t="s">
        <v>2193</v>
      </c>
      <c r="D428">
        <v>262.5</v>
      </c>
      <c r="F428" s="24">
        <f t="shared" si="7"/>
        <v>13382.090000000004</v>
      </c>
      <c r="G428" t="s">
        <v>87</v>
      </c>
      <c r="H428" t="s">
        <v>105</v>
      </c>
    </row>
    <row r="429" spans="1:8" x14ac:dyDescent="0.15">
      <c r="A429" s="23">
        <v>45938</v>
      </c>
      <c r="B429" t="s">
        <v>262</v>
      </c>
      <c r="C429" t="s">
        <v>2194</v>
      </c>
      <c r="D429">
        <v>112.5</v>
      </c>
      <c r="F429" s="24">
        <f t="shared" si="7"/>
        <v>13269.590000000004</v>
      </c>
      <c r="G429" t="s">
        <v>87</v>
      </c>
      <c r="H429" t="s">
        <v>105</v>
      </c>
    </row>
    <row r="430" spans="1:8" x14ac:dyDescent="0.15">
      <c r="A430" s="23">
        <v>45938</v>
      </c>
      <c r="B430" t="s">
        <v>262</v>
      </c>
      <c r="C430" t="s">
        <v>2195</v>
      </c>
      <c r="D430">
        <v>131.25</v>
      </c>
      <c r="F430" s="24">
        <f t="shared" si="7"/>
        <v>13138.340000000004</v>
      </c>
      <c r="G430" t="s">
        <v>87</v>
      </c>
      <c r="H430" t="s">
        <v>105</v>
      </c>
    </row>
    <row r="431" spans="1:8" x14ac:dyDescent="0.15">
      <c r="A431" s="23">
        <v>45939</v>
      </c>
      <c r="B431" t="s">
        <v>262</v>
      </c>
      <c r="C431" t="s">
        <v>2263</v>
      </c>
      <c r="D431">
        <v>123.75</v>
      </c>
      <c r="F431" s="24">
        <f t="shared" si="7"/>
        <v>13014.590000000004</v>
      </c>
      <c r="G431" t="s">
        <v>87</v>
      </c>
      <c r="H431" t="s">
        <v>105</v>
      </c>
    </row>
    <row r="432" spans="1:8" x14ac:dyDescent="0.15">
      <c r="A432" s="23">
        <v>45939</v>
      </c>
      <c r="B432" t="s">
        <v>262</v>
      </c>
      <c r="C432" t="s">
        <v>2264</v>
      </c>
      <c r="D432">
        <v>112.5</v>
      </c>
      <c r="F432" s="24">
        <f t="shared" si="7"/>
        <v>12902.090000000004</v>
      </c>
      <c r="G432" t="s">
        <v>87</v>
      </c>
      <c r="H432" t="s">
        <v>105</v>
      </c>
    </row>
    <row r="433" spans="1:8" x14ac:dyDescent="0.15">
      <c r="A433" s="23">
        <v>45939</v>
      </c>
      <c r="B433" t="s">
        <v>262</v>
      </c>
      <c r="C433" t="s">
        <v>2265</v>
      </c>
      <c r="D433">
        <v>165</v>
      </c>
      <c r="F433" s="24">
        <f t="shared" si="7"/>
        <v>12737.090000000004</v>
      </c>
      <c r="G433" t="s">
        <v>87</v>
      </c>
      <c r="H433" t="s">
        <v>105</v>
      </c>
    </row>
    <row r="434" spans="1:8" x14ac:dyDescent="0.15">
      <c r="A434" s="23">
        <v>45939</v>
      </c>
      <c r="B434" t="s">
        <v>262</v>
      </c>
      <c r="C434" t="s">
        <v>2266</v>
      </c>
      <c r="D434">
        <v>487.5</v>
      </c>
      <c r="F434" s="24">
        <f t="shared" si="7"/>
        <v>12249.590000000004</v>
      </c>
      <c r="G434" t="s">
        <v>87</v>
      </c>
      <c r="H434" t="s">
        <v>105</v>
      </c>
    </row>
    <row r="435" spans="1:8" x14ac:dyDescent="0.15">
      <c r="A435" s="23">
        <v>45939</v>
      </c>
      <c r="B435" t="s">
        <v>262</v>
      </c>
      <c r="C435" t="s">
        <v>2267</v>
      </c>
      <c r="D435">
        <v>296.25</v>
      </c>
      <c r="F435" s="24">
        <f t="shared" si="7"/>
        <v>11953.340000000004</v>
      </c>
      <c r="G435" t="s">
        <v>87</v>
      </c>
      <c r="H435" t="s">
        <v>105</v>
      </c>
    </row>
    <row r="436" spans="1:8" x14ac:dyDescent="0.15">
      <c r="A436" s="23">
        <v>45939</v>
      </c>
      <c r="B436" t="s">
        <v>262</v>
      </c>
      <c r="C436" t="s">
        <v>1640</v>
      </c>
      <c r="D436">
        <v>281.25</v>
      </c>
      <c r="F436" s="24">
        <f t="shared" si="7"/>
        <v>11672.090000000004</v>
      </c>
      <c r="G436" t="s">
        <v>87</v>
      </c>
      <c r="H436" t="s">
        <v>105</v>
      </c>
    </row>
    <row r="437" spans="1:8" x14ac:dyDescent="0.15">
      <c r="A437" s="23">
        <v>45939</v>
      </c>
      <c r="B437" t="s">
        <v>262</v>
      </c>
      <c r="C437" t="s">
        <v>2268</v>
      </c>
      <c r="D437">
        <v>120</v>
      </c>
      <c r="F437" s="24">
        <f t="shared" si="7"/>
        <v>11552.090000000004</v>
      </c>
      <c r="G437" t="s">
        <v>87</v>
      </c>
      <c r="H437" t="s">
        <v>105</v>
      </c>
    </row>
    <row r="438" spans="1:8" x14ac:dyDescent="0.15">
      <c r="A438" s="23">
        <v>45939</v>
      </c>
      <c r="B438" t="s">
        <v>262</v>
      </c>
      <c r="C438" t="s">
        <v>1627</v>
      </c>
      <c r="D438">
        <v>150</v>
      </c>
      <c r="F438" s="24">
        <f t="shared" si="7"/>
        <v>11402.090000000004</v>
      </c>
      <c r="G438" t="s">
        <v>87</v>
      </c>
      <c r="H438" t="s">
        <v>105</v>
      </c>
    </row>
    <row r="439" spans="1:8" x14ac:dyDescent="0.15">
      <c r="A439" s="23">
        <v>45939</v>
      </c>
      <c r="B439" t="s">
        <v>262</v>
      </c>
      <c r="C439" t="s">
        <v>2269</v>
      </c>
      <c r="D439">
        <v>135</v>
      </c>
      <c r="F439" s="24">
        <f t="shared" si="7"/>
        <v>11267.090000000004</v>
      </c>
      <c r="G439" t="s">
        <v>87</v>
      </c>
      <c r="H439" t="s">
        <v>105</v>
      </c>
    </row>
    <row r="440" spans="1:8" x14ac:dyDescent="0.15">
      <c r="A440" s="23">
        <v>45939</v>
      </c>
      <c r="B440" t="s">
        <v>262</v>
      </c>
      <c r="C440" t="s">
        <v>2270</v>
      </c>
      <c r="D440">
        <v>210</v>
      </c>
      <c r="F440" s="24">
        <f t="shared" si="7"/>
        <v>11057.090000000004</v>
      </c>
      <c r="G440" t="s">
        <v>87</v>
      </c>
      <c r="H440" t="s">
        <v>105</v>
      </c>
    </row>
    <row r="441" spans="1:8" x14ac:dyDescent="0.15">
      <c r="A441" s="23">
        <v>45939</v>
      </c>
      <c r="B441" t="s">
        <v>262</v>
      </c>
      <c r="C441" t="s">
        <v>2271</v>
      </c>
      <c r="E441">
        <v>550</v>
      </c>
      <c r="F441" s="24">
        <f t="shared" si="7"/>
        <v>11607.090000000004</v>
      </c>
      <c r="G441" t="s">
        <v>86</v>
      </c>
      <c r="H441" t="s">
        <v>105</v>
      </c>
    </row>
    <row r="442" spans="1:8" x14ac:dyDescent="0.15">
      <c r="A442" s="23">
        <v>45939</v>
      </c>
      <c r="B442" t="s">
        <v>262</v>
      </c>
      <c r="C442" t="s">
        <v>2266</v>
      </c>
      <c r="D442">
        <v>412.5</v>
      </c>
      <c r="F442" s="24">
        <f t="shared" si="7"/>
        <v>11194.590000000004</v>
      </c>
      <c r="G442" t="s">
        <v>87</v>
      </c>
      <c r="H442" t="s">
        <v>105</v>
      </c>
    </row>
  </sheetData>
  <autoFilter ref="A1:I430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bottomLeft" activeCell="A2" sqref="A2"/>
      <selection pane="topRight" activeCell="B1" sqref="B1"/>
      <selection pane="bottomRight" activeCell="A303" sqref="A303"/>
    </sheetView>
  </sheetViews>
  <sheetFormatPr defaultRowHeight="12.75" x14ac:dyDescent="0.15"/>
  <cols>
    <col min="1" max="1" width="11.32421875" customWidth="1"/>
    <col min="2" max="2" width="18.609375" customWidth="1"/>
    <col min="3" max="3" width="18.203125" customWidth="1"/>
    <col min="4" max="20" width="12.5390625" style="2" customWidth="1"/>
  </cols>
  <sheetData>
    <row r="1" spans="1:20" x14ac:dyDescent="0.15">
      <c r="A1" t="s">
        <v>30</v>
      </c>
      <c r="B1" t="s">
        <v>181</v>
      </c>
      <c r="C1" t="s">
        <v>256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15">
      <c r="T2" s="2">
        <v>5823.88</v>
      </c>
    </row>
    <row r="3" spans="1:20" x14ac:dyDescent="0.15">
      <c r="A3" s="23">
        <v>45658</v>
      </c>
      <c r="D3">
        <v>30</v>
      </c>
      <c r="T3" s="24">
        <v>5853.88</v>
      </c>
    </row>
    <row r="4" spans="1:20" x14ac:dyDescent="0.15">
      <c r="A4" s="23">
        <v>45658</v>
      </c>
      <c r="D4">
        <v>30</v>
      </c>
      <c r="T4" s="24">
        <v>5883.88</v>
      </c>
    </row>
    <row r="5" spans="1:20" x14ac:dyDescent="0.15">
      <c r="A5" s="23">
        <v>45659</v>
      </c>
      <c r="D5">
        <v>30</v>
      </c>
      <c r="T5" s="24">
        <v>5913.88</v>
      </c>
    </row>
    <row r="6" spans="1:20" x14ac:dyDescent="0.15">
      <c r="A6" s="23">
        <v>45659</v>
      </c>
      <c r="D6">
        <v>30</v>
      </c>
      <c r="T6" s="24">
        <v>5943.88</v>
      </c>
    </row>
    <row r="7" spans="1:20" x14ac:dyDescent="0.15">
      <c r="A7" s="23">
        <v>45659</v>
      </c>
      <c r="D7">
        <v>30</v>
      </c>
      <c r="T7" s="24">
        <v>5973.88</v>
      </c>
    </row>
    <row r="8" spans="1:20" x14ac:dyDescent="0.15">
      <c r="A8" s="23">
        <v>45659</v>
      </c>
      <c r="D8">
        <v>30</v>
      </c>
      <c r="T8" s="24">
        <v>6003.88</v>
      </c>
    </row>
    <row r="9" spans="1:20" x14ac:dyDescent="0.15">
      <c r="A9" s="23">
        <v>45659</v>
      </c>
      <c r="D9">
        <v>30</v>
      </c>
      <c r="T9" s="24">
        <v>6033.88</v>
      </c>
    </row>
    <row r="10" spans="1:20" x14ac:dyDescent="0.15">
      <c r="A10" s="23">
        <v>45659</v>
      </c>
      <c r="D10">
        <v>30</v>
      </c>
      <c r="T10" s="24">
        <v>6063.88</v>
      </c>
    </row>
    <row r="11" spans="1:20" x14ac:dyDescent="0.15">
      <c r="A11" s="23">
        <v>45659</v>
      </c>
      <c r="D11">
        <v>30</v>
      </c>
      <c r="T11" s="24">
        <v>6093.88</v>
      </c>
    </row>
    <row r="12" spans="1:20" x14ac:dyDescent="0.15">
      <c r="A12" s="23">
        <v>45659</v>
      </c>
      <c r="D12">
        <v>30</v>
      </c>
      <c r="T12" s="24">
        <v>6123.88</v>
      </c>
    </row>
    <row r="13" spans="1:20" x14ac:dyDescent="0.15">
      <c r="A13" s="23">
        <v>45659</v>
      </c>
      <c r="D13">
        <v>30</v>
      </c>
      <c r="T13" s="24">
        <v>6153.88</v>
      </c>
    </row>
    <row r="14" spans="1:20" x14ac:dyDescent="0.15">
      <c r="A14" s="23">
        <v>45659</v>
      </c>
      <c r="D14">
        <v>30</v>
      </c>
      <c r="T14" s="24">
        <v>6183.88</v>
      </c>
    </row>
    <row r="15" spans="1:20" x14ac:dyDescent="0.15">
      <c r="A15" s="23">
        <v>45659</v>
      </c>
      <c r="D15">
        <v>30</v>
      </c>
      <c r="T15" s="24">
        <v>6213.88</v>
      </c>
    </row>
    <row r="16" spans="1:20" x14ac:dyDescent="0.15">
      <c r="A16" s="23">
        <v>45659</v>
      </c>
      <c r="D16">
        <v>30</v>
      </c>
      <c r="T16" s="24">
        <v>6243.88</v>
      </c>
    </row>
    <row r="17" spans="1:20" x14ac:dyDescent="0.15">
      <c r="A17" s="23">
        <v>45659</v>
      </c>
      <c r="D17">
        <v>30</v>
      </c>
      <c r="T17" s="24">
        <v>6273.88</v>
      </c>
    </row>
    <row r="18" spans="1:20" x14ac:dyDescent="0.15">
      <c r="A18" s="23">
        <v>45659</v>
      </c>
      <c r="D18">
        <v>50</v>
      </c>
      <c r="T18" s="24">
        <v>6323.88</v>
      </c>
    </row>
    <row r="19" spans="1:20" x14ac:dyDescent="0.15">
      <c r="A19" s="23">
        <v>45659</v>
      </c>
      <c r="D19">
        <v>30</v>
      </c>
      <c r="T19" s="24">
        <v>6353.88</v>
      </c>
    </row>
    <row r="20" spans="1:20" x14ac:dyDescent="0.15">
      <c r="A20" s="23">
        <v>45659</v>
      </c>
      <c r="D20">
        <v>30</v>
      </c>
      <c r="T20" s="24">
        <v>6383.88</v>
      </c>
    </row>
    <row r="21" spans="1:20" x14ac:dyDescent="0.15">
      <c r="A21" s="23">
        <v>45659</v>
      </c>
      <c r="D21">
        <v>30</v>
      </c>
      <c r="T21" s="24">
        <v>6413.88</v>
      </c>
    </row>
    <row r="22" spans="1:20" x14ac:dyDescent="0.15">
      <c r="A22" s="23">
        <v>45659</v>
      </c>
      <c r="D22">
        <v>30</v>
      </c>
      <c r="T22" s="24">
        <v>6443.88</v>
      </c>
    </row>
    <row r="23" spans="1:20" x14ac:dyDescent="0.15">
      <c r="A23" s="23">
        <v>45659</v>
      </c>
      <c r="D23">
        <v>30</v>
      </c>
      <c r="T23" s="24">
        <v>6473.88</v>
      </c>
    </row>
    <row r="24" spans="1:20" x14ac:dyDescent="0.15">
      <c r="A24" s="23">
        <v>45659</v>
      </c>
      <c r="D24">
        <v>30</v>
      </c>
      <c r="T24" s="24">
        <v>6503.88</v>
      </c>
    </row>
    <row r="25" spans="1:20" x14ac:dyDescent="0.15">
      <c r="A25" s="23">
        <v>45659</v>
      </c>
      <c r="D25">
        <v>30</v>
      </c>
      <c r="T25" s="24">
        <v>6533.88</v>
      </c>
    </row>
    <row r="26" spans="1:20" x14ac:dyDescent="0.15">
      <c r="A26" s="23">
        <v>45659</v>
      </c>
      <c r="D26">
        <v>30</v>
      </c>
      <c r="T26" s="24">
        <v>6563.88</v>
      </c>
    </row>
    <row r="27" spans="1:20" x14ac:dyDescent="0.15">
      <c r="A27" s="23">
        <v>45659</v>
      </c>
      <c r="D27">
        <v>30</v>
      </c>
      <c r="T27" s="24">
        <v>6593.88</v>
      </c>
    </row>
    <row r="28" spans="1:20" x14ac:dyDescent="0.15">
      <c r="A28" s="23">
        <v>45659</v>
      </c>
      <c r="D28">
        <v>30</v>
      </c>
      <c r="T28" s="24">
        <v>6623.88</v>
      </c>
    </row>
    <row r="29" spans="1:20" x14ac:dyDescent="0.15">
      <c r="A29" s="23">
        <v>45659</v>
      </c>
      <c r="D29">
        <v>30</v>
      </c>
      <c r="T29" s="24">
        <v>6653.88</v>
      </c>
    </row>
    <row r="30" spans="1:20" x14ac:dyDescent="0.15">
      <c r="A30" s="23">
        <v>45659</v>
      </c>
      <c r="D30">
        <v>30</v>
      </c>
      <c r="T30" s="24">
        <v>6683.88</v>
      </c>
    </row>
    <row r="31" spans="1:20" x14ac:dyDescent="0.15">
      <c r="A31" s="23">
        <v>45659</v>
      </c>
      <c r="D31">
        <v>30</v>
      </c>
      <c r="T31" s="24">
        <v>6713.88</v>
      </c>
    </row>
    <row r="32" spans="1:20" x14ac:dyDescent="0.15">
      <c r="A32" s="23">
        <v>45659</v>
      </c>
      <c r="D32">
        <v>30</v>
      </c>
      <c r="T32" s="24">
        <v>6743.88</v>
      </c>
    </row>
    <row r="33" spans="1:20" x14ac:dyDescent="0.15">
      <c r="A33" s="23">
        <v>45659</v>
      </c>
      <c r="D33">
        <v>30</v>
      </c>
      <c r="T33" s="24">
        <v>6773.88</v>
      </c>
    </row>
    <row r="34" spans="1:20" x14ac:dyDescent="0.15">
      <c r="A34" s="23">
        <v>45659</v>
      </c>
      <c r="D34">
        <v>30</v>
      </c>
      <c r="T34" s="24">
        <v>6803.88</v>
      </c>
    </row>
    <row r="35" spans="1:20" x14ac:dyDescent="0.15">
      <c r="A35" s="23">
        <v>45659</v>
      </c>
      <c r="D35">
        <v>25</v>
      </c>
      <c r="T35" s="24">
        <v>6828.88</v>
      </c>
    </row>
    <row r="36" spans="1:20" x14ac:dyDescent="0.15">
      <c r="A36" s="23">
        <v>45659</v>
      </c>
      <c r="D36">
        <v>30</v>
      </c>
      <c r="T36" s="24">
        <v>6858.88</v>
      </c>
    </row>
    <row r="37" spans="1:20" x14ac:dyDescent="0.15">
      <c r="A37" s="23">
        <v>45659</v>
      </c>
      <c r="D37">
        <v>30</v>
      </c>
      <c r="T37" s="24">
        <v>6888.88</v>
      </c>
    </row>
    <row r="38" spans="1:20" x14ac:dyDescent="0.15">
      <c r="A38" s="23">
        <v>45659</v>
      </c>
      <c r="D38">
        <v>30</v>
      </c>
      <c r="T38" s="24">
        <v>6918.88</v>
      </c>
    </row>
    <row r="39" spans="1:20" x14ac:dyDescent="0.15">
      <c r="A39" s="23">
        <v>45659</v>
      </c>
      <c r="D39">
        <v>30</v>
      </c>
      <c r="T39" s="24">
        <v>6948.88</v>
      </c>
    </row>
    <row r="40" spans="1:20" x14ac:dyDescent="0.15">
      <c r="A40" s="23">
        <v>45659</v>
      </c>
      <c r="D40">
        <v>30</v>
      </c>
      <c r="T40" s="24">
        <v>6978.88</v>
      </c>
    </row>
    <row r="41" spans="1:20" x14ac:dyDescent="0.15">
      <c r="A41" s="23">
        <v>45659</v>
      </c>
      <c r="D41">
        <v>30</v>
      </c>
      <c r="T41" s="24">
        <v>7008.88</v>
      </c>
    </row>
    <row r="42" spans="1:20" x14ac:dyDescent="0.15">
      <c r="A42" s="23">
        <v>45659</v>
      </c>
      <c r="D42">
        <v>30</v>
      </c>
      <c r="T42" s="24">
        <v>7038.88</v>
      </c>
    </row>
    <row r="43" spans="1:20" x14ac:dyDescent="0.15">
      <c r="A43" s="23">
        <v>45659</v>
      </c>
      <c r="D43">
        <v>30</v>
      </c>
      <c r="T43" s="24">
        <v>7068.88</v>
      </c>
    </row>
    <row r="44" spans="1:20" x14ac:dyDescent="0.15">
      <c r="A44" s="23">
        <v>45659</v>
      </c>
      <c r="D44">
        <v>30</v>
      </c>
      <c r="T44" s="24">
        <v>7098.88</v>
      </c>
    </row>
    <row r="45" spans="1:20" x14ac:dyDescent="0.15">
      <c r="A45" s="23">
        <v>45659</v>
      </c>
      <c r="D45">
        <v>30</v>
      </c>
      <c r="T45" s="24">
        <v>7128.88</v>
      </c>
    </row>
    <row r="46" spans="1:20" x14ac:dyDescent="0.15">
      <c r="A46" s="23">
        <v>45659</v>
      </c>
      <c r="D46">
        <v>30</v>
      </c>
      <c r="T46" s="24">
        <v>7158.88</v>
      </c>
    </row>
    <row r="47" spans="1:20" x14ac:dyDescent="0.15">
      <c r="A47" s="23">
        <v>45659</v>
      </c>
      <c r="D47">
        <v>30</v>
      </c>
      <c r="T47" s="24">
        <v>7188.88</v>
      </c>
    </row>
    <row r="48" spans="1:20" x14ac:dyDescent="0.15">
      <c r="A48" s="23">
        <v>45659</v>
      </c>
      <c r="D48">
        <v>30</v>
      </c>
      <c r="T48" s="24">
        <v>7218.88</v>
      </c>
    </row>
    <row r="49" spans="1:20" x14ac:dyDescent="0.15">
      <c r="A49" s="23">
        <v>45659</v>
      </c>
      <c r="D49">
        <v>30</v>
      </c>
      <c r="T49" s="24">
        <v>7248.88</v>
      </c>
    </row>
    <row r="50" spans="1:20" x14ac:dyDescent="0.15">
      <c r="A50" s="23">
        <v>45659</v>
      </c>
      <c r="D50">
        <v>30</v>
      </c>
      <c r="T50" s="24">
        <v>7278.88</v>
      </c>
    </row>
    <row r="51" spans="1:20" x14ac:dyDescent="0.15">
      <c r="A51" s="23">
        <v>45659</v>
      </c>
      <c r="D51">
        <v>30</v>
      </c>
      <c r="T51" s="24">
        <v>7308.88</v>
      </c>
    </row>
    <row r="52" spans="1:20" x14ac:dyDescent="0.15">
      <c r="A52" s="23">
        <v>45659</v>
      </c>
      <c r="D52">
        <v>30</v>
      </c>
      <c r="T52" s="24">
        <v>7338.88</v>
      </c>
    </row>
    <row r="53" spans="1:20" x14ac:dyDescent="0.15">
      <c r="A53" s="23">
        <v>45659</v>
      </c>
      <c r="D53">
        <v>30</v>
      </c>
      <c r="T53" s="24">
        <v>7368.88</v>
      </c>
    </row>
    <row r="54" spans="1:20" x14ac:dyDescent="0.15">
      <c r="A54" s="23">
        <v>45659</v>
      </c>
      <c r="D54">
        <v>30</v>
      </c>
      <c r="T54" s="24">
        <v>7398.88</v>
      </c>
    </row>
    <row r="55" spans="1:20" x14ac:dyDescent="0.15">
      <c r="A55" s="23">
        <v>45659</v>
      </c>
      <c r="D55">
        <v>30</v>
      </c>
      <c r="T55" s="24">
        <v>7428.88</v>
      </c>
    </row>
    <row r="56" spans="1:20" x14ac:dyDescent="0.15">
      <c r="A56" s="23">
        <v>45659</v>
      </c>
      <c r="D56">
        <v>30</v>
      </c>
      <c r="T56" s="24">
        <v>7458.88</v>
      </c>
    </row>
    <row r="57" spans="1:20" x14ac:dyDescent="0.15">
      <c r="A57" s="23">
        <v>45659</v>
      </c>
      <c r="D57">
        <v>30</v>
      </c>
      <c r="T57" s="24">
        <v>7488.88</v>
      </c>
    </row>
    <row r="58" spans="1:20" x14ac:dyDescent="0.15">
      <c r="A58" s="23">
        <v>45659</v>
      </c>
      <c r="D58">
        <v>30</v>
      </c>
      <c r="T58" s="24">
        <v>7518.88</v>
      </c>
    </row>
    <row r="59" spans="1:20" x14ac:dyDescent="0.15">
      <c r="A59" s="23">
        <v>45659</v>
      </c>
      <c r="D59">
        <v>30</v>
      </c>
      <c r="T59" s="24">
        <v>7548.88</v>
      </c>
    </row>
    <row r="60" spans="1:20" x14ac:dyDescent="0.15">
      <c r="A60" s="23">
        <v>45659</v>
      </c>
      <c r="D60">
        <v>30</v>
      </c>
      <c r="T60" s="24">
        <v>7578.88</v>
      </c>
    </row>
    <row r="61" spans="1:20" x14ac:dyDescent="0.15">
      <c r="A61" s="23">
        <v>45659</v>
      </c>
      <c r="D61">
        <v>30</v>
      </c>
      <c r="T61" s="24">
        <v>7608.88</v>
      </c>
    </row>
    <row r="62" spans="1:20" x14ac:dyDescent="0.15">
      <c r="A62" s="23">
        <v>45659</v>
      </c>
      <c r="D62">
        <v>30</v>
      </c>
      <c r="T62" s="24">
        <v>7638.88</v>
      </c>
    </row>
    <row r="63" spans="1:20" x14ac:dyDescent="0.15">
      <c r="A63" s="23">
        <v>45659</v>
      </c>
      <c r="D63">
        <v>30</v>
      </c>
      <c r="T63" s="24">
        <v>7668.88</v>
      </c>
    </row>
    <row r="64" spans="1:20" x14ac:dyDescent="0.15">
      <c r="A64" s="23">
        <v>45659</v>
      </c>
      <c r="D64">
        <v>30</v>
      </c>
      <c r="T64" s="24">
        <v>7698.88</v>
      </c>
    </row>
    <row r="65" spans="1:20" x14ac:dyDescent="0.15">
      <c r="A65" s="23">
        <v>45659</v>
      </c>
      <c r="D65">
        <v>30</v>
      </c>
      <c r="T65" s="24">
        <v>7728.88</v>
      </c>
    </row>
    <row r="66" spans="1:20" x14ac:dyDescent="0.15">
      <c r="A66" s="23">
        <v>45659</v>
      </c>
      <c r="D66">
        <v>30</v>
      </c>
      <c r="T66" s="24">
        <v>7758.88</v>
      </c>
    </row>
    <row r="67" spans="1:20" x14ac:dyDescent="0.15">
      <c r="A67" s="23">
        <v>45659</v>
      </c>
      <c r="D67">
        <v>30</v>
      </c>
      <c r="T67" s="24">
        <v>7788.88</v>
      </c>
    </row>
    <row r="68" spans="1:20" x14ac:dyDescent="0.15">
      <c r="A68" s="23">
        <v>45659</v>
      </c>
      <c r="D68">
        <v>30</v>
      </c>
      <c r="T68" s="24">
        <v>7818.88</v>
      </c>
    </row>
    <row r="69" spans="1:20" x14ac:dyDescent="0.15">
      <c r="A69" s="23">
        <v>45659</v>
      </c>
      <c r="D69">
        <v>30</v>
      </c>
      <c r="T69" s="24">
        <v>7848.88</v>
      </c>
    </row>
    <row r="70" spans="1:20" x14ac:dyDescent="0.15">
      <c r="A70" s="23">
        <v>45659</v>
      </c>
      <c r="D70">
        <v>30</v>
      </c>
      <c r="T70" s="24">
        <v>7878.88</v>
      </c>
    </row>
    <row r="71" spans="1:20" x14ac:dyDescent="0.15">
      <c r="A71" s="23">
        <v>45659</v>
      </c>
      <c r="D71">
        <v>30</v>
      </c>
      <c r="T71" s="24">
        <v>7908.88</v>
      </c>
    </row>
    <row r="72" spans="1:20" x14ac:dyDescent="0.15">
      <c r="A72" s="23">
        <v>45659</v>
      </c>
      <c r="D72">
        <v>30</v>
      </c>
      <c r="T72" s="24">
        <v>7938.88</v>
      </c>
    </row>
    <row r="73" spans="1:20" x14ac:dyDescent="0.15">
      <c r="A73" s="23">
        <v>45659</v>
      </c>
      <c r="D73">
        <v>30</v>
      </c>
      <c r="T73" s="24">
        <v>7968.88</v>
      </c>
    </row>
    <row r="74" spans="1:20" x14ac:dyDescent="0.15">
      <c r="A74" s="23">
        <v>45659</v>
      </c>
      <c r="D74">
        <v>30</v>
      </c>
      <c r="T74" s="24">
        <v>7998.88</v>
      </c>
    </row>
    <row r="75" spans="1:20" x14ac:dyDescent="0.15">
      <c r="A75" s="23">
        <v>45659</v>
      </c>
      <c r="D75">
        <v>30</v>
      </c>
      <c r="T75" s="24">
        <v>8028.88</v>
      </c>
    </row>
    <row r="76" spans="1:20" x14ac:dyDescent="0.15">
      <c r="A76" s="23">
        <v>45659</v>
      </c>
      <c r="D76">
        <v>30</v>
      </c>
      <c r="T76" s="24">
        <v>8058.88</v>
      </c>
    </row>
    <row r="77" spans="1:20" x14ac:dyDescent="0.15">
      <c r="A77" s="23">
        <v>45659</v>
      </c>
      <c r="D77">
        <v>30</v>
      </c>
      <c r="T77" s="24">
        <v>8088.88</v>
      </c>
    </row>
    <row r="78" spans="1:20" x14ac:dyDescent="0.15">
      <c r="A78" s="23">
        <v>45659</v>
      </c>
      <c r="D78">
        <v>30</v>
      </c>
      <c r="T78" s="24">
        <v>8118.88</v>
      </c>
    </row>
    <row r="79" spans="1:20" x14ac:dyDescent="0.15">
      <c r="A79" s="23">
        <v>45659</v>
      </c>
      <c r="D79">
        <v>30</v>
      </c>
      <c r="T79" s="24">
        <v>8148.88</v>
      </c>
    </row>
    <row r="80" spans="1:20" x14ac:dyDescent="0.15">
      <c r="A80" s="23">
        <v>45659</v>
      </c>
      <c r="D80">
        <v>25</v>
      </c>
      <c r="T80" s="24">
        <v>8173.88</v>
      </c>
    </row>
    <row r="81" spans="1:20" x14ac:dyDescent="0.15">
      <c r="A81" s="23">
        <v>45659</v>
      </c>
      <c r="D81">
        <v>30</v>
      </c>
      <c r="T81" s="24">
        <v>8203.880000000001</v>
      </c>
    </row>
    <row r="82" spans="1:20" x14ac:dyDescent="0.15">
      <c r="A82" s="23">
        <v>45659</v>
      </c>
      <c r="D82">
        <v>30</v>
      </c>
      <c r="T82" s="24">
        <v>8233.880000000001</v>
      </c>
    </row>
    <row r="83" spans="1:20" x14ac:dyDescent="0.15">
      <c r="A83" s="23">
        <v>45659</v>
      </c>
      <c r="D83">
        <v>30</v>
      </c>
      <c r="T83" s="24">
        <v>8263.880000000001</v>
      </c>
    </row>
    <row r="84" spans="1:20" x14ac:dyDescent="0.15">
      <c r="A84" s="23">
        <v>45659</v>
      </c>
      <c r="D84">
        <v>30</v>
      </c>
      <c r="T84" s="24">
        <v>8293.880000000001</v>
      </c>
    </row>
    <row r="85" spans="1:20" x14ac:dyDescent="0.15">
      <c r="A85" s="23">
        <v>45659</v>
      </c>
      <c r="D85">
        <v>30</v>
      </c>
      <c r="T85" s="24">
        <v>8323.880000000001</v>
      </c>
    </row>
    <row r="86" spans="1:20" x14ac:dyDescent="0.15">
      <c r="A86" s="23">
        <v>45659</v>
      </c>
      <c r="D86">
        <v>30</v>
      </c>
      <c r="T86" s="24">
        <v>8353.880000000001</v>
      </c>
    </row>
    <row r="87" spans="1:20" x14ac:dyDescent="0.15">
      <c r="A87" s="23">
        <v>45659</v>
      </c>
      <c r="D87">
        <v>30</v>
      </c>
      <c r="T87" s="24">
        <v>8383.880000000001</v>
      </c>
    </row>
    <row r="88" spans="1:20" x14ac:dyDescent="0.15">
      <c r="A88" s="23">
        <v>45659</v>
      </c>
      <c r="D88">
        <v>30</v>
      </c>
      <c r="T88" s="24">
        <v>8413.880000000001</v>
      </c>
    </row>
    <row r="89" spans="1:20" x14ac:dyDescent="0.15">
      <c r="A89" s="23">
        <v>45659</v>
      </c>
      <c r="D89">
        <v>30</v>
      </c>
      <c r="T89" s="24">
        <v>8443.880000000001</v>
      </c>
    </row>
    <row r="90" spans="1:20" x14ac:dyDescent="0.15">
      <c r="A90" s="23">
        <v>45659</v>
      </c>
      <c r="D90">
        <v>30</v>
      </c>
      <c r="T90" s="24">
        <v>8473.880000000001</v>
      </c>
    </row>
    <row r="91" spans="1:20" x14ac:dyDescent="0.15">
      <c r="A91" s="23">
        <v>45659</v>
      </c>
      <c r="D91">
        <v>30</v>
      </c>
      <c r="T91" s="24">
        <v>8503.880000000001</v>
      </c>
    </row>
    <row r="92" spans="1:20" x14ac:dyDescent="0.15">
      <c r="A92" s="23">
        <v>45659</v>
      </c>
      <c r="D92">
        <v>25</v>
      </c>
      <c r="T92" s="24">
        <v>8528.880000000001</v>
      </c>
    </row>
    <row r="93" spans="1:20" x14ac:dyDescent="0.15">
      <c r="A93" s="23">
        <v>45659</v>
      </c>
      <c r="D93">
        <v>25</v>
      </c>
      <c r="T93" s="24">
        <v>8553.880000000001</v>
      </c>
    </row>
    <row r="94" spans="1:20" x14ac:dyDescent="0.15">
      <c r="A94" s="23">
        <v>45659</v>
      </c>
      <c r="D94">
        <v>30</v>
      </c>
      <c r="T94" s="24">
        <v>8583.880000000001</v>
      </c>
    </row>
    <row r="95" spans="1:20" x14ac:dyDescent="0.15">
      <c r="A95" s="23">
        <v>45659</v>
      </c>
      <c r="D95">
        <v>30</v>
      </c>
      <c r="T95" s="24">
        <v>8613.880000000001</v>
      </c>
    </row>
    <row r="96" spans="1:20" x14ac:dyDescent="0.15">
      <c r="A96" s="23">
        <v>45659</v>
      </c>
      <c r="D96">
        <v>25</v>
      </c>
      <c r="T96" s="24">
        <v>8638.880000000001</v>
      </c>
    </row>
    <row r="97" spans="1:20" x14ac:dyDescent="0.15">
      <c r="A97" s="23">
        <v>45659</v>
      </c>
      <c r="D97">
        <v>30</v>
      </c>
      <c r="T97" s="24">
        <v>8668.880000000001</v>
      </c>
    </row>
    <row r="98" spans="1:20" x14ac:dyDescent="0.15">
      <c r="A98" s="23">
        <v>45659</v>
      </c>
      <c r="D98">
        <v>30</v>
      </c>
      <c r="T98" s="24">
        <v>8698.880000000001</v>
      </c>
    </row>
    <row r="99" spans="1:20" x14ac:dyDescent="0.15">
      <c r="A99" s="23">
        <v>45659</v>
      </c>
      <c r="D99">
        <v>35</v>
      </c>
      <c r="T99" s="24">
        <v>8733.880000000001</v>
      </c>
    </row>
    <row r="100" spans="1:20" x14ac:dyDescent="0.15">
      <c r="A100" s="23">
        <v>45659</v>
      </c>
      <c r="D100">
        <v>30</v>
      </c>
      <c r="T100" s="24">
        <v>8763.880000000001</v>
      </c>
    </row>
    <row r="101" spans="1:20" x14ac:dyDescent="0.15">
      <c r="A101" s="23">
        <v>45659</v>
      </c>
      <c r="D101">
        <v>30</v>
      </c>
      <c r="T101" s="24">
        <v>8793.880000000001</v>
      </c>
    </row>
    <row r="102" spans="1:20" x14ac:dyDescent="0.15">
      <c r="A102" s="23">
        <v>45659</v>
      </c>
      <c r="D102">
        <v>30</v>
      </c>
      <c r="T102" s="24">
        <v>8823.880000000001</v>
      </c>
    </row>
    <row r="103" spans="1:20" x14ac:dyDescent="0.15">
      <c r="A103" s="23">
        <v>45659</v>
      </c>
      <c r="D103">
        <v>30</v>
      </c>
      <c r="T103" s="24">
        <v>8853.880000000001</v>
      </c>
    </row>
    <row r="104" spans="1:20" x14ac:dyDescent="0.15">
      <c r="A104" s="23">
        <v>45659</v>
      </c>
      <c r="D104">
        <v>30</v>
      </c>
      <c r="T104" s="24">
        <v>8883.880000000001</v>
      </c>
    </row>
    <row r="105" spans="1:20" x14ac:dyDescent="0.15">
      <c r="A105" s="23">
        <v>45659</v>
      </c>
      <c r="D105">
        <v>30</v>
      </c>
      <c r="T105" s="24">
        <v>8913.880000000001</v>
      </c>
    </row>
    <row r="106" spans="1:20" x14ac:dyDescent="0.15">
      <c r="A106" s="23">
        <v>45659</v>
      </c>
      <c r="D106">
        <v>30</v>
      </c>
      <c r="T106" s="24">
        <v>8943.880000000001</v>
      </c>
    </row>
    <row r="107" spans="1:20" x14ac:dyDescent="0.15">
      <c r="A107" s="23">
        <v>45659</v>
      </c>
      <c r="D107">
        <v>30</v>
      </c>
      <c r="T107" s="24">
        <v>8973.880000000001</v>
      </c>
    </row>
    <row r="108" spans="1:20" x14ac:dyDescent="0.15">
      <c r="A108" s="23">
        <v>45659</v>
      </c>
      <c r="D108">
        <v>30</v>
      </c>
      <c r="T108" s="24">
        <v>9003.880000000001</v>
      </c>
    </row>
    <row r="109" spans="1:20" x14ac:dyDescent="0.15">
      <c r="A109" s="23">
        <v>45659</v>
      </c>
      <c r="D109">
        <v>30</v>
      </c>
      <c r="T109" s="24">
        <v>9033.880000000001</v>
      </c>
    </row>
    <row r="110" spans="1:20" x14ac:dyDescent="0.15">
      <c r="A110" s="23">
        <v>45659</v>
      </c>
      <c r="D110">
        <v>30</v>
      </c>
      <c r="T110" s="24">
        <v>9063.880000000001</v>
      </c>
    </row>
    <row r="111" spans="1:20" x14ac:dyDescent="0.15">
      <c r="A111" s="23">
        <v>45659</v>
      </c>
      <c r="D111">
        <v>30</v>
      </c>
      <c r="T111" s="24">
        <v>9093.880000000001</v>
      </c>
    </row>
    <row r="112" spans="1:20" x14ac:dyDescent="0.15">
      <c r="A112" s="23">
        <v>45659</v>
      </c>
      <c r="D112">
        <v>30</v>
      </c>
      <c r="T112" s="24">
        <v>9123.880000000001</v>
      </c>
    </row>
    <row r="113" spans="1:20" x14ac:dyDescent="0.15">
      <c r="A113" s="23">
        <v>45659</v>
      </c>
      <c r="D113">
        <v>30</v>
      </c>
      <c r="T113" s="24">
        <v>9153.880000000001</v>
      </c>
    </row>
    <row r="114" spans="1:20" x14ac:dyDescent="0.15">
      <c r="A114" s="23">
        <v>45659</v>
      </c>
      <c r="D114">
        <v>30</v>
      </c>
      <c r="T114" s="24">
        <v>9183.880000000001</v>
      </c>
    </row>
    <row r="115" spans="1:20" x14ac:dyDescent="0.15">
      <c r="A115" s="23">
        <v>45659</v>
      </c>
      <c r="D115">
        <v>30</v>
      </c>
      <c r="T115" s="24">
        <v>9213.880000000001</v>
      </c>
    </row>
    <row r="116" spans="1:20" x14ac:dyDescent="0.15">
      <c r="A116" s="23">
        <v>45659</v>
      </c>
      <c r="D116">
        <v>30</v>
      </c>
      <c r="T116" s="24">
        <v>9243.880000000001</v>
      </c>
    </row>
    <row r="117" spans="1:20" x14ac:dyDescent="0.15">
      <c r="A117" s="23">
        <v>45659</v>
      </c>
      <c r="D117">
        <v>30</v>
      </c>
      <c r="T117" s="24">
        <v>9273.880000000001</v>
      </c>
    </row>
    <row r="118" spans="1:20" x14ac:dyDescent="0.15">
      <c r="A118" s="23">
        <v>45659</v>
      </c>
      <c r="D118">
        <v>30</v>
      </c>
      <c r="T118" s="24">
        <v>9303.880000000001</v>
      </c>
    </row>
    <row r="119" spans="1:20" x14ac:dyDescent="0.15">
      <c r="A119" s="23">
        <v>45659</v>
      </c>
      <c r="D119">
        <v>30</v>
      </c>
      <c r="T119" s="24">
        <v>9333.880000000001</v>
      </c>
    </row>
    <row r="120" spans="1:20" x14ac:dyDescent="0.15">
      <c r="A120" s="23">
        <v>45659</v>
      </c>
      <c r="D120">
        <v>30</v>
      </c>
      <c r="T120" s="24">
        <v>9363.880000000001</v>
      </c>
    </row>
    <row r="121" spans="1:20" x14ac:dyDescent="0.15">
      <c r="A121" s="23">
        <v>45659</v>
      </c>
      <c r="D121">
        <v>30</v>
      </c>
      <c r="T121" s="24">
        <v>9393.880000000001</v>
      </c>
    </row>
    <row r="122" spans="1:20" x14ac:dyDescent="0.15">
      <c r="A122" s="23">
        <v>45659</v>
      </c>
      <c r="D122">
        <v>30</v>
      </c>
      <c r="T122" s="24">
        <v>9423.880000000001</v>
      </c>
    </row>
    <row r="123" spans="1:20" x14ac:dyDescent="0.15">
      <c r="A123" s="23">
        <v>45659</v>
      </c>
      <c r="D123">
        <v>30</v>
      </c>
      <c r="T123" s="24">
        <v>9453.880000000001</v>
      </c>
    </row>
    <row r="124" spans="1:20" x14ac:dyDescent="0.15">
      <c r="A124" s="23">
        <v>45659</v>
      </c>
      <c r="D124">
        <v>30</v>
      </c>
      <c r="T124" s="24">
        <v>9483.880000000001</v>
      </c>
    </row>
    <row r="125" spans="1:20" x14ac:dyDescent="0.15">
      <c r="A125" s="23">
        <v>45659</v>
      </c>
      <c r="D125">
        <v>30</v>
      </c>
      <c r="T125" s="24">
        <v>9513.880000000001</v>
      </c>
    </row>
    <row r="126" spans="1:20" x14ac:dyDescent="0.15">
      <c r="A126" s="23">
        <v>45660</v>
      </c>
      <c r="D126" s="2">
        <v>30</v>
      </c>
    </row>
    <row r="127" spans="1:20" x14ac:dyDescent="0.15">
      <c r="A127" s="23">
        <v>45660</v>
      </c>
      <c r="D127" s="2">
        <v>143.94</v>
      </c>
    </row>
    <row r="128" spans="1:20" x14ac:dyDescent="0.15">
      <c r="A128" s="23">
        <v>45663</v>
      </c>
      <c r="B128" t="s">
        <v>565</v>
      </c>
      <c r="D128" s="2">
        <v>30</v>
      </c>
    </row>
    <row r="129" spans="1:4" x14ac:dyDescent="0.15">
      <c r="A129" s="23">
        <v>45663</v>
      </c>
      <c r="B129" t="s">
        <v>566</v>
      </c>
      <c r="D129" s="2">
        <v>30</v>
      </c>
    </row>
    <row r="130" spans="1:4" x14ac:dyDescent="0.15">
      <c r="A130" s="23">
        <v>45663</v>
      </c>
      <c r="B130" t="s">
        <v>567</v>
      </c>
      <c r="D130" s="2">
        <v>30</v>
      </c>
    </row>
    <row r="131" spans="1:4" x14ac:dyDescent="0.15">
      <c r="A131" s="23">
        <v>45663</v>
      </c>
      <c r="B131" t="s">
        <v>568</v>
      </c>
      <c r="D131" s="2">
        <v>30</v>
      </c>
    </row>
    <row r="132" spans="1:4" x14ac:dyDescent="0.15">
      <c r="A132" s="23">
        <v>45663</v>
      </c>
      <c r="B132" t="s">
        <v>569</v>
      </c>
      <c r="D132" s="2">
        <v>30</v>
      </c>
    </row>
    <row r="133" spans="1:4" x14ac:dyDescent="0.15">
      <c r="A133" s="23">
        <v>45663</v>
      </c>
      <c r="B133" t="s">
        <v>570</v>
      </c>
      <c r="D133" s="2">
        <v>30</v>
      </c>
    </row>
    <row r="134" spans="1:4" x14ac:dyDescent="0.15">
      <c r="A134" s="23">
        <v>45663</v>
      </c>
      <c r="B134" t="s">
        <v>571</v>
      </c>
      <c r="D134" s="2">
        <v>30</v>
      </c>
    </row>
    <row r="135" spans="1:4" x14ac:dyDescent="0.15">
      <c r="A135" s="23">
        <v>45663</v>
      </c>
      <c r="B135" t="s">
        <v>572</v>
      </c>
      <c r="D135" s="2">
        <v>30</v>
      </c>
    </row>
    <row r="136" spans="1:4" x14ac:dyDescent="0.15">
      <c r="A136" s="23">
        <v>45663</v>
      </c>
      <c r="B136" t="s">
        <v>573</v>
      </c>
      <c r="D136" s="2">
        <v>30</v>
      </c>
    </row>
    <row r="137" spans="1:4" x14ac:dyDescent="0.15">
      <c r="A137" s="23">
        <v>45663</v>
      </c>
      <c r="B137" t="s">
        <v>574</v>
      </c>
      <c r="D137" s="2">
        <v>30</v>
      </c>
    </row>
    <row r="138" spans="1:4" x14ac:dyDescent="0.15">
      <c r="A138" s="23">
        <v>45664</v>
      </c>
      <c r="B138" t="s">
        <v>499</v>
      </c>
      <c r="D138">
        <v>56.7</v>
      </c>
    </row>
    <row r="139" spans="1:4" x14ac:dyDescent="0.15">
      <c r="A139" s="23">
        <v>45664</v>
      </c>
      <c r="B139" t="s">
        <v>186</v>
      </c>
      <c r="D139">
        <v>30</v>
      </c>
    </row>
    <row r="140" spans="1:4" x14ac:dyDescent="0.15">
      <c r="A140" s="23">
        <v>45665</v>
      </c>
      <c r="B140" t="s">
        <v>628</v>
      </c>
      <c r="D140">
        <v>30</v>
      </c>
    </row>
    <row r="141" spans="1:4" x14ac:dyDescent="0.15">
      <c r="A141" s="23">
        <v>45665</v>
      </c>
      <c r="B141" t="s">
        <v>499</v>
      </c>
      <c r="D141">
        <v>86.56</v>
      </c>
    </row>
    <row r="142" spans="1:4" x14ac:dyDescent="0.15">
      <c r="A142" s="23">
        <v>45666</v>
      </c>
      <c r="B142" t="s">
        <v>646</v>
      </c>
      <c r="D142">
        <v>30</v>
      </c>
    </row>
    <row r="143" spans="1:4" x14ac:dyDescent="0.15">
      <c r="A143" s="23">
        <v>45666</v>
      </c>
      <c r="B143" t="s">
        <v>499</v>
      </c>
      <c r="D143">
        <v>86.59</v>
      </c>
    </row>
    <row r="144" spans="1:4" x14ac:dyDescent="0.15">
      <c r="A144" s="23">
        <v>45666</v>
      </c>
      <c r="B144" t="s">
        <v>647</v>
      </c>
      <c r="D144">
        <v>30</v>
      </c>
    </row>
    <row r="145" spans="1:18" x14ac:dyDescent="0.15">
      <c r="A145" s="23">
        <v>45666</v>
      </c>
      <c r="B145" t="s">
        <v>654</v>
      </c>
      <c r="D145">
        <v>30</v>
      </c>
    </row>
    <row r="146" spans="1:18" x14ac:dyDescent="0.15">
      <c r="A146" s="23">
        <v>45667</v>
      </c>
      <c r="B146" t="s">
        <v>652</v>
      </c>
      <c r="D146">
        <v>30</v>
      </c>
    </row>
    <row r="147" spans="1:18" x14ac:dyDescent="0.15">
      <c r="A147" s="23">
        <v>45670</v>
      </c>
      <c r="B147" t="s">
        <v>499</v>
      </c>
      <c r="D147">
        <v>115.78</v>
      </c>
    </row>
    <row r="148" spans="1:18" x14ac:dyDescent="0.15">
      <c r="A148" s="23">
        <v>45670</v>
      </c>
      <c r="B148" t="s">
        <v>653</v>
      </c>
      <c r="D148">
        <v>30</v>
      </c>
    </row>
    <row r="149" spans="1:18" x14ac:dyDescent="0.15">
      <c r="A149" s="23">
        <v>45670</v>
      </c>
      <c r="B149" t="s">
        <v>679</v>
      </c>
      <c r="D149">
        <v>30</v>
      </c>
    </row>
    <row r="150" spans="1:18" x14ac:dyDescent="0.15">
      <c r="A150" s="23">
        <v>45671</v>
      </c>
      <c r="B150" t="s">
        <v>665</v>
      </c>
      <c r="D150">
        <v>30</v>
      </c>
    </row>
    <row r="151" spans="1:18" x14ac:dyDescent="0.15">
      <c r="A151" s="23">
        <v>45672</v>
      </c>
      <c r="B151" t="s">
        <v>499</v>
      </c>
      <c r="D151">
        <v>29.35</v>
      </c>
    </row>
    <row r="152" spans="1:18" x14ac:dyDescent="0.15">
      <c r="A152" s="23">
        <v>45673</v>
      </c>
      <c r="B152" t="s">
        <v>499</v>
      </c>
      <c r="D152">
        <v>29.2</v>
      </c>
    </row>
    <row r="153" spans="1:18" x14ac:dyDescent="0.15">
      <c r="A153" s="23">
        <v>45673</v>
      </c>
      <c r="J153" s="2">
        <v>30</v>
      </c>
    </row>
    <row r="154" spans="1:18" x14ac:dyDescent="0.15">
      <c r="A154" s="23">
        <v>45673</v>
      </c>
      <c r="R154">
        <v>245.4</v>
      </c>
    </row>
    <row r="155" spans="1:18" x14ac:dyDescent="0.15">
      <c r="A155" s="23">
        <v>45673</v>
      </c>
      <c r="M155">
        <v>14.4</v>
      </c>
    </row>
    <row r="156" spans="1:18" x14ac:dyDescent="0.15">
      <c r="A156" s="23">
        <v>45674</v>
      </c>
      <c r="B156" t="s">
        <v>720</v>
      </c>
      <c r="D156">
        <v>30</v>
      </c>
    </row>
    <row r="157" spans="1:18" x14ac:dyDescent="0.15">
      <c r="A157" s="23">
        <v>45674</v>
      </c>
      <c r="B157" t="s">
        <v>721</v>
      </c>
      <c r="D157">
        <v>30</v>
      </c>
    </row>
    <row r="158" spans="1:18" x14ac:dyDescent="0.15">
      <c r="A158" s="23">
        <v>45674</v>
      </c>
      <c r="B158" t="s">
        <v>722</v>
      </c>
      <c r="D158">
        <v>30</v>
      </c>
    </row>
    <row r="159" spans="1:18" x14ac:dyDescent="0.15">
      <c r="A159" s="23">
        <v>45675</v>
      </c>
      <c r="B159" t="s">
        <v>738</v>
      </c>
      <c r="D159">
        <v>30</v>
      </c>
    </row>
    <row r="160" spans="1:18" x14ac:dyDescent="0.15">
      <c r="A160" s="23">
        <v>45676</v>
      </c>
      <c r="B160" t="s">
        <v>739</v>
      </c>
      <c r="D160" s="2">
        <v>30</v>
      </c>
    </row>
    <row r="161" spans="1:4" x14ac:dyDescent="0.15">
      <c r="A161" s="23">
        <v>45677</v>
      </c>
      <c r="B161" t="s">
        <v>749</v>
      </c>
      <c r="D161" s="2">
        <v>30</v>
      </c>
    </row>
    <row r="162" spans="1:4" x14ac:dyDescent="0.15">
      <c r="A162" s="23">
        <v>45677</v>
      </c>
      <c r="B162" t="s">
        <v>80</v>
      </c>
      <c r="D162" s="2">
        <v>30</v>
      </c>
    </row>
    <row r="163" spans="1:4" x14ac:dyDescent="0.15">
      <c r="A163" s="23">
        <v>45677</v>
      </c>
      <c r="B163" t="s">
        <v>750</v>
      </c>
      <c r="D163" s="2">
        <v>30</v>
      </c>
    </row>
    <row r="164" spans="1:4" x14ac:dyDescent="0.15">
      <c r="A164" s="23">
        <v>45677</v>
      </c>
      <c r="B164" t="s">
        <v>751</v>
      </c>
      <c r="D164" s="2">
        <v>30</v>
      </c>
    </row>
    <row r="165" spans="1:4" x14ac:dyDescent="0.15">
      <c r="A165" s="23">
        <v>45677</v>
      </c>
      <c r="B165" t="s">
        <v>752</v>
      </c>
      <c r="D165" s="2">
        <v>30</v>
      </c>
    </row>
    <row r="166" spans="1:4" x14ac:dyDescent="0.15">
      <c r="A166" s="23">
        <v>45677</v>
      </c>
      <c r="B166" t="s">
        <v>753</v>
      </c>
      <c r="D166" s="2">
        <v>30</v>
      </c>
    </row>
    <row r="167" spans="1:4" x14ac:dyDescent="0.15">
      <c r="A167" s="23">
        <v>45677</v>
      </c>
      <c r="B167" t="s">
        <v>769</v>
      </c>
      <c r="D167" s="2">
        <v>30</v>
      </c>
    </row>
    <row r="168" spans="1:4" x14ac:dyDescent="0.15">
      <c r="A168" s="23">
        <v>45677</v>
      </c>
      <c r="B168" t="s">
        <v>768</v>
      </c>
      <c r="D168" s="2">
        <v>30</v>
      </c>
    </row>
    <row r="169" spans="1:4" x14ac:dyDescent="0.15">
      <c r="A169" s="23">
        <v>45677</v>
      </c>
      <c r="B169" t="s">
        <v>767</v>
      </c>
      <c r="D169" s="2">
        <v>30</v>
      </c>
    </row>
    <row r="170" spans="1:4" x14ac:dyDescent="0.15">
      <c r="A170" s="23">
        <v>45677</v>
      </c>
      <c r="B170" t="s">
        <v>766</v>
      </c>
      <c r="D170" s="2">
        <v>30</v>
      </c>
    </row>
    <row r="171" spans="1:4" x14ac:dyDescent="0.15">
      <c r="A171" s="23">
        <v>45677</v>
      </c>
      <c r="B171" t="s">
        <v>765</v>
      </c>
      <c r="D171" s="2">
        <v>30</v>
      </c>
    </row>
    <row r="172" spans="1:4" x14ac:dyDescent="0.15">
      <c r="A172" s="23">
        <v>45677</v>
      </c>
      <c r="B172" t="s">
        <v>764</v>
      </c>
      <c r="D172" s="2">
        <v>30</v>
      </c>
    </row>
    <row r="173" spans="1:4" x14ac:dyDescent="0.15">
      <c r="A173" s="23">
        <v>45677</v>
      </c>
      <c r="B173" t="s">
        <v>763</v>
      </c>
      <c r="D173" s="2">
        <v>30</v>
      </c>
    </row>
    <row r="174" spans="1:4" x14ac:dyDescent="0.15">
      <c r="A174" s="23">
        <v>45677</v>
      </c>
      <c r="B174" t="s">
        <v>762</v>
      </c>
      <c r="D174" s="2">
        <v>30</v>
      </c>
    </row>
    <row r="175" spans="1:4" x14ac:dyDescent="0.15">
      <c r="A175" s="23">
        <v>45677</v>
      </c>
      <c r="B175" t="s">
        <v>761</v>
      </c>
      <c r="D175" s="2">
        <v>30</v>
      </c>
    </row>
    <row r="176" spans="1:4" x14ac:dyDescent="0.15">
      <c r="A176" s="23">
        <v>45677</v>
      </c>
      <c r="B176" t="s">
        <v>175</v>
      </c>
      <c r="D176" s="2">
        <v>30</v>
      </c>
    </row>
    <row r="177" spans="1:11" x14ac:dyDescent="0.15">
      <c r="A177" s="23">
        <v>45678</v>
      </c>
      <c r="B177" t="s">
        <v>792</v>
      </c>
      <c r="D177" s="2">
        <v>30</v>
      </c>
    </row>
    <row r="178" spans="1:11" x14ac:dyDescent="0.15">
      <c r="A178" s="23">
        <v>45678</v>
      </c>
      <c r="B178" t="s">
        <v>793</v>
      </c>
      <c r="D178" s="2">
        <v>30</v>
      </c>
    </row>
    <row r="179" spans="1:11" x14ac:dyDescent="0.15">
      <c r="A179" s="23">
        <v>45678</v>
      </c>
      <c r="B179" t="s">
        <v>779</v>
      </c>
      <c r="D179" s="2">
        <v>30</v>
      </c>
    </row>
    <row r="180" spans="1:11" x14ac:dyDescent="0.15">
      <c r="A180" s="23">
        <v>45678</v>
      </c>
      <c r="K180" s="2">
        <v>5</v>
      </c>
    </row>
    <row r="181" spans="1:11" x14ac:dyDescent="0.15">
      <c r="A181" s="23">
        <v>45678</v>
      </c>
      <c r="B181" t="s">
        <v>782</v>
      </c>
      <c r="D181" s="2">
        <v>30</v>
      </c>
    </row>
    <row r="182" spans="1:11" x14ac:dyDescent="0.15">
      <c r="A182" s="23">
        <v>45678</v>
      </c>
      <c r="B182" t="s">
        <v>794</v>
      </c>
      <c r="D182" s="2">
        <v>30</v>
      </c>
    </row>
    <row r="183" spans="1:11" x14ac:dyDescent="0.15">
      <c r="A183" s="23">
        <v>45678</v>
      </c>
      <c r="B183" t="s">
        <v>795</v>
      </c>
      <c r="D183" s="2">
        <v>30</v>
      </c>
    </row>
    <row r="184" spans="1:11" x14ac:dyDescent="0.15">
      <c r="A184" s="23">
        <v>45678</v>
      </c>
      <c r="B184" t="s">
        <v>796</v>
      </c>
      <c r="D184" s="2">
        <v>30</v>
      </c>
    </row>
    <row r="185" spans="1:11" x14ac:dyDescent="0.15">
      <c r="A185" s="23">
        <v>45679</v>
      </c>
      <c r="B185" t="s">
        <v>791</v>
      </c>
      <c r="D185" s="2">
        <v>30</v>
      </c>
    </row>
    <row r="186" spans="1:11" x14ac:dyDescent="0.15">
      <c r="A186" s="23">
        <v>45679</v>
      </c>
      <c r="J186" s="2">
        <v>30</v>
      </c>
    </row>
    <row r="187" spans="1:11" x14ac:dyDescent="0.15">
      <c r="A187" s="23">
        <v>45680</v>
      </c>
      <c r="B187" t="s">
        <v>803</v>
      </c>
      <c r="D187" s="2">
        <v>30</v>
      </c>
    </row>
    <row r="188" spans="1:11" x14ac:dyDescent="0.15">
      <c r="A188" s="23">
        <v>45680</v>
      </c>
      <c r="B188" t="s">
        <v>804</v>
      </c>
      <c r="D188" s="2">
        <v>30</v>
      </c>
    </row>
    <row r="189" spans="1:11" x14ac:dyDescent="0.15">
      <c r="A189" s="23">
        <v>45680</v>
      </c>
      <c r="B189" t="s">
        <v>808</v>
      </c>
      <c r="D189" s="2">
        <v>30</v>
      </c>
    </row>
    <row r="190" spans="1:11" x14ac:dyDescent="0.15">
      <c r="A190" s="23">
        <v>45680</v>
      </c>
      <c r="J190" s="2">
        <v>30</v>
      </c>
    </row>
    <row r="191" spans="1:11" x14ac:dyDescent="0.15">
      <c r="A191" s="23">
        <v>45680</v>
      </c>
      <c r="B191" t="s">
        <v>810</v>
      </c>
      <c r="D191" s="2">
        <v>30</v>
      </c>
    </row>
    <row r="192" spans="1:11" x14ac:dyDescent="0.15">
      <c r="A192" s="23">
        <v>45681</v>
      </c>
      <c r="B192" t="s">
        <v>811</v>
      </c>
      <c r="D192" s="2">
        <v>30</v>
      </c>
    </row>
    <row r="193" spans="1:21" x14ac:dyDescent="0.15">
      <c r="A193" s="23">
        <v>45681</v>
      </c>
      <c r="B193" t="s">
        <v>824</v>
      </c>
      <c r="D193" s="2">
        <v>30</v>
      </c>
    </row>
    <row r="194" spans="1:21" x14ac:dyDescent="0.15">
      <c r="A194" s="23">
        <v>45682</v>
      </c>
      <c r="B194" t="s">
        <v>812</v>
      </c>
      <c r="D194" s="2">
        <v>30</v>
      </c>
    </row>
    <row r="195" spans="1:21" x14ac:dyDescent="0.15">
      <c r="A195" s="23">
        <v>45683</v>
      </c>
      <c r="J195" s="2">
        <v>30</v>
      </c>
    </row>
    <row r="196" spans="1:21" x14ac:dyDescent="0.15">
      <c r="A196" s="23">
        <v>45684</v>
      </c>
      <c r="B196" t="s">
        <v>499</v>
      </c>
      <c r="D196">
        <v>26.1</v>
      </c>
    </row>
    <row r="197" spans="1:21" x14ac:dyDescent="0.15">
      <c r="A197" s="23">
        <v>45684</v>
      </c>
      <c r="B197" t="s">
        <v>814</v>
      </c>
      <c r="D197">
        <v>30</v>
      </c>
    </row>
    <row r="198" spans="1:21" x14ac:dyDescent="0.15">
      <c r="A198" s="23">
        <v>45684</v>
      </c>
      <c r="Q198" s="2">
        <v>200</v>
      </c>
    </row>
    <row r="199" spans="1:21" x14ac:dyDescent="0.15">
      <c r="A199" s="23">
        <v>45684</v>
      </c>
      <c r="M199" s="2">
        <v>60</v>
      </c>
    </row>
    <row r="200" spans="1:21" x14ac:dyDescent="0.15">
      <c r="A200" s="23">
        <v>45684</v>
      </c>
      <c r="J200" s="2">
        <v>30</v>
      </c>
    </row>
    <row r="201" spans="1:21" x14ac:dyDescent="0.15">
      <c r="A201" s="23">
        <v>45685</v>
      </c>
      <c r="B201" t="s">
        <v>499</v>
      </c>
      <c r="D201" s="2">
        <v>27.1</v>
      </c>
    </row>
    <row r="202" spans="1:21" x14ac:dyDescent="0.15">
      <c r="A202" s="23">
        <v>45685</v>
      </c>
      <c r="B202" t="s">
        <v>932</v>
      </c>
      <c r="D202" s="2">
        <v>30</v>
      </c>
    </row>
    <row r="203" spans="1:21" x14ac:dyDescent="0.15">
      <c r="A203" s="23">
        <v>45686</v>
      </c>
      <c r="M203" s="2">
        <v>72</v>
      </c>
    </row>
    <row r="204" spans="1:21" x14ac:dyDescent="0.15">
      <c r="A204" s="23">
        <v>45686</v>
      </c>
      <c r="B204" t="s">
        <v>937</v>
      </c>
      <c r="D204" s="2">
        <v>30</v>
      </c>
    </row>
    <row r="205" spans="1:21" x14ac:dyDescent="0.15">
      <c r="A205" s="23">
        <v>45687</v>
      </c>
      <c r="J205" s="2">
        <v>30</v>
      </c>
    </row>
    <row r="206" spans="1:21" x14ac:dyDescent="0.15">
      <c r="A206" s="23">
        <v>45687</v>
      </c>
      <c r="B206" t="s">
        <v>499</v>
      </c>
      <c r="D206">
        <v>21.54</v>
      </c>
    </row>
    <row r="207" spans="1:21" x14ac:dyDescent="0.15">
      <c r="A207" s="23">
        <v>45689</v>
      </c>
      <c r="B207" t="s">
        <v>940</v>
      </c>
      <c r="D207" s="2">
        <v>30</v>
      </c>
    </row>
    <row r="208" spans="1:21" x14ac:dyDescent="0.15">
      <c r="A208" s="23">
        <v>45689</v>
      </c>
      <c r="M208" s="2">
        <v>210</v>
      </c>
      <c r="U208" t="s">
        <v>981</v>
      </c>
    </row>
    <row r="209" spans="1:14" x14ac:dyDescent="0.15">
      <c r="A209" s="23">
        <v>45691</v>
      </c>
      <c r="B209" t="s">
        <v>982</v>
      </c>
      <c r="D209" s="2">
        <v>30</v>
      </c>
    </row>
    <row r="210" spans="1:14" x14ac:dyDescent="0.15">
      <c r="A210" s="23">
        <v>45691</v>
      </c>
      <c r="B210" t="s">
        <v>983</v>
      </c>
      <c r="D210" s="2">
        <v>30</v>
      </c>
    </row>
    <row r="211" spans="1:14" x14ac:dyDescent="0.15">
      <c r="A211" s="23">
        <v>45692</v>
      </c>
      <c r="M211">
        <v>9.6999999999999993</v>
      </c>
    </row>
    <row r="212" spans="1:14" x14ac:dyDescent="0.15">
      <c r="A212" s="23">
        <v>45692</v>
      </c>
      <c r="M212">
        <v>30.49</v>
      </c>
    </row>
    <row r="213" spans="1:14" x14ac:dyDescent="0.15">
      <c r="A213" s="23">
        <v>45692</v>
      </c>
      <c r="M213">
        <v>625</v>
      </c>
    </row>
    <row r="214" spans="1:14" x14ac:dyDescent="0.15">
      <c r="A214" s="23">
        <v>45694</v>
      </c>
      <c r="B214" t="s">
        <v>499</v>
      </c>
      <c r="D214">
        <v>26.67</v>
      </c>
    </row>
    <row r="215" spans="1:14" x14ac:dyDescent="0.15">
      <c r="A215" s="23">
        <v>45695</v>
      </c>
      <c r="B215" t="s">
        <v>992</v>
      </c>
      <c r="D215" s="2">
        <v>30</v>
      </c>
    </row>
    <row r="216" spans="1:14" x14ac:dyDescent="0.15">
      <c r="A216" s="23">
        <v>45695</v>
      </c>
      <c r="B216" t="s">
        <v>993</v>
      </c>
      <c r="D216" s="2">
        <v>30</v>
      </c>
    </row>
    <row r="217" spans="1:14" x14ac:dyDescent="0.15">
      <c r="A217" s="23">
        <v>45696</v>
      </c>
      <c r="B217" t="s">
        <v>996</v>
      </c>
      <c r="D217" s="2">
        <v>30</v>
      </c>
    </row>
    <row r="218" spans="1:14" x14ac:dyDescent="0.15">
      <c r="A218" s="23">
        <v>45697</v>
      </c>
      <c r="N218" s="2">
        <v>7.95</v>
      </c>
    </row>
    <row r="219" spans="1:14" x14ac:dyDescent="0.15">
      <c r="A219" s="23">
        <v>45698</v>
      </c>
      <c r="G219" s="2">
        <v>1.77</v>
      </c>
    </row>
    <row r="220" spans="1:14" x14ac:dyDescent="0.15">
      <c r="A220" s="23">
        <v>45701</v>
      </c>
      <c r="B220" t="s">
        <v>1005</v>
      </c>
      <c r="D220" s="2">
        <v>30</v>
      </c>
    </row>
    <row r="221" spans="1:14" x14ac:dyDescent="0.15">
      <c r="A221" s="23">
        <v>45701</v>
      </c>
      <c r="D221" s="2">
        <v>29.35</v>
      </c>
    </row>
    <row r="222" spans="1:14" x14ac:dyDescent="0.15">
      <c r="A222" s="23">
        <v>45701</v>
      </c>
      <c r="E222">
        <v>43.11</v>
      </c>
    </row>
    <row r="223" spans="1:14" x14ac:dyDescent="0.15">
      <c r="A223" s="23">
        <v>45705</v>
      </c>
      <c r="B223" t="s">
        <v>1106</v>
      </c>
      <c r="D223" s="2">
        <v>30</v>
      </c>
    </row>
    <row r="224" spans="1:14" x14ac:dyDescent="0.15">
      <c r="A224" s="23">
        <v>45706</v>
      </c>
      <c r="G224">
        <v>116.08</v>
      </c>
    </row>
    <row r="225" spans="1:18" x14ac:dyDescent="0.15">
      <c r="A225" s="23">
        <v>45707</v>
      </c>
      <c r="G225">
        <v>14.57</v>
      </c>
    </row>
    <row r="226" spans="1:18" x14ac:dyDescent="0.15">
      <c r="A226" s="23">
        <v>45707</v>
      </c>
      <c r="D226">
        <v>30</v>
      </c>
    </row>
    <row r="227" spans="1:18" x14ac:dyDescent="0.15">
      <c r="A227" s="23">
        <v>45707</v>
      </c>
      <c r="D227">
        <v>30</v>
      </c>
    </row>
    <row r="228" spans="1:18" x14ac:dyDescent="0.15">
      <c r="A228" s="23">
        <v>45708</v>
      </c>
      <c r="E228">
        <v>131.81</v>
      </c>
    </row>
    <row r="229" spans="1:18" x14ac:dyDescent="0.15">
      <c r="A229" s="23">
        <v>45709</v>
      </c>
      <c r="E229">
        <v>14.57</v>
      </c>
    </row>
    <row r="230" spans="1:18" x14ac:dyDescent="0.15">
      <c r="A230" s="23">
        <v>45709</v>
      </c>
      <c r="K230" s="2">
        <v>5</v>
      </c>
    </row>
    <row r="231" spans="1:18" x14ac:dyDescent="0.15">
      <c r="A231" s="23">
        <v>45712</v>
      </c>
      <c r="E231">
        <v>43.8</v>
      </c>
    </row>
    <row r="232" spans="1:18" x14ac:dyDescent="0.15">
      <c r="A232" s="23">
        <v>45713</v>
      </c>
      <c r="E232">
        <v>43.28</v>
      </c>
    </row>
    <row r="233" spans="1:18" x14ac:dyDescent="0.15">
      <c r="A233" s="23">
        <v>45713</v>
      </c>
      <c r="R233">
        <v>231</v>
      </c>
    </row>
    <row r="234" spans="1:18" x14ac:dyDescent="0.15">
      <c r="A234" s="23">
        <v>45714</v>
      </c>
      <c r="R234">
        <v>175</v>
      </c>
    </row>
    <row r="235" spans="1:18" x14ac:dyDescent="0.15">
      <c r="A235" s="23">
        <v>45714</v>
      </c>
      <c r="E235">
        <v>14.57</v>
      </c>
    </row>
    <row r="236" spans="1:18" x14ac:dyDescent="0.15">
      <c r="A236" s="23">
        <v>45715</v>
      </c>
      <c r="E236">
        <v>132.11000000000001</v>
      </c>
    </row>
    <row r="237" spans="1:18" x14ac:dyDescent="0.15">
      <c r="A237" s="23">
        <v>45716</v>
      </c>
      <c r="E237">
        <v>29.35</v>
      </c>
    </row>
    <row r="238" spans="1:18" x14ac:dyDescent="0.15">
      <c r="A238" s="23">
        <v>45719</v>
      </c>
      <c r="E238">
        <v>73</v>
      </c>
    </row>
    <row r="239" spans="1:18" x14ac:dyDescent="0.15">
      <c r="A239" s="23">
        <v>45719</v>
      </c>
      <c r="D239" s="2">
        <v>30</v>
      </c>
    </row>
    <row r="240" spans="1:18" x14ac:dyDescent="0.15">
      <c r="A240" s="23">
        <v>45719</v>
      </c>
      <c r="D240" s="2">
        <v>30</v>
      </c>
    </row>
    <row r="241" spans="1:13" x14ac:dyDescent="0.15">
      <c r="A241" s="23">
        <v>45719</v>
      </c>
      <c r="E241" s="2">
        <v>15</v>
      </c>
    </row>
    <row r="242" spans="1:13" x14ac:dyDescent="0.15">
      <c r="A242" s="23">
        <v>45719</v>
      </c>
      <c r="J242" s="2">
        <v>30</v>
      </c>
    </row>
    <row r="243" spans="1:13" x14ac:dyDescent="0.15">
      <c r="A243" s="23">
        <v>45720</v>
      </c>
      <c r="E243">
        <v>43.92</v>
      </c>
    </row>
    <row r="244" spans="1:13" x14ac:dyDescent="0.15">
      <c r="A244" s="23">
        <v>45722</v>
      </c>
      <c r="E244">
        <v>586.42999999999995</v>
      </c>
    </row>
    <row r="245" spans="1:13" x14ac:dyDescent="0.15">
      <c r="A245" s="23">
        <v>45722</v>
      </c>
      <c r="D245">
        <v>30</v>
      </c>
    </row>
    <row r="246" spans="1:13" x14ac:dyDescent="0.15">
      <c r="A246" s="23">
        <v>45722</v>
      </c>
      <c r="D246">
        <v>30</v>
      </c>
    </row>
    <row r="247" spans="1:13" x14ac:dyDescent="0.15">
      <c r="A247" s="23">
        <v>45723</v>
      </c>
      <c r="M247">
        <v>58.5</v>
      </c>
    </row>
    <row r="248" spans="1:13" x14ac:dyDescent="0.15">
      <c r="A248" s="23">
        <v>45723</v>
      </c>
      <c r="E248">
        <v>73.27</v>
      </c>
    </row>
    <row r="249" spans="1:13" x14ac:dyDescent="0.15">
      <c r="A249" s="23">
        <v>45724</v>
      </c>
      <c r="E249">
        <v>30</v>
      </c>
    </row>
    <row r="250" spans="1:13" x14ac:dyDescent="0.15">
      <c r="A250" s="23">
        <v>45724</v>
      </c>
      <c r="E250">
        <v>15</v>
      </c>
    </row>
    <row r="251" spans="1:13" x14ac:dyDescent="0.15">
      <c r="A251" s="23">
        <v>45725</v>
      </c>
      <c r="D251">
        <v>30</v>
      </c>
    </row>
    <row r="252" spans="1:13" x14ac:dyDescent="0.15">
      <c r="A252" s="23">
        <v>45726</v>
      </c>
      <c r="E252">
        <v>145.80000000000001</v>
      </c>
    </row>
    <row r="253" spans="1:13" x14ac:dyDescent="0.15">
      <c r="A253" s="23">
        <v>45727</v>
      </c>
      <c r="E253">
        <v>131.22999999999999</v>
      </c>
    </row>
    <row r="254" spans="1:13" x14ac:dyDescent="0.15">
      <c r="A254" s="23">
        <v>45728</v>
      </c>
      <c r="E254">
        <v>146.54</v>
      </c>
    </row>
    <row r="255" spans="1:13" x14ac:dyDescent="0.15">
      <c r="A255" s="23">
        <v>45729</v>
      </c>
      <c r="E255">
        <v>30</v>
      </c>
    </row>
    <row r="256" spans="1:13" x14ac:dyDescent="0.15">
      <c r="A256" s="23">
        <v>45729</v>
      </c>
      <c r="E256">
        <v>570.09</v>
      </c>
    </row>
    <row r="257" spans="1:19" x14ac:dyDescent="0.15">
      <c r="A257" s="23">
        <v>45734</v>
      </c>
      <c r="J257">
        <v>30</v>
      </c>
    </row>
    <row r="258" spans="1:19" x14ac:dyDescent="0.15">
      <c r="A258" s="23">
        <v>45736</v>
      </c>
      <c r="R258" s="2">
        <v>30</v>
      </c>
    </row>
    <row r="259" spans="1:19" x14ac:dyDescent="0.15">
      <c r="A259" s="23">
        <v>45736</v>
      </c>
      <c r="S259" s="2">
        <v>200</v>
      </c>
    </row>
    <row r="260" spans="1:19" x14ac:dyDescent="0.15">
      <c r="A260" s="23">
        <v>45736</v>
      </c>
      <c r="M260">
        <v>25.4</v>
      </c>
    </row>
    <row r="261" spans="1:19" x14ac:dyDescent="0.15">
      <c r="A261" s="23">
        <v>45737</v>
      </c>
      <c r="K261">
        <v>5</v>
      </c>
    </row>
    <row r="262" spans="1:19" x14ac:dyDescent="0.15">
      <c r="A262" s="23">
        <v>45740</v>
      </c>
      <c r="M262">
        <v>613.22</v>
      </c>
    </row>
    <row r="263" spans="1:19" x14ac:dyDescent="0.15">
      <c r="A263" s="23">
        <v>45740</v>
      </c>
      <c r="R263">
        <v>63.6</v>
      </c>
    </row>
    <row r="264" spans="1:19" x14ac:dyDescent="0.15">
      <c r="A264" s="23">
        <v>45740</v>
      </c>
      <c r="R264">
        <v>137</v>
      </c>
    </row>
    <row r="265" spans="1:19" x14ac:dyDescent="0.15">
      <c r="A265" s="23">
        <v>45740</v>
      </c>
      <c r="F265">
        <v>1690.92</v>
      </c>
    </row>
    <row r="266" spans="1:19" x14ac:dyDescent="0.15">
      <c r="A266" s="23">
        <v>45740</v>
      </c>
      <c r="H266">
        <v>159.37</v>
      </c>
    </row>
    <row r="267" spans="1:19" x14ac:dyDescent="0.15">
      <c r="A267" s="23">
        <v>45741</v>
      </c>
      <c r="F267">
        <v>589.86</v>
      </c>
    </row>
    <row r="268" spans="1:19" x14ac:dyDescent="0.15">
      <c r="A268" s="23">
        <v>45742</v>
      </c>
      <c r="F268">
        <v>719</v>
      </c>
    </row>
    <row r="269" spans="1:19" x14ac:dyDescent="0.15">
      <c r="A269" s="23">
        <v>45742</v>
      </c>
      <c r="H269">
        <v>80.599999999999994</v>
      </c>
    </row>
    <row r="270" spans="1:19" x14ac:dyDescent="0.15">
      <c r="A270" s="23">
        <v>45743</v>
      </c>
      <c r="F270">
        <v>700</v>
      </c>
    </row>
    <row r="271" spans="1:19" x14ac:dyDescent="0.15">
      <c r="A271" s="23">
        <v>45744</v>
      </c>
      <c r="N271">
        <v>15.59</v>
      </c>
    </row>
    <row r="272" spans="1:19" x14ac:dyDescent="0.15">
      <c r="A272" s="23">
        <v>45744</v>
      </c>
      <c r="N272">
        <v>15.59</v>
      </c>
    </row>
    <row r="273" spans="1:12" x14ac:dyDescent="0.15">
      <c r="A273" s="23">
        <v>45744</v>
      </c>
      <c r="D273">
        <v>30</v>
      </c>
    </row>
    <row r="274" spans="1:12" x14ac:dyDescent="0.15">
      <c r="A274" s="23">
        <v>45744</v>
      </c>
      <c r="F274">
        <v>125</v>
      </c>
    </row>
    <row r="275" spans="1:12" x14ac:dyDescent="0.15">
      <c r="A275" s="23">
        <v>45746</v>
      </c>
      <c r="F275">
        <v>325</v>
      </c>
    </row>
    <row r="276" spans="1:12" x14ac:dyDescent="0.15">
      <c r="A276" s="23">
        <v>45747</v>
      </c>
      <c r="F276">
        <v>1400.91</v>
      </c>
    </row>
    <row r="277" spans="1:12" x14ac:dyDescent="0.15">
      <c r="A277" s="23">
        <v>45751</v>
      </c>
      <c r="F277">
        <v>712.75</v>
      </c>
      <c r="L277" s="2">
        <v>90</v>
      </c>
    </row>
    <row r="278" spans="1:12" x14ac:dyDescent="0.15">
      <c r="A278" s="23">
        <v>45754</v>
      </c>
    </row>
    <row r="279" spans="1:12" x14ac:dyDescent="0.15">
      <c r="A279" s="23">
        <v>45754</v>
      </c>
      <c r="F279" s="2">
        <v>375</v>
      </c>
    </row>
    <row r="280" spans="1:12" x14ac:dyDescent="0.15">
      <c r="A280" s="23">
        <v>45754</v>
      </c>
      <c r="L280">
        <v>187.5</v>
      </c>
    </row>
    <row r="281" spans="1:12" x14ac:dyDescent="0.15">
      <c r="A281" s="23">
        <v>45754</v>
      </c>
      <c r="L281">
        <v>270</v>
      </c>
    </row>
    <row r="282" spans="1:12" x14ac:dyDescent="0.15">
      <c r="A282" s="23">
        <v>45754</v>
      </c>
      <c r="L282">
        <v>431.25</v>
      </c>
    </row>
    <row r="283" spans="1:12" x14ac:dyDescent="0.15">
      <c r="A283" s="23">
        <v>45754</v>
      </c>
      <c r="L283">
        <v>180</v>
      </c>
    </row>
    <row r="284" spans="1:12" x14ac:dyDescent="0.15">
      <c r="A284" s="23">
        <v>45754</v>
      </c>
      <c r="L284">
        <v>138.75</v>
      </c>
    </row>
    <row r="285" spans="1:12" x14ac:dyDescent="0.15">
      <c r="A285" s="23">
        <v>45754</v>
      </c>
      <c r="L285">
        <v>525</v>
      </c>
    </row>
    <row r="286" spans="1:12" x14ac:dyDescent="0.15">
      <c r="A286" s="23">
        <v>45754</v>
      </c>
      <c r="L286">
        <v>450</v>
      </c>
    </row>
    <row r="287" spans="1:12" x14ac:dyDescent="0.15">
      <c r="A287" s="23">
        <v>45754</v>
      </c>
      <c r="L287">
        <v>543.75</v>
      </c>
    </row>
    <row r="288" spans="1:12" x14ac:dyDescent="0.15">
      <c r="A288" s="23">
        <v>45754</v>
      </c>
      <c r="L288">
        <v>146.25</v>
      </c>
    </row>
    <row r="289" spans="1:18" x14ac:dyDescent="0.15">
      <c r="A289" s="23">
        <v>45754</v>
      </c>
      <c r="L289">
        <v>180</v>
      </c>
    </row>
    <row r="290" spans="1:18" x14ac:dyDescent="0.15">
      <c r="A290" s="23">
        <v>45754</v>
      </c>
      <c r="L290">
        <v>337.5</v>
      </c>
    </row>
    <row r="291" spans="1:18" x14ac:dyDescent="0.15">
      <c r="A291" s="23">
        <v>45754</v>
      </c>
      <c r="L291">
        <v>131.25</v>
      </c>
    </row>
    <row r="292" spans="1:18" x14ac:dyDescent="0.15">
      <c r="A292" s="23">
        <v>45754</v>
      </c>
      <c r="F292">
        <v>1086.32</v>
      </c>
    </row>
    <row r="293" spans="1:18" x14ac:dyDescent="0.15">
      <c r="A293" s="23">
        <v>45755</v>
      </c>
      <c r="L293">
        <v>108.75</v>
      </c>
    </row>
    <row r="294" spans="1:18" x14ac:dyDescent="0.15">
      <c r="A294" s="23">
        <v>45755</v>
      </c>
      <c r="F294">
        <v>443.05</v>
      </c>
    </row>
    <row r="295" spans="1:18" x14ac:dyDescent="0.15">
      <c r="A295" s="23">
        <v>45755</v>
      </c>
      <c r="L295">
        <v>937.5</v>
      </c>
    </row>
    <row r="296" spans="1:18" x14ac:dyDescent="0.15">
      <c r="A296" s="23">
        <v>45755</v>
      </c>
      <c r="L296">
        <v>281.25</v>
      </c>
    </row>
    <row r="297" spans="1:18" x14ac:dyDescent="0.15">
      <c r="A297" s="23">
        <v>45760</v>
      </c>
      <c r="L297">
        <v>337.5</v>
      </c>
    </row>
    <row r="298" spans="1:18" x14ac:dyDescent="0.15">
      <c r="A298" s="23">
        <v>45761</v>
      </c>
      <c r="L298">
        <v>150</v>
      </c>
    </row>
    <row r="299" spans="1:18" x14ac:dyDescent="0.15">
      <c r="A299" s="23">
        <v>45762</v>
      </c>
      <c r="L299">
        <v>281.25</v>
      </c>
    </row>
    <row r="300" spans="1:18" x14ac:dyDescent="0.15">
      <c r="A300" s="23">
        <v>45763</v>
      </c>
      <c r="R300">
        <v>750</v>
      </c>
    </row>
    <row r="301" spans="1:18" x14ac:dyDescent="0.15">
      <c r="A301" s="23">
        <v>45763</v>
      </c>
      <c r="R301">
        <v>43.17</v>
      </c>
    </row>
    <row r="302" spans="1:18" x14ac:dyDescent="0.15">
      <c r="A302" s="23">
        <v>45765</v>
      </c>
      <c r="R302">
        <v>124.65</v>
      </c>
    </row>
    <row r="303" spans="1:18" x14ac:dyDescent="0.15">
      <c r="A303" s="23">
        <v>45765</v>
      </c>
      <c r="R303">
        <v>750</v>
      </c>
    </row>
    <row r="304" spans="1:18" x14ac:dyDescent="0.15">
      <c r="A304" s="23">
        <v>45768</v>
      </c>
      <c r="R304">
        <v>66.790000000000006</v>
      </c>
    </row>
    <row r="305" spans="1:18" x14ac:dyDescent="0.15">
      <c r="A305" s="23">
        <v>45768</v>
      </c>
      <c r="K305">
        <v>5.72</v>
      </c>
    </row>
    <row r="306" spans="1:18" x14ac:dyDescent="0.15">
      <c r="A306" s="23">
        <v>45771</v>
      </c>
      <c r="R306">
        <v>213</v>
      </c>
    </row>
    <row r="307" spans="1:18" x14ac:dyDescent="0.15">
      <c r="A307" s="23">
        <v>45771</v>
      </c>
      <c r="J307">
        <v>15</v>
      </c>
    </row>
    <row r="308" spans="1:18" x14ac:dyDescent="0.15">
      <c r="A308" s="23">
        <v>45771</v>
      </c>
      <c r="M308">
        <v>17.75</v>
      </c>
    </row>
    <row r="309" spans="1:18" x14ac:dyDescent="0.15">
      <c r="A309" s="23">
        <v>45771</v>
      </c>
      <c r="N309" s="2">
        <v>1500</v>
      </c>
    </row>
    <row r="310" spans="1:18" x14ac:dyDescent="0.15">
      <c r="A310" s="23">
        <v>45771</v>
      </c>
      <c r="N310">
        <v>264.14999999999998</v>
      </c>
    </row>
    <row r="311" spans="1:18" x14ac:dyDescent="0.15">
      <c r="A311" s="23">
        <v>45772</v>
      </c>
      <c r="F311">
        <v>47.5</v>
      </c>
    </row>
    <row r="312" spans="1:18" x14ac:dyDescent="0.15">
      <c r="A312" s="23">
        <v>45778</v>
      </c>
      <c r="M312">
        <v>240</v>
      </c>
    </row>
    <row r="313" spans="1:18" x14ac:dyDescent="0.15">
      <c r="A313" s="23">
        <v>45786</v>
      </c>
      <c r="R313">
        <v>41.42</v>
      </c>
    </row>
    <row r="314" spans="1:18" x14ac:dyDescent="0.15">
      <c r="A314" s="23">
        <v>45786</v>
      </c>
      <c r="R314">
        <v>122.1</v>
      </c>
    </row>
    <row r="349" spans="25:25" x14ac:dyDescent="0.1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22265625" defaultRowHeight="14.25" x14ac:dyDescent="0.2"/>
  <cols>
    <col min="1" max="1" width="11.59375" style="5" hidden="1" customWidth="1"/>
    <col min="2" max="2" width="16.71875" style="5" hidden="1" customWidth="1"/>
    <col min="3" max="3" width="10.11328125" style="5" customWidth="1"/>
    <col min="4" max="5" width="8.22265625" style="5"/>
    <col min="6" max="6" width="11.0546875" style="5" customWidth="1"/>
    <col min="7" max="7" width="8.22265625" style="5"/>
    <col min="8" max="8" width="10.65234375" style="5" customWidth="1"/>
    <col min="9" max="9" width="9.16796875" style="5" bestFit="1" customWidth="1"/>
    <col min="10" max="16384" width="8.22265625" style="5"/>
  </cols>
  <sheetData>
    <row r="1" spans="1:9" x14ac:dyDescent="0.2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2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2">
      <c r="C3" s="23"/>
      <c r="D3"/>
      <c r="E3"/>
      <c r="F3"/>
      <c r="G3"/>
      <c r="H3" s="7"/>
      <c r="I3" s="12"/>
    </row>
    <row r="4" spans="1:9" x14ac:dyDescent="0.2">
      <c r="C4" s="23"/>
      <c r="E4"/>
      <c r="H4" s="7"/>
    </row>
    <row r="5" spans="1:9" x14ac:dyDescent="0.2">
      <c r="C5" s="23"/>
      <c r="E5"/>
      <c r="H5" s="7"/>
    </row>
    <row r="6" spans="1:9" x14ac:dyDescent="0.2">
      <c r="C6" s="23"/>
      <c r="E6"/>
      <c r="H6" s="7"/>
    </row>
    <row r="7" spans="1:9" x14ac:dyDescent="0.2">
      <c r="C7" s="23"/>
      <c r="E7"/>
      <c r="H7" s="7"/>
    </row>
    <row r="8" spans="1:9" x14ac:dyDescent="0.2">
      <c r="C8" s="8"/>
      <c r="H8" s="9"/>
    </row>
    <row r="9" spans="1:9" x14ac:dyDescent="0.2">
      <c r="C9" s="8"/>
      <c r="H9" s="9"/>
    </row>
    <row r="10" spans="1:9" x14ac:dyDescent="0.2">
      <c r="C10" s="8"/>
      <c r="H10" s="9"/>
    </row>
    <row r="11" spans="1:9" x14ac:dyDescent="0.2">
      <c r="C11" s="8"/>
      <c r="H11" s="9"/>
    </row>
    <row r="12" spans="1:9" x14ac:dyDescent="0.2">
      <c r="C12" s="8"/>
      <c r="H12" s="9"/>
    </row>
    <row r="13" spans="1:9" x14ac:dyDescent="0.2">
      <c r="C13" s="8"/>
      <c r="H13" s="9"/>
    </row>
    <row r="14" spans="1:9" x14ac:dyDescent="0.2">
      <c r="C14" s="8"/>
      <c r="H14" s="9"/>
    </row>
    <row r="15" spans="1:9" x14ac:dyDescent="0.2">
      <c r="C15" s="8"/>
      <c r="H15" s="9"/>
    </row>
    <row r="16" spans="1:9" x14ac:dyDescent="0.2">
      <c r="H16" s="12"/>
      <c r="I16" s="12">
        <f>H16+Main!T357</f>
        <v>0</v>
      </c>
    </row>
    <row r="17" spans="5:5" x14ac:dyDescent="0.2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3"/>
  <sheetViews>
    <sheetView zoomScale="110" workbookViewId="0"/>
  </sheetViews>
  <sheetFormatPr defaultColWidth="9.03515625" defaultRowHeight="14.25" x14ac:dyDescent="0.2"/>
  <cols>
    <col min="1" max="1" width="42.20703125" style="5" bestFit="1" customWidth="1"/>
    <col min="2" max="2" width="15.23828125" style="5" customWidth="1"/>
    <col min="3" max="3" width="16.5859375" style="5" bestFit="1" customWidth="1"/>
    <col min="4" max="13" width="9.03515625" style="5"/>
    <col min="14" max="15" width="18.87890625" style="5" customWidth="1"/>
    <col min="16" max="18" width="9.03515625" style="5"/>
    <col min="19" max="20" width="32.2265625" style="5" customWidth="1"/>
    <col min="21" max="21" width="18.47265625" style="5" customWidth="1"/>
    <col min="22" max="22" width="9.03515625" style="5"/>
    <col min="23" max="23" width="11.0546875" style="5" customWidth="1"/>
    <col min="24" max="24" width="9.03515625" style="5"/>
    <col min="25" max="25" width="10.515625" style="5" bestFit="1" customWidth="1"/>
    <col min="26" max="26" width="14.42578125" style="5" customWidth="1"/>
    <col min="27" max="16384" width="9.03515625" style="5"/>
  </cols>
  <sheetData>
    <row r="1" spans="1:4" x14ac:dyDescent="0.2">
      <c r="A1" s="5" t="s">
        <v>728</v>
      </c>
      <c r="B1" s="36" t="s">
        <v>181</v>
      </c>
      <c r="C1" s="36" t="s">
        <v>182</v>
      </c>
      <c r="D1" s="36" t="s">
        <v>184</v>
      </c>
    </row>
    <row r="2" spans="1:4" customFormat="1" ht="12.75" x14ac:dyDescent="0.15">
      <c r="A2" t="s">
        <v>1768</v>
      </c>
      <c r="B2" t="s">
        <v>1769</v>
      </c>
      <c r="C2" t="s">
        <v>1770</v>
      </c>
    </row>
    <row r="3" spans="1:4" x14ac:dyDescent="0.2">
      <c r="A3" t="s">
        <v>172</v>
      </c>
      <c r="B3" s="5" t="s">
        <v>160</v>
      </c>
      <c r="C3" s="5" t="s">
        <v>161</v>
      </c>
    </row>
    <row r="4" spans="1:4" x14ac:dyDescent="0.2">
      <c r="A4" t="s">
        <v>173</v>
      </c>
      <c r="B4" s="5" t="s">
        <v>164</v>
      </c>
      <c r="C4" s="5" t="s">
        <v>13</v>
      </c>
    </row>
    <row r="5" spans="1:4" x14ac:dyDescent="0.2">
      <c r="A5" t="s">
        <v>174</v>
      </c>
      <c r="B5" s="5" t="s">
        <v>16</v>
      </c>
      <c r="C5" s="5" t="s">
        <v>180</v>
      </c>
    </row>
    <row r="6" spans="1:4" x14ac:dyDescent="0.2">
      <c r="A6" t="s">
        <v>175</v>
      </c>
      <c r="B6" s="5" t="s">
        <v>162</v>
      </c>
      <c r="C6" s="5" t="s">
        <v>163</v>
      </c>
    </row>
    <row r="7" spans="1:4" x14ac:dyDescent="0.2">
      <c r="A7" t="s">
        <v>176</v>
      </c>
      <c r="B7" s="5" t="s">
        <v>166</v>
      </c>
      <c r="C7" s="5" t="s">
        <v>167</v>
      </c>
    </row>
    <row r="8" spans="1:4" x14ac:dyDescent="0.2">
      <c r="A8" t="s">
        <v>80</v>
      </c>
      <c r="B8" s="5" t="s">
        <v>165</v>
      </c>
      <c r="C8" s="5" t="s">
        <v>729</v>
      </c>
    </row>
    <row r="9" spans="1:4" x14ac:dyDescent="0.2">
      <c r="A9" t="s">
        <v>81</v>
      </c>
      <c r="B9" s="5" t="s">
        <v>21</v>
      </c>
      <c r="C9" s="5" t="s">
        <v>179</v>
      </c>
    </row>
    <row r="10" spans="1:4" x14ac:dyDescent="0.2">
      <c r="A10" t="s">
        <v>177</v>
      </c>
      <c r="B10" s="5" t="s">
        <v>158</v>
      </c>
      <c r="C10" s="5" t="s">
        <v>159</v>
      </c>
    </row>
    <row r="11" spans="1:4" x14ac:dyDescent="0.2">
      <c r="A11" s="22" t="s">
        <v>587</v>
      </c>
      <c r="B11" s="5" t="s">
        <v>183</v>
      </c>
      <c r="C11" s="5" t="s">
        <v>157</v>
      </c>
      <c r="D11" s="5" t="s">
        <v>185</v>
      </c>
    </row>
    <row r="12" spans="1:4" x14ac:dyDescent="0.2">
      <c r="A12" t="s">
        <v>186</v>
      </c>
      <c r="B12" s="5" t="s">
        <v>195</v>
      </c>
      <c r="C12" s="5" t="s">
        <v>198</v>
      </c>
    </row>
    <row r="13" spans="1:4" x14ac:dyDescent="0.2">
      <c r="A13" t="s">
        <v>187</v>
      </c>
      <c r="B13" s="5" t="s">
        <v>207</v>
      </c>
      <c r="C13" s="5" t="s">
        <v>741</v>
      </c>
    </row>
    <row r="14" spans="1:4" x14ac:dyDescent="0.2">
      <c r="A14" t="s">
        <v>188</v>
      </c>
      <c r="B14" s="5" t="s">
        <v>19</v>
      </c>
      <c r="C14" s="5" t="s">
        <v>196</v>
      </c>
    </row>
    <row r="15" spans="1:4" x14ac:dyDescent="0.2">
      <c r="A15" t="s">
        <v>189</v>
      </c>
      <c r="B15" s="5" t="s">
        <v>199</v>
      </c>
      <c r="C15" s="5" t="s">
        <v>197</v>
      </c>
    </row>
    <row r="16" spans="1:4" x14ac:dyDescent="0.2">
      <c r="A16" t="s">
        <v>190</v>
      </c>
      <c r="B16" s="5" t="s">
        <v>208</v>
      </c>
      <c r="C16" s="5" t="s">
        <v>203</v>
      </c>
    </row>
    <row r="17" spans="1:3" x14ac:dyDescent="0.2">
      <c r="A17" t="s">
        <v>191</v>
      </c>
      <c r="B17" s="5" t="s">
        <v>200</v>
      </c>
      <c r="C17" t="s">
        <v>785</v>
      </c>
    </row>
    <row r="18" spans="1:3" x14ac:dyDescent="0.2">
      <c r="A18" t="s">
        <v>192</v>
      </c>
      <c r="B18" s="5" t="s">
        <v>201</v>
      </c>
      <c r="C18" s="5" t="s">
        <v>204</v>
      </c>
    </row>
    <row r="19" spans="1:3" x14ac:dyDescent="0.2">
      <c r="A19" t="s">
        <v>193</v>
      </c>
      <c r="B19" s="5" t="s">
        <v>202</v>
      </c>
      <c r="C19" s="5" t="s">
        <v>205</v>
      </c>
    </row>
    <row r="20" spans="1:3" x14ac:dyDescent="0.2">
      <c r="A20" t="s">
        <v>194</v>
      </c>
      <c r="B20" s="5" t="s">
        <v>209</v>
      </c>
      <c r="C20" s="5" t="s">
        <v>206</v>
      </c>
    </row>
    <row r="21" spans="1:3" x14ac:dyDescent="0.2">
      <c r="A21" t="s">
        <v>210</v>
      </c>
      <c r="B21" s="5" t="s">
        <v>96</v>
      </c>
      <c r="C21" s="5" t="s">
        <v>15</v>
      </c>
    </row>
    <row r="22" spans="1:3" x14ac:dyDescent="0.2">
      <c r="A22" t="s">
        <v>211</v>
      </c>
      <c r="B22" s="5" t="s">
        <v>212</v>
      </c>
      <c r="C22" s="5" t="s">
        <v>730</v>
      </c>
    </row>
    <row r="23" spans="1:3" x14ac:dyDescent="0.2">
      <c r="A23" t="s">
        <v>147</v>
      </c>
      <c r="B23" s="5" t="s">
        <v>214</v>
      </c>
      <c r="C23" s="5" t="s">
        <v>213</v>
      </c>
    </row>
    <row r="24" spans="1:3" x14ac:dyDescent="0.2">
      <c r="A24" t="s">
        <v>219</v>
      </c>
      <c r="B24" s="5" t="s">
        <v>217</v>
      </c>
      <c r="C24" s="5" t="s">
        <v>218</v>
      </c>
    </row>
    <row r="25" spans="1:3" x14ac:dyDescent="0.2">
      <c r="A25" t="s">
        <v>220</v>
      </c>
      <c r="B25" s="5" t="s">
        <v>223</v>
      </c>
      <c r="C25" s="5" t="s">
        <v>224</v>
      </c>
    </row>
    <row r="26" spans="1:3" x14ac:dyDescent="0.2">
      <c r="A26" t="s">
        <v>221</v>
      </c>
      <c r="B26" s="5" t="s">
        <v>225</v>
      </c>
      <c r="C26" s="5" t="s">
        <v>13</v>
      </c>
    </row>
    <row r="27" spans="1:3" x14ac:dyDescent="0.2">
      <c r="A27" t="s">
        <v>222</v>
      </c>
      <c r="B27" t="s">
        <v>789</v>
      </c>
      <c r="C27" s="5" t="s">
        <v>227</v>
      </c>
    </row>
    <row r="28" spans="1:3" x14ac:dyDescent="0.2">
      <c r="A28" t="s">
        <v>228</v>
      </c>
      <c r="B28" s="5" t="s">
        <v>231</v>
      </c>
      <c r="C28" s="5" t="s">
        <v>232</v>
      </c>
    </row>
    <row r="29" spans="1:3" x14ac:dyDescent="0.2">
      <c r="A29" t="s">
        <v>229</v>
      </c>
      <c r="B29" s="5" t="s">
        <v>233</v>
      </c>
      <c r="C29" s="5" t="s">
        <v>234</v>
      </c>
    </row>
    <row r="30" spans="1:3" x14ac:dyDescent="0.2">
      <c r="A30" t="s">
        <v>230</v>
      </c>
      <c r="B30" s="5" t="s">
        <v>235</v>
      </c>
      <c r="C30" s="5" t="s">
        <v>236</v>
      </c>
    </row>
    <row r="31" spans="1:3" x14ac:dyDescent="0.2">
      <c r="A31" t="s">
        <v>237</v>
      </c>
      <c r="B31" s="5" t="s">
        <v>231</v>
      </c>
      <c r="C31" s="5" t="s">
        <v>243</v>
      </c>
    </row>
    <row r="32" spans="1:3" x14ac:dyDescent="0.2">
      <c r="A32" t="s">
        <v>238</v>
      </c>
      <c r="B32" s="5" t="s">
        <v>244</v>
      </c>
      <c r="C32" s="5" t="s">
        <v>242</v>
      </c>
    </row>
    <row r="33" spans="1:3" x14ac:dyDescent="0.2">
      <c r="A33" t="s">
        <v>239</v>
      </c>
      <c r="B33" s="5" t="s">
        <v>246</v>
      </c>
      <c r="C33" s="5" t="s">
        <v>742</v>
      </c>
    </row>
    <row r="34" spans="1:3" x14ac:dyDescent="0.2">
      <c r="A34" t="s">
        <v>240</v>
      </c>
      <c r="B34" s="5" t="s">
        <v>247</v>
      </c>
      <c r="C34" s="5" t="s">
        <v>245</v>
      </c>
    </row>
    <row r="35" spans="1:3" x14ac:dyDescent="0.2">
      <c r="A35" t="s">
        <v>241</v>
      </c>
      <c r="B35" s="5" t="s">
        <v>34</v>
      </c>
      <c r="C35" s="5" t="s">
        <v>35</v>
      </c>
    </row>
    <row r="36" spans="1:3" x14ac:dyDescent="0.2">
      <c r="A36" t="s">
        <v>258</v>
      </c>
      <c r="B36" s="5" t="s">
        <v>382</v>
      </c>
      <c r="C36" s="5" t="s">
        <v>383</v>
      </c>
    </row>
    <row r="37" spans="1:3" x14ac:dyDescent="0.2">
      <c r="A37" t="s">
        <v>259</v>
      </c>
      <c r="B37" s="5" t="s">
        <v>439</v>
      </c>
      <c r="C37" s="5" t="s">
        <v>743</v>
      </c>
    </row>
    <row r="38" spans="1:3" x14ac:dyDescent="0.2">
      <c r="A38" t="s">
        <v>260</v>
      </c>
      <c r="B38" s="5" t="s">
        <v>200</v>
      </c>
      <c r="C38" s="5" t="s">
        <v>384</v>
      </c>
    </row>
    <row r="39" spans="1:3" x14ac:dyDescent="0.2">
      <c r="A39" t="s">
        <v>261</v>
      </c>
      <c r="B39" s="5" t="s">
        <v>504</v>
      </c>
      <c r="C39" s="5" t="s">
        <v>506</v>
      </c>
    </row>
    <row r="40" spans="1:3" x14ac:dyDescent="0.2">
      <c r="A40" t="s">
        <v>263</v>
      </c>
      <c r="B40" s="5" t="s">
        <v>386</v>
      </c>
      <c r="C40" s="5" t="s">
        <v>385</v>
      </c>
    </row>
    <row r="41" spans="1:3" x14ac:dyDescent="0.2">
      <c r="A41" t="s">
        <v>264</v>
      </c>
      <c r="B41" s="5" t="s">
        <v>387</v>
      </c>
      <c r="C41" s="5" t="s">
        <v>388</v>
      </c>
    </row>
    <row r="42" spans="1:3" x14ac:dyDescent="0.2">
      <c r="A42" t="s">
        <v>265</v>
      </c>
      <c r="B42" s="5" t="s">
        <v>248</v>
      </c>
      <c r="C42" s="5" t="s">
        <v>249</v>
      </c>
    </row>
    <row r="43" spans="1:3" x14ac:dyDescent="0.2">
      <c r="A43" t="s">
        <v>266</v>
      </c>
      <c r="B43" s="5" t="s">
        <v>507</v>
      </c>
      <c r="C43" s="5" t="s">
        <v>505</v>
      </c>
    </row>
    <row r="44" spans="1:3" x14ac:dyDescent="0.2">
      <c r="A44" t="s">
        <v>267</v>
      </c>
      <c r="B44" s="5" t="s">
        <v>390</v>
      </c>
      <c r="C44" s="5" t="s">
        <v>391</v>
      </c>
    </row>
    <row r="45" spans="1:3" x14ac:dyDescent="0.2">
      <c r="A45" t="s">
        <v>268</v>
      </c>
      <c r="B45" s="5" t="s">
        <v>17</v>
      </c>
      <c r="C45" s="5" t="s">
        <v>18</v>
      </c>
    </row>
    <row r="46" spans="1:3" x14ac:dyDescent="0.2">
      <c r="A46" t="s">
        <v>269</v>
      </c>
      <c r="B46" s="5" t="s">
        <v>215</v>
      </c>
      <c r="C46" s="5" t="s">
        <v>216</v>
      </c>
    </row>
    <row r="47" spans="1:3" x14ac:dyDescent="0.2">
      <c r="A47" t="s">
        <v>270</v>
      </c>
      <c r="B47" s="5" t="s">
        <v>16</v>
      </c>
      <c r="C47" s="5" t="s">
        <v>389</v>
      </c>
    </row>
    <row r="48" spans="1:3" x14ac:dyDescent="0.2">
      <c r="A48" t="s">
        <v>271</v>
      </c>
      <c r="B48" s="5" t="s">
        <v>508</v>
      </c>
      <c r="C48" s="5" t="s">
        <v>441</v>
      </c>
    </row>
    <row r="49" spans="1:4" x14ac:dyDescent="0.2">
      <c r="A49" t="s">
        <v>273</v>
      </c>
      <c r="B49" s="5" t="s">
        <v>21</v>
      </c>
      <c r="C49" s="5" t="s">
        <v>442</v>
      </c>
    </row>
    <row r="50" spans="1:4" x14ac:dyDescent="0.2">
      <c r="A50" t="s">
        <v>274</v>
      </c>
      <c r="B50" s="5" t="s">
        <v>443</v>
      </c>
      <c r="C50" s="5" t="s">
        <v>392</v>
      </c>
      <c r="D50" s="5" t="s">
        <v>444</v>
      </c>
    </row>
    <row r="51" spans="1:4" x14ac:dyDescent="0.2">
      <c r="A51" t="s">
        <v>275</v>
      </c>
      <c r="B51" s="5" t="s">
        <v>439</v>
      </c>
      <c r="C51" s="5" t="s">
        <v>445</v>
      </c>
    </row>
    <row r="52" spans="1:4" x14ac:dyDescent="0.2">
      <c r="A52" t="s">
        <v>276</v>
      </c>
      <c r="B52" s="5" t="s">
        <v>446</v>
      </c>
      <c r="C52" s="5" t="s">
        <v>393</v>
      </c>
    </row>
    <row r="53" spans="1:4" x14ac:dyDescent="0.2">
      <c r="A53" t="s">
        <v>277</v>
      </c>
      <c r="B53" s="5" t="s">
        <v>447</v>
      </c>
      <c r="C53" s="5" t="s">
        <v>394</v>
      </c>
    </row>
    <row r="54" spans="1:4" x14ac:dyDescent="0.2">
      <c r="A54" t="s">
        <v>278</v>
      </c>
      <c r="B54" s="5" t="s">
        <v>449</v>
      </c>
      <c r="C54" s="5" t="s">
        <v>395</v>
      </c>
    </row>
    <row r="55" spans="1:4" x14ac:dyDescent="0.2">
      <c r="A55" t="s">
        <v>279</v>
      </c>
      <c r="B55" s="5" t="s">
        <v>448</v>
      </c>
      <c r="C55" s="5" t="s">
        <v>450</v>
      </c>
    </row>
    <row r="56" spans="1:4" x14ac:dyDescent="0.2">
      <c r="A56" t="s">
        <v>280</v>
      </c>
      <c r="B56" s="5" t="s">
        <v>510</v>
      </c>
      <c r="C56" s="5" t="s">
        <v>451</v>
      </c>
    </row>
    <row r="57" spans="1:4" x14ac:dyDescent="0.2">
      <c r="A57" t="s">
        <v>281</v>
      </c>
      <c r="B57" s="5" t="s">
        <v>511</v>
      </c>
      <c r="C57" s="5" t="s">
        <v>790</v>
      </c>
    </row>
    <row r="58" spans="1:4" x14ac:dyDescent="0.2">
      <c r="A58" t="s">
        <v>282</v>
      </c>
      <c r="B58" s="5" t="s">
        <v>512</v>
      </c>
      <c r="C58" s="5" t="s">
        <v>452</v>
      </c>
    </row>
    <row r="59" spans="1:4" x14ac:dyDescent="0.2">
      <c r="A59" t="s">
        <v>283</v>
      </c>
      <c r="B59" s="5" t="s">
        <v>731</v>
      </c>
      <c r="C59" s="5" t="s">
        <v>396</v>
      </c>
    </row>
    <row r="60" spans="1:4" x14ac:dyDescent="0.2">
      <c r="A60" t="s">
        <v>284</v>
      </c>
      <c r="B60" s="5" t="s">
        <v>458</v>
      </c>
      <c r="C60" s="5" t="s">
        <v>397</v>
      </c>
    </row>
    <row r="61" spans="1:4" x14ac:dyDescent="0.2">
      <c r="A61" t="s">
        <v>285</v>
      </c>
      <c r="B61" s="5" t="s">
        <v>732</v>
      </c>
      <c r="C61" s="5" t="s">
        <v>398</v>
      </c>
    </row>
    <row r="62" spans="1:4" x14ac:dyDescent="0.2">
      <c r="A62" t="s">
        <v>286</v>
      </c>
      <c r="B62" s="5" t="s">
        <v>513</v>
      </c>
      <c r="C62" s="5" t="s">
        <v>453</v>
      </c>
    </row>
    <row r="63" spans="1:4" x14ac:dyDescent="0.2">
      <c r="A63" t="s">
        <v>287</v>
      </c>
      <c r="B63" s="5" t="s">
        <v>489</v>
      </c>
      <c r="C63" s="5" t="s">
        <v>454</v>
      </c>
    </row>
    <row r="64" spans="1:4" x14ac:dyDescent="0.2">
      <c r="A64" t="s">
        <v>288</v>
      </c>
      <c r="B64" s="5" t="s">
        <v>223</v>
      </c>
      <c r="C64" s="5" t="s">
        <v>399</v>
      </c>
    </row>
    <row r="65" spans="1:4" x14ac:dyDescent="0.2">
      <c r="A65" t="s">
        <v>289</v>
      </c>
      <c r="B65" s="5" t="s">
        <v>455</v>
      </c>
      <c r="C65" s="5" t="s">
        <v>400</v>
      </c>
    </row>
    <row r="66" spans="1:4" x14ac:dyDescent="0.2">
      <c r="A66" t="s">
        <v>290</v>
      </c>
      <c r="B66" s="5" t="s">
        <v>514</v>
      </c>
      <c r="C66" s="5" t="s">
        <v>515</v>
      </c>
    </row>
    <row r="67" spans="1:4" x14ac:dyDescent="0.2">
      <c r="A67" t="s">
        <v>291</v>
      </c>
      <c r="B67" s="5" t="s">
        <v>990</v>
      </c>
      <c r="C67" s="5" t="s">
        <v>991</v>
      </c>
      <c r="D67" s="35">
        <v>25</v>
      </c>
    </row>
    <row r="68" spans="1:4" x14ac:dyDescent="0.2">
      <c r="A68" t="s">
        <v>292</v>
      </c>
      <c r="B68" s="5" t="s">
        <v>21</v>
      </c>
      <c r="C68" s="5" t="s">
        <v>25</v>
      </c>
    </row>
    <row r="69" spans="1:4" x14ac:dyDescent="0.2">
      <c r="A69" t="s">
        <v>293</v>
      </c>
      <c r="B69" s="5" t="s">
        <v>516</v>
      </c>
      <c r="C69" s="5" t="s">
        <v>456</v>
      </c>
    </row>
    <row r="70" spans="1:4" x14ac:dyDescent="0.2">
      <c r="A70" t="s">
        <v>294</v>
      </c>
      <c r="B70" s="5" t="s">
        <v>517</v>
      </c>
      <c r="C70" s="5" t="s">
        <v>457</v>
      </c>
    </row>
    <row r="71" spans="1:4" x14ac:dyDescent="0.2">
      <c r="A71" t="s">
        <v>295</v>
      </c>
      <c r="B71" s="5" t="s">
        <v>518</v>
      </c>
      <c r="C71" s="5" t="s">
        <v>401</v>
      </c>
    </row>
    <row r="72" spans="1:4" x14ac:dyDescent="0.2">
      <c r="A72" t="s">
        <v>296</v>
      </c>
      <c r="B72" s="5" t="s">
        <v>744</v>
      </c>
      <c r="C72" s="5" t="s">
        <v>402</v>
      </c>
    </row>
    <row r="73" spans="1:4" x14ac:dyDescent="0.2">
      <c r="A73" t="s">
        <v>297</v>
      </c>
      <c r="B73" s="5" t="s">
        <v>458</v>
      </c>
      <c r="C73" s="5" t="s">
        <v>403</v>
      </c>
    </row>
    <row r="74" spans="1:4" x14ac:dyDescent="0.2">
      <c r="A74" t="s">
        <v>298</v>
      </c>
      <c r="B74" s="5" t="s">
        <v>478</v>
      </c>
      <c r="C74" s="5" t="s">
        <v>459</v>
      </c>
    </row>
    <row r="75" spans="1:4" x14ac:dyDescent="0.2">
      <c r="A75" t="s">
        <v>300</v>
      </c>
      <c r="B75" s="5" t="s">
        <v>518</v>
      </c>
      <c r="C75" s="5" t="s">
        <v>404</v>
      </c>
    </row>
    <row r="76" spans="1:4" x14ac:dyDescent="0.2">
      <c r="A76" t="s">
        <v>301</v>
      </c>
      <c r="B76" s="5" t="s">
        <v>509</v>
      </c>
      <c r="C76" s="5" t="s">
        <v>405</v>
      </c>
    </row>
    <row r="77" spans="1:4" x14ac:dyDescent="0.2">
      <c r="A77" t="s">
        <v>302</v>
      </c>
      <c r="B77" s="5" t="s">
        <v>94</v>
      </c>
      <c r="C77" s="5" t="s">
        <v>745</v>
      </c>
    </row>
    <row r="78" spans="1:4" x14ac:dyDescent="0.2">
      <c r="A78" t="s">
        <v>303</v>
      </c>
      <c r="B78" s="5" t="s">
        <v>19</v>
      </c>
      <c r="C78" s="5" t="s">
        <v>24</v>
      </c>
    </row>
    <row r="79" spans="1:4" x14ac:dyDescent="0.2">
      <c r="A79" t="s">
        <v>304</v>
      </c>
      <c r="B79" s="5" t="s">
        <v>519</v>
      </c>
      <c r="C79" s="5" t="s">
        <v>406</v>
      </c>
    </row>
    <row r="80" spans="1:4" x14ac:dyDescent="0.2">
      <c r="A80" t="s">
        <v>305</v>
      </c>
      <c r="B80" s="5" t="s">
        <v>460</v>
      </c>
      <c r="C80" s="5" t="s">
        <v>407</v>
      </c>
    </row>
    <row r="81" spans="1:4" x14ac:dyDescent="0.2">
      <c r="A81" t="s">
        <v>306</v>
      </c>
      <c r="B81" s="5" t="s">
        <v>520</v>
      </c>
      <c r="C81" s="5" t="s">
        <v>408</v>
      </c>
      <c r="D81" s="5" t="s">
        <v>521</v>
      </c>
    </row>
    <row r="82" spans="1:4" x14ac:dyDescent="0.2">
      <c r="A82" t="s">
        <v>307</v>
      </c>
      <c r="B82" s="5" t="s">
        <v>522</v>
      </c>
      <c r="C82" s="5" t="s">
        <v>409</v>
      </c>
    </row>
    <row r="83" spans="1:4" x14ac:dyDescent="0.2">
      <c r="A83" t="s">
        <v>308</v>
      </c>
      <c r="B83" s="5" t="s">
        <v>16</v>
      </c>
      <c r="C83" s="5" t="s">
        <v>410</v>
      </c>
    </row>
    <row r="84" spans="1:4" x14ac:dyDescent="0.2">
      <c r="A84" t="s">
        <v>309</v>
      </c>
      <c r="B84" s="5" t="s">
        <v>523</v>
      </c>
      <c r="C84" s="5" t="s">
        <v>411</v>
      </c>
    </row>
    <row r="85" spans="1:4" x14ac:dyDescent="0.2">
      <c r="A85" t="s">
        <v>310</v>
      </c>
      <c r="B85" s="5" t="s">
        <v>524</v>
      </c>
      <c r="C85" s="5" t="s">
        <v>412</v>
      </c>
    </row>
    <row r="86" spans="1:4" x14ac:dyDescent="0.2">
      <c r="A86" t="s">
        <v>311</v>
      </c>
      <c r="B86" s="5" t="s">
        <v>525</v>
      </c>
      <c r="C86" s="5" t="s">
        <v>413</v>
      </c>
    </row>
    <row r="87" spans="1:4" x14ac:dyDescent="0.2">
      <c r="A87" t="s">
        <v>312</v>
      </c>
      <c r="B87" s="5" t="s">
        <v>526</v>
      </c>
      <c r="C87" s="5" t="s">
        <v>404</v>
      </c>
    </row>
    <row r="88" spans="1:4" x14ac:dyDescent="0.2">
      <c r="A88" t="s">
        <v>313</v>
      </c>
      <c r="B88" s="5" t="s">
        <v>531</v>
      </c>
      <c r="C88" s="5" t="s">
        <v>414</v>
      </c>
    </row>
    <row r="89" spans="1:4" x14ac:dyDescent="0.2">
      <c r="A89" t="s">
        <v>314</v>
      </c>
      <c r="B89" s="5" t="s">
        <v>527</v>
      </c>
      <c r="C89" s="5" t="s">
        <v>415</v>
      </c>
    </row>
    <row r="90" spans="1:4" x14ac:dyDescent="0.2">
      <c r="A90" t="s">
        <v>315</v>
      </c>
      <c r="B90" s="5" t="s">
        <v>528</v>
      </c>
      <c r="C90" s="5" t="s">
        <v>24</v>
      </c>
    </row>
    <row r="91" spans="1:4" x14ac:dyDescent="0.2">
      <c r="A91" t="s">
        <v>316</v>
      </c>
      <c r="B91" s="5" t="s">
        <v>529</v>
      </c>
      <c r="C91" s="5" t="s">
        <v>416</v>
      </c>
    </row>
    <row r="92" spans="1:4" x14ac:dyDescent="0.2">
      <c r="A92" t="s">
        <v>317</v>
      </c>
      <c r="B92" s="5" t="s">
        <v>530</v>
      </c>
      <c r="C92" s="5" t="s">
        <v>471</v>
      </c>
    </row>
    <row r="93" spans="1:4" x14ac:dyDescent="0.2">
      <c r="A93" t="s">
        <v>318</v>
      </c>
      <c r="B93" s="5" t="s">
        <v>531</v>
      </c>
      <c r="C93" s="5" t="s">
        <v>532</v>
      </c>
    </row>
    <row r="94" spans="1:4" x14ac:dyDescent="0.2">
      <c r="A94" t="s">
        <v>319</v>
      </c>
      <c r="B94" s="5" t="s">
        <v>533</v>
      </c>
      <c r="C94" s="5" t="s">
        <v>417</v>
      </c>
    </row>
    <row r="95" spans="1:4" x14ac:dyDescent="0.2">
      <c r="A95" t="s">
        <v>320</v>
      </c>
      <c r="B95" s="5" t="s">
        <v>534</v>
      </c>
      <c r="C95" s="5" t="s">
        <v>418</v>
      </c>
    </row>
    <row r="96" spans="1:4" x14ac:dyDescent="0.2">
      <c r="A96" t="s">
        <v>322</v>
      </c>
      <c r="B96" s="5" t="s">
        <v>535</v>
      </c>
      <c r="C96" s="5" t="s">
        <v>472</v>
      </c>
    </row>
    <row r="97" spans="1:4" x14ac:dyDescent="0.2">
      <c r="A97" t="s">
        <v>324</v>
      </c>
      <c r="B97" s="5" t="s">
        <v>536</v>
      </c>
      <c r="C97" s="5" t="s">
        <v>419</v>
      </c>
    </row>
    <row r="98" spans="1:4" x14ac:dyDescent="0.2">
      <c r="A98" t="s">
        <v>325</v>
      </c>
      <c r="B98" s="5" t="s">
        <v>537</v>
      </c>
      <c r="C98" s="5" t="s">
        <v>420</v>
      </c>
    </row>
    <row r="99" spans="1:4" x14ac:dyDescent="0.2">
      <c r="A99" t="s">
        <v>326</v>
      </c>
      <c r="B99" s="5" t="s">
        <v>538</v>
      </c>
      <c r="C99" s="5" t="s">
        <v>421</v>
      </c>
    </row>
    <row r="100" spans="1:4" x14ac:dyDescent="0.2">
      <c r="A100" t="s">
        <v>327</v>
      </c>
      <c r="B100" s="5" t="s">
        <v>446</v>
      </c>
      <c r="C100" s="5" t="s">
        <v>422</v>
      </c>
    </row>
    <row r="101" spans="1:4" x14ac:dyDescent="0.2">
      <c r="A101" t="s">
        <v>328</v>
      </c>
      <c r="B101" s="5" t="s">
        <v>733</v>
      </c>
      <c r="C101" s="5" t="s">
        <v>423</v>
      </c>
    </row>
    <row r="102" spans="1:4" x14ac:dyDescent="0.2">
      <c r="A102" t="s">
        <v>329</v>
      </c>
      <c r="B102" s="5" t="s">
        <v>195</v>
      </c>
      <c r="C102" s="5" t="s">
        <v>424</v>
      </c>
    </row>
    <row r="103" spans="1:4" x14ac:dyDescent="0.2">
      <c r="A103" t="s">
        <v>330</v>
      </c>
      <c r="B103" s="5" t="s">
        <v>478</v>
      </c>
      <c r="C103" s="5" t="s">
        <v>425</v>
      </c>
    </row>
    <row r="104" spans="1:4" x14ac:dyDescent="0.2">
      <c r="A104" t="s">
        <v>331</v>
      </c>
      <c r="B104" s="5" t="s">
        <v>479</v>
      </c>
      <c r="C104" s="5" t="s">
        <v>426</v>
      </c>
    </row>
    <row r="105" spans="1:4" x14ac:dyDescent="0.2">
      <c r="A105" t="s">
        <v>332</v>
      </c>
      <c r="B105" s="5" t="s">
        <v>539</v>
      </c>
      <c r="C105" s="5" t="s">
        <v>427</v>
      </c>
    </row>
    <row r="106" spans="1:4" x14ac:dyDescent="0.2">
      <c r="A106" t="s">
        <v>333</v>
      </c>
      <c r="B106" s="5" t="s">
        <v>458</v>
      </c>
      <c r="C106" s="5" t="s">
        <v>461</v>
      </c>
    </row>
    <row r="107" spans="1:4" x14ac:dyDescent="0.2">
      <c r="A107" t="s">
        <v>334</v>
      </c>
      <c r="B107" s="5" t="s">
        <v>542</v>
      </c>
      <c r="C107" s="5" t="s">
        <v>428</v>
      </c>
    </row>
    <row r="108" spans="1:4" x14ac:dyDescent="0.2">
      <c r="A108" t="s">
        <v>335</v>
      </c>
      <c r="B108" s="5" t="s">
        <v>734</v>
      </c>
      <c r="C108" s="5" t="s">
        <v>95</v>
      </c>
    </row>
    <row r="109" spans="1:4" x14ac:dyDescent="0.2">
      <c r="A109" t="s">
        <v>336</v>
      </c>
      <c r="B109" s="5" t="s">
        <v>244</v>
      </c>
      <c r="C109" s="5" t="s">
        <v>462</v>
      </c>
      <c r="D109" s="35">
        <v>25</v>
      </c>
    </row>
    <row r="110" spans="1:4" x14ac:dyDescent="0.2">
      <c r="A110" t="s">
        <v>337</v>
      </c>
      <c r="B110" s="5" t="s">
        <v>540</v>
      </c>
      <c r="C110" s="5" t="s">
        <v>473</v>
      </c>
    </row>
    <row r="111" spans="1:4" x14ac:dyDescent="0.2">
      <c r="A111" t="s">
        <v>338</v>
      </c>
      <c r="B111" s="5" t="s">
        <v>494</v>
      </c>
      <c r="C111" s="5" t="s">
        <v>404</v>
      </c>
    </row>
    <row r="112" spans="1:4" x14ac:dyDescent="0.2">
      <c r="A112" t="s">
        <v>339</v>
      </c>
      <c r="B112" s="5" t="s">
        <v>735</v>
      </c>
      <c r="C112" s="5" t="s">
        <v>13</v>
      </c>
    </row>
    <row r="113" spans="1:4" x14ac:dyDescent="0.2">
      <c r="A113" t="s">
        <v>341</v>
      </c>
      <c r="B113" s="5" t="s">
        <v>541</v>
      </c>
      <c r="C113" s="5" t="s">
        <v>463</v>
      </c>
    </row>
    <row r="114" spans="1:4" x14ac:dyDescent="0.2">
      <c r="A114" t="s">
        <v>342</v>
      </c>
      <c r="B114" s="5" t="s">
        <v>542</v>
      </c>
      <c r="C114" s="5" t="s">
        <v>464</v>
      </c>
    </row>
    <row r="115" spans="1:4" x14ac:dyDescent="0.2">
      <c r="A115" t="s">
        <v>344</v>
      </c>
      <c r="B115" s="5" t="s">
        <v>465</v>
      </c>
      <c r="C115" s="5" t="s">
        <v>474</v>
      </c>
    </row>
    <row r="116" spans="1:4" x14ac:dyDescent="0.2">
      <c r="A116" t="s">
        <v>345</v>
      </c>
      <c r="B116" s="5" t="s">
        <v>22</v>
      </c>
      <c r="C116" s="5" t="s">
        <v>23</v>
      </c>
    </row>
    <row r="117" spans="1:4" x14ac:dyDescent="0.2">
      <c r="A117" t="s">
        <v>346</v>
      </c>
      <c r="B117" s="5" t="s">
        <v>682</v>
      </c>
      <c r="C117" s="5" t="s">
        <v>936</v>
      </c>
    </row>
    <row r="118" spans="1:4" x14ac:dyDescent="0.2">
      <c r="A118" t="s">
        <v>347</v>
      </c>
      <c r="B118" s="5" t="s">
        <v>536</v>
      </c>
      <c r="C118" s="5" t="s">
        <v>466</v>
      </c>
    </row>
    <row r="119" spans="1:4" x14ac:dyDescent="0.2">
      <c r="A119" t="s">
        <v>348</v>
      </c>
      <c r="B119" s="5" t="s">
        <v>521</v>
      </c>
      <c r="C119" s="5" t="s">
        <v>521</v>
      </c>
      <c r="D119" s="35">
        <v>25</v>
      </c>
    </row>
    <row r="120" spans="1:4" x14ac:dyDescent="0.2">
      <c r="A120" t="s">
        <v>349</v>
      </c>
      <c r="B120" s="5" t="s">
        <v>770</v>
      </c>
      <c r="C120" s="5" t="s">
        <v>475</v>
      </c>
      <c r="D120" s="35">
        <v>25</v>
      </c>
    </row>
    <row r="121" spans="1:4" x14ac:dyDescent="0.2">
      <c r="A121" t="s">
        <v>350</v>
      </c>
      <c r="B121" s="5" t="s">
        <v>543</v>
      </c>
      <c r="C121" s="5" t="s">
        <v>476</v>
      </c>
    </row>
    <row r="122" spans="1:4" x14ac:dyDescent="0.2">
      <c r="A122" t="s">
        <v>351</v>
      </c>
      <c r="B122" s="5" t="s">
        <v>478</v>
      </c>
      <c r="C122" s="5" t="s">
        <v>477</v>
      </c>
    </row>
    <row r="123" spans="1:4" x14ac:dyDescent="0.2">
      <c r="A123" t="s">
        <v>352</v>
      </c>
      <c r="B123" s="5" t="s">
        <v>544</v>
      </c>
      <c r="C123" s="5" t="s">
        <v>467</v>
      </c>
      <c r="D123" s="35">
        <v>25</v>
      </c>
    </row>
    <row r="124" spans="1:4" x14ac:dyDescent="0.2">
      <c r="A124" t="s">
        <v>354</v>
      </c>
      <c r="B124" s="5" t="s">
        <v>523</v>
      </c>
      <c r="C124" s="5" t="s">
        <v>545</v>
      </c>
    </row>
    <row r="125" spans="1:4" x14ac:dyDescent="0.2">
      <c r="A125" t="s">
        <v>355</v>
      </c>
      <c r="B125" s="5" t="s">
        <v>536</v>
      </c>
      <c r="C125" s="5" t="s">
        <v>746</v>
      </c>
    </row>
    <row r="126" spans="1:4" x14ac:dyDescent="0.2">
      <c r="A126" t="s">
        <v>356</v>
      </c>
      <c r="B126" s="5" t="s">
        <v>19</v>
      </c>
      <c r="C126" s="5" t="s">
        <v>989</v>
      </c>
    </row>
    <row r="127" spans="1:4" x14ac:dyDescent="0.2">
      <c r="A127" t="s">
        <v>357</v>
      </c>
      <c r="B127" s="5" t="s">
        <v>479</v>
      </c>
      <c r="C127" s="5" t="s">
        <v>430</v>
      </c>
    </row>
    <row r="128" spans="1:4" x14ac:dyDescent="0.2">
      <c r="A128" t="s">
        <v>358</v>
      </c>
      <c r="B128" s="5" t="s">
        <v>480</v>
      </c>
      <c r="C128" s="5" t="s">
        <v>431</v>
      </c>
    </row>
    <row r="129" spans="1:3" x14ac:dyDescent="0.2">
      <c r="A129" t="s">
        <v>359</v>
      </c>
      <c r="B129" s="5" t="s">
        <v>546</v>
      </c>
      <c r="C129" s="5" t="s">
        <v>468</v>
      </c>
    </row>
    <row r="130" spans="1:3" x14ac:dyDescent="0.2">
      <c r="A130" t="s">
        <v>360</v>
      </c>
      <c r="B130" s="5" t="s">
        <v>1113</v>
      </c>
      <c r="C130" s="5" t="s">
        <v>394</v>
      </c>
    </row>
    <row r="131" spans="1:3" x14ac:dyDescent="0.2">
      <c r="A131" t="s">
        <v>361</v>
      </c>
      <c r="B131" s="5" t="s">
        <v>481</v>
      </c>
      <c r="C131" s="5" t="s">
        <v>432</v>
      </c>
    </row>
    <row r="132" spans="1:3" x14ac:dyDescent="0.2">
      <c r="A132" t="s">
        <v>363</v>
      </c>
      <c r="B132" s="5" t="s">
        <v>390</v>
      </c>
      <c r="C132" s="5" t="s">
        <v>482</v>
      </c>
    </row>
    <row r="133" spans="1:3" x14ac:dyDescent="0.2">
      <c r="A133" t="s">
        <v>364</v>
      </c>
      <c r="B133" s="5" t="s">
        <v>223</v>
      </c>
      <c r="C133" s="5" t="s">
        <v>483</v>
      </c>
    </row>
    <row r="134" spans="1:3" x14ac:dyDescent="0.2">
      <c r="A134" t="s">
        <v>365</v>
      </c>
      <c r="B134" s="5" t="s">
        <v>16</v>
      </c>
      <c r="C134" s="5" t="s">
        <v>433</v>
      </c>
    </row>
    <row r="135" spans="1:3" x14ac:dyDescent="0.2">
      <c r="A135" t="s">
        <v>366</v>
      </c>
      <c r="B135" s="5" t="s">
        <v>484</v>
      </c>
      <c r="C135" s="5" t="s">
        <v>434</v>
      </c>
    </row>
    <row r="136" spans="1:3" x14ac:dyDescent="0.2">
      <c r="A136" t="s">
        <v>367</v>
      </c>
      <c r="B136" s="5" t="s">
        <v>486</v>
      </c>
      <c r="C136" s="5" t="s">
        <v>485</v>
      </c>
    </row>
    <row r="137" spans="1:3" x14ac:dyDescent="0.2">
      <c r="A137" t="s">
        <v>368</v>
      </c>
      <c r="B137" s="5" t="s">
        <v>747</v>
      </c>
      <c r="C137" s="5" t="s">
        <v>736</v>
      </c>
    </row>
    <row r="138" spans="1:3" x14ac:dyDescent="0.2">
      <c r="A138" t="s">
        <v>369</v>
      </c>
      <c r="B138" s="5" t="s">
        <v>469</v>
      </c>
      <c r="C138" s="5" t="s">
        <v>435</v>
      </c>
    </row>
    <row r="139" spans="1:3" x14ac:dyDescent="0.2">
      <c r="A139" t="s">
        <v>370</v>
      </c>
      <c r="B139" s="5" t="s">
        <v>160</v>
      </c>
      <c r="C139" s="5" t="s">
        <v>13</v>
      </c>
    </row>
    <row r="140" spans="1:3" x14ac:dyDescent="0.2">
      <c r="A140" t="s">
        <v>371</v>
      </c>
      <c r="B140" s="5" t="s">
        <v>547</v>
      </c>
      <c r="C140" s="5" t="s">
        <v>436</v>
      </c>
    </row>
    <row r="141" spans="1:3" x14ac:dyDescent="0.2">
      <c r="A141" t="s">
        <v>372</v>
      </c>
      <c r="B141" s="5" t="s">
        <v>487</v>
      </c>
      <c r="C141" s="5" t="s">
        <v>737</v>
      </c>
    </row>
    <row r="142" spans="1:3" x14ac:dyDescent="0.2">
      <c r="A142" t="s">
        <v>373</v>
      </c>
      <c r="B142" s="5" t="s">
        <v>489</v>
      </c>
      <c r="C142" s="5" t="s">
        <v>437</v>
      </c>
    </row>
    <row r="143" spans="1:3" x14ac:dyDescent="0.2">
      <c r="A143" t="s">
        <v>374</v>
      </c>
      <c r="B143" s="5" t="s">
        <v>470</v>
      </c>
      <c r="C143" s="5" t="s">
        <v>488</v>
      </c>
    </row>
    <row r="144" spans="1:3" x14ac:dyDescent="0.2">
      <c r="A144" t="s">
        <v>376</v>
      </c>
      <c r="B144" s="5" t="s">
        <v>548</v>
      </c>
      <c r="C144" s="5" t="s">
        <v>20</v>
      </c>
    </row>
    <row r="145" spans="1:4" x14ac:dyDescent="0.2">
      <c r="A145" t="s">
        <v>377</v>
      </c>
      <c r="B145" s="5" t="s">
        <v>490</v>
      </c>
      <c r="C145" s="5" t="s">
        <v>438</v>
      </c>
    </row>
    <row r="146" spans="1:4" x14ac:dyDescent="0.2">
      <c r="A146" t="s">
        <v>378</v>
      </c>
      <c r="B146" s="5" t="s">
        <v>786</v>
      </c>
      <c r="C146" s="5" t="s">
        <v>787</v>
      </c>
    </row>
    <row r="147" spans="1:4" x14ac:dyDescent="0.2">
      <c r="A147" t="s">
        <v>379</v>
      </c>
      <c r="B147" s="5" t="s">
        <v>491</v>
      </c>
      <c r="C147" s="5" t="s">
        <v>428</v>
      </c>
    </row>
    <row r="148" spans="1:4" x14ac:dyDescent="0.2">
      <c r="A148" t="s">
        <v>380</v>
      </c>
      <c r="B148" s="5" t="s">
        <v>226</v>
      </c>
      <c r="C148" s="5" t="s">
        <v>440</v>
      </c>
    </row>
    <row r="149" spans="1:4" x14ac:dyDescent="0.2">
      <c r="A149" t="s">
        <v>381</v>
      </c>
      <c r="B149" s="5" t="s">
        <v>492</v>
      </c>
      <c r="C149" s="5" t="s">
        <v>403</v>
      </c>
    </row>
    <row r="150" spans="1:4" x14ac:dyDescent="0.2">
      <c r="A150" s="5" t="s">
        <v>147</v>
      </c>
      <c r="B150" s="5" t="s">
        <v>200</v>
      </c>
      <c r="C150" s="5" t="s">
        <v>429</v>
      </c>
    </row>
    <row r="151" spans="1:4" x14ac:dyDescent="0.2">
      <c r="A151" s="5" t="s">
        <v>147</v>
      </c>
      <c r="B151" s="5" t="s">
        <v>733</v>
      </c>
      <c r="C151" s="5" t="s">
        <v>493</v>
      </c>
    </row>
    <row r="152" spans="1:4" x14ac:dyDescent="0.2">
      <c r="A152" s="5" t="s">
        <v>147</v>
      </c>
      <c r="B152" s="5" t="s">
        <v>494</v>
      </c>
      <c r="C152" s="5" t="s">
        <v>495</v>
      </c>
    </row>
    <row r="153" spans="1:4" x14ac:dyDescent="0.2">
      <c r="A153" s="5" t="s">
        <v>147</v>
      </c>
      <c r="B153" s="5" t="s">
        <v>496</v>
      </c>
      <c r="C153" s="5" t="s">
        <v>497</v>
      </c>
    </row>
    <row r="154" spans="1:4" x14ac:dyDescent="0.2">
      <c r="A154" s="5" t="s">
        <v>147</v>
      </c>
      <c r="B154" s="5" t="s">
        <v>233</v>
      </c>
      <c r="C154" s="5" t="s">
        <v>498</v>
      </c>
    </row>
    <row r="155" spans="1:4" x14ac:dyDescent="0.2">
      <c r="A155" t="s">
        <v>500</v>
      </c>
      <c r="B155" s="5" t="s">
        <v>21</v>
      </c>
      <c r="C155" s="5" t="s">
        <v>501</v>
      </c>
    </row>
    <row r="156" spans="1:4" x14ac:dyDescent="0.2">
      <c r="A156" s="5" t="s">
        <v>147</v>
      </c>
      <c r="B156" s="5" t="s">
        <v>1316</v>
      </c>
      <c r="C156" t="s">
        <v>1317</v>
      </c>
      <c r="D156" s="5" t="s">
        <v>521</v>
      </c>
    </row>
    <row r="157" spans="1:4" x14ac:dyDescent="0.2">
      <c r="A157" s="5" t="s">
        <v>147</v>
      </c>
      <c r="B157" s="5" t="s">
        <v>502</v>
      </c>
      <c r="C157" s="5" t="s">
        <v>503</v>
      </c>
    </row>
    <row r="158" spans="1:4" x14ac:dyDescent="0.2">
      <c r="A158" s="5" t="s">
        <v>147</v>
      </c>
      <c r="B158" s="5" t="s">
        <v>244</v>
      </c>
      <c r="C158" s="5" t="s">
        <v>561</v>
      </c>
    </row>
    <row r="159" spans="1:4" x14ac:dyDescent="0.2">
      <c r="A159" s="5" t="s">
        <v>147</v>
      </c>
      <c r="B159" s="5" t="s">
        <v>538</v>
      </c>
      <c r="C159" s="5" t="s">
        <v>562</v>
      </c>
    </row>
    <row r="160" spans="1:4" x14ac:dyDescent="0.2">
      <c r="A160" s="5" t="s">
        <v>147</v>
      </c>
      <c r="B160" s="5" t="s">
        <v>563</v>
      </c>
      <c r="C160" s="5" t="s">
        <v>564</v>
      </c>
    </row>
    <row r="161" spans="1:4" x14ac:dyDescent="0.2">
      <c r="A161" t="s">
        <v>565</v>
      </c>
      <c r="B161" s="5" t="s">
        <v>585</v>
      </c>
      <c r="C161" s="5" t="s">
        <v>586</v>
      </c>
    </row>
    <row r="162" spans="1:4" x14ac:dyDescent="0.2">
      <c r="A162" t="s">
        <v>566</v>
      </c>
      <c r="B162" s="5" t="s">
        <v>244</v>
      </c>
      <c r="C162" s="5" t="s">
        <v>586</v>
      </c>
    </row>
    <row r="163" spans="1:4" x14ac:dyDescent="0.2">
      <c r="A163" t="s">
        <v>567</v>
      </c>
      <c r="B163" s="5" t="s">
        <v>522</v>
      </c>
      <c r="C163" s="5" t="s">
        <v>578</v>
      </c>
    </row>
    <row r="164" spans="1:4" x14ac:dyDescent="0.2">
      <c r="A164" t="s">
        <v>568</v>
      </c>
      <c r="B164" s="5" t="s">
        <v>231</v>
      </c>
      <c r="C164" s="5" t="s">
        <v>579</v>
      </c>
    </row>
    <row r="165" spans="1:4" x14ac:dyDescent="0.2">
      <c r="A165" t="s">
        <v>569</v>
      </c>
      <c r="B165" s="5" t="s">
        <v>410</v>
      </c>
      <c r="C165" s="5" t="s">
        <v>580</v>
      </c>
    </row>
    <row r="166" spans="1:4" x14ac:dyDescent="0.2">
      <c r="A166" t="s">
        <v>570</v>
      </c>
      <c r="B166" s="5" t="s">
        <v>199</v>
      </c>
      <c r="C166" s="5" t="s">
        <v>583</v>
      </c>
    </row>
    <row r="167" spans="1:4" x14ac:dyDescent="0.2">
      <c r="A167" t="s">
        <v>571</v>
      </c>
      <c r="B167" s="5" t="s">
        <v>576</v>
      </c>
      <c r="C167" s="5" t="s">
        <v>581</v>
      </c>
    </row>
    <row r="168" spans="1:4" x14ac:dyDescent="0.2">
      <c r="A168" t="s">
        <v>573</v>
      </c>
      <c r="B168" s="5" t="s">
        <v>511</v>
      </c>
      <c r="C168" s="5" t="s">
        <v>577</v>
      </c>
    </row>
    <row r="169" spans="1:4" x14ac:dyDescent="0.2">
      <c r="A169" t="s">
        <v>574</v>
      </c>
      <c r="B169" s="5" t="s">
        <v>582</v>
      </c>
      <c r="C169" s="5" t="s">
        <v>584</v>
      </c>
    </row>
    <row r="170" spans="1:4" x14ac:dyDescent="0.2">
      <c r="A170" t="s">
        <v>575</v>
      </c>
      <c r="B170" s="5" t="s">
        <v>748</v>
      </c>
      <c r="C170" s="5" t="s">
        <v>588</v>
      </c>
      <c r="D170"/>
    </row>
    <row r="171" spans="1:4" x14ac:dyDescent="0.2">
      <c r="A171" t="s">
        <v>599</v>
      </c>
      <c r="B171" s="5" t="s">
        <v>622</v>
      </c>
      <c r="C171" s="5" t="s">
        <v>623</v>
      </c>
    </row>
    <row r="172" spans="1:4" x14ac:dyDescent="0.2">
      <c r="A172" t="s">
        <v>606</v>
      </c>
      <c r="B172" s="5" t="s">
        <v>625</v>
      </c>
      <c r="C172" s="5" t="s">
        <v>626</v>
      </c>
    </row>
    <row r="173" spans="1:4" x14ac:dyDescent="0.2">
      <c r="A173" t="s">
        <v>613</v>
      </c>
      <c r="B173" s="5" t="s">
        <v>529</v>
      </c>
      <c r="C173" s="5" t="s">
        <v>624</v>
      </c>
    </row>
    <row r="174" spans="1:4" x14ac:dyDescent="0.2">
      <c r="A174" t="s">
        <v>619</v>
      </c>
      <c r="B174" s="5" t="s">
        <v>520</v>
      </c>
      <c r="C174" s="5" t="s">
        <v>627</v>
      </c>
    </row>
    <row r="175" spans="1:4" x14ac:dyDescent="0.2">
      <c r="A175" t="s">
        <v>639</v>
      </c>
      <c r="B175" s="5" t="s">
        <v>200</v>
      </c>
      <c r="C175" s="5" t="s">
        <v>643</v>
      </c>
    </row>
    <row r="176" spans="1:4" x14ac:dyDescent="0.2">
      <c r="A176" t="s">
        <v>628</v>
      </c>
      <c r="B176" s="5" t="s">
        <v>644</v>
      </c>
      <c r="C176" s="5" t="s">
        <v>645</v>
      </c>
    </row>
    <row r="177" spans="1:3" x14ac:dyDescent="0.2">
      <c r="A177" t="s">
        <v>646</v>
      </c>
      <c r="B177" s="5" t="s">
        <v>244</v>
      </c>
      <c r="C177" s="5" t="s">
        <v>206</v>
      </c>
    </row>
    <row r="178" spans="1:3" x14ac:dyDescent="0.2">
      <c r="A178" t="s">
        <v>647</v>
      </c>
      <c r="B178" s="5" t="s">
        <v>648</v>
      </c>
      <c r="C178" s="5" t="s">
        <v>649</v>
      </c>
    </row>
    <row r="179" spans="1:3" x14ac:dyDescent="0.2">
      <c r="A179" s="5" t="s">
        <v>147</v>
      </c>
      <c r="B179" s="5" t="s">
        <v>651</v>
      </c>
      <c r="C179" s="5" t="s">
        <v>650</v>
      </c>
    </row>
    <row r="180" spans="1:3" x14ac:dyDescent="0.2">
      <c r="A180" t="s">
        <v>654</v>
      </c>
      <c r="B180" s="5" t="s">
        <v>656</v>
      </c>
      <c r="C180" s="5" t="s">
        <v>655</v>
      </c>
    </row>
    <row r="181" spans="1:3" x14ac:dyDescent="0.2">
      <c r="A181" t="s">
        <v>652</v>
      </c>
      <c r="B181" s="5" t="s">
        <v>823</v>
      </c>
      <c r="C181" s="5" t="s">
        <v>658</v>
      </c>
    </row>
    <row r="182" spans="1:3" x14ac:dyDescent="0.2">
      <c r="A182" t="s">
        <v>653</v>
      </c>
      <c r="B182" s="5" t="s">
        <v>659</v>
      </c>
      <c r="C182" s="5" t="s">
        <v>660</v>
      </c>
    </row>
    <row r="183" spans="1:3" x14ac:dyDescent="0.2">
      <c r="A183" s="5" t="s">
        <v>147</v>
      </c>
      <c r="B183" s="5" t="s">
        <v>661</v>
      </c>
      <c r="C183" s="5" t="s">
        <v>662</v>
      </c>
    </row>
    <row r="184" spans="1:3" x14ac:dyDescent="0.2">
      <c r="A184" s="5" t="s">
        <v>147</v>
      </c>
      <c r="B184" s="5" t="s">
        <v>663</v>
      </c>
      <c r="C184" s="5" t="s">
        <v>664</v>
      </c>
    </row>
    <row r="185" spans="1:3" x14ac:dyDescent="0.2">
      <c r="A185" t="s">
        <v>665</v>
      </c>
      <c r="B185" s="5" t="s">
        <v>666</v>
      </c>
      <c r="C185" s="5" t="s">
        <v>667</v>
      </c>
    </row>
    <row r="186" spans="1:3" x14ac:dyDescent="0.2">
      <c r="A186" t="s">
        <v>679</v>
      </c>
      <c r="B186" s="5" t="s">
        <v>680</v>
      </c>
      <c r="C186" s="5" t="s">
        <v>681</v>
      </c>
    </row>
    <row r="187" spans="1:3" x14ac:dyDescent="0.2">
      <c r="A187" t="s">
        <v>720</v>
      </c>
      <c r="B187" s="5" t="s">
        <v>724</v>
      </c>
      <c r="C187" s="5" t="s">
        <v>725</v>
      </c>
    </row>
    <row r="188" spans="1:3" x14ac:dyDescent="0.2">
      <c r="A188" t="s">
        <v>721</v>
      </c>
      <c r="B188" s="5" t="s">
        <v>682</v>
      </c>
      <c r="C188" s="5" t="s">
        <v>683</v>
      </c>
    </row>
    <row r="189" spans="1:3" x14ac:dyDescent="0.2">
      <c r="A189" t="s">
        <v>722</v>
      </c>
      <c r="B189" s="5" t="s">
        <v>726</v>
      </c>
      <c r="C189" s="5" t="s">
        <v>727</v>
      </c>
    </row>
    <row r="190" spans="1:3" x14ac:dyDescent="0.2">
      <c r="A190" t="s">
        <v>738</v>
      </c>
      <c r="B190" s="5" t="s">
        <v>1003</v>
      </c>
      <c r="C190" s="5" t="s">
        <v>1004</v>
      </c>
    </row>
    <row r="191" spans="1:3" x14ac:dyDescent="0.2">
      <c r="A191" t="s">
        <v>739</v>
      </c>
      <c r="B191" s="5" t="s">
        <v>226</v>
      </c>
      <c r="C191" s="5" t="s">
        <v>740</v>
      </c>
    </row>
    <row r="192" spans="1:3" x14ac:dyDescent="0.2">
      <c r="A192" t="s">
        <v>749</v>
      </c>
      <c r="B192" s="5" t="s">
        <v>754</v>
      </c>
      <c r="C192" s="5" t="s">
        <v>755</v>
      </c>
    </row>
    <row r="193" spans="1:22" x14ac:dyDescent="0.2">
      <c r="A193" t="s">
        <v>750</v>
      </c>
      <c r="B193" s="5" t="s">
        <v>758</v>
      </c>
      <c r="C193" s="5" t="s">
        <v>15</v>
      </c>
    </row>
    <row r="194" spans="1:22" x14ac:dyDescent="0.2">
      <c r="A194" t="s">
        <v>751</v>
      </c>
      <c r="B194" s="5" t="s">
        <v>531</v>
      </c>
      <c r="C194" s="5" t="s">
        <v>756</v>
      </c>
    </row>
    <row r="195" spans="1:22" x14ac:dyDescent="0.2">
      <c r="A195" t="s">
        <v>752</v>
      </c>
      <c r="B195" s="5" t="s">
        <v>659</v>
      </c>
      <c r="C195" s="5" t="s">
        <v>759</v>
      </c>
    </row>
    <row r="196" spans="1:22" x14ac:dyDescent="0.2">
      <c r="A196" t="s">
        <v>753</v>
      </c>
      <c r="B196" s="5" t="s">
        <v>757</v>
      </c>
      <c r="C196" s="5" t="s">
        <v>760</v>
      </c>
    </row>
    <row r="197" spans="1:22" x14ac:dyDescent="0.2">
      <c r="A197" t="s">
        <v>769</v>
      </c>
      <c r="B197" s="5" t="s">
        <v>770</v>
      </c>
      <c r="C197" s="5" t="s">
        <v>771</v>
      </c>
      <c r="S197"/>
      <c r="T197"/>
      <c r="U197" s="3"/>
      <c r="V197" s="2"/>
    </row>
    <row r="198" spans="1:22" x14ac:dyDescent="0.2">
      <c r="A198" t="s">
        <v>768</v>
      </c>
      <c r="B198" s="5" t="s">
        <v>494</v>
      </c>
      <c r="C198" s="5" t="s">
        <v>428</v>
      </c>
    </row>
    <row r="199" spans="1:22" x14ac:dyDescent="0.2">
      <c r="A199" t="s">
        <v>767</v>
      </c>
      <c r="B199" s="5" t="s">
        <v>512</v>
      </c>
      <c r="C199" s="5" t="s">
        <v>776</v>
      </c>
      <c r="S199"/>
      <c r="T199"/>
      <c r="U199" s="3"/>
      <c r="V199" s="2"/>
    </row>
    <row r="200" spans="1:22" x14ac:dyDescent="0.2">
      <c r="A200" t="s">
        <v>766</v>
      </c>
      <c r="B200" s="5" t="s">
        <v>642</v>
      </c>
      <c r="C200" s="5" t="s">
        <v>404</v>
      </c>
    </row>
    <row r="201" spans="1:22" x14ac:dyDescent="0.2">
      <c r="A201" t="s">
        <v>765</v>
      </c>
      <c r="B201" s="5" t="s">
        <v>774</v>
      </c>
      <c r="C201" s="5" t="s">
        <v>777</v>
      </c>
    </row>
    <row r="202" spans="1:22" x14ac:dyDescent="0.2">
      <c r="A202" t="s">
        <v>764</v>
      </c>
      <c r="B202" s="5" t="s">
        <v>164</v>
      </c>
      <c r="C202" s="5" t="s">
        <v>775</v>
      </c>
    </row>
    <row r="203" spans="1:22" x14ac:dyDescent="0.2">
      <c r="A203" t="s">
        <v>763</v>
      </c>
      <c r="B203" s="5" t="s">
        <v>757</v>
      </c>
      <c r="C203" s="5" t="s">
        <v>778</v>
      </c>
    </row>
    <row r="204" spans="1:22" x14ac:dyDescent="0.2">
      <c r="A204" t="s">
        <v>762</v>
      </c>
      <c r="B204" s="5" t="s">
        <v>772</v>
      </c>
      <c r="C204" s="5" t="s">
        <v>773</v>
      </c>
    </row>
    <row r="205" spans="1:22" x14ac:dyDescent="0.2">
      <c r="A205" t="s">
        <v>761</v>
      </c>
      <c r="B205" s="5" t="s">
        <v>675</v>
      </c>
      <c r="C205" s="5" t="s">
        <v>676</v>
      </c>
    </row>
    <row r="206" spans="1:22" x14ac:dyDescent="0.2">
      <c r="A206" t="s">
        <v>782</v>
      </c>
      <c r="B206" s="5" t="s">
        <v>783</v>
      </c>
      <c r="C206" s="5" t="s">
        <v>784</v>
      </c>
    </row>
    <row r="207" spans="1:22" x14ac:dyDescent="0.2">
      <c r="A207" s="5" t="s">
        <v>788</v>
      </c>
      <c r="B207" s="5" t="s">
        <v>669</v>
      </c>
      <c r="C207" s="5" t="s">
        <v>670</v>
      </c>
    </row>
    <row r="208" spans="1:22" x14ac:dyDescent="0.2">
      <c r="A208" s="5" t="s">
        <v>788</v>
      </c>
      <c r="B208" s="5" t="s">
        <v>673</v>
      </c>
      <c r="C208" s="5" t="s">
        <v>674</v>
      </c>
    </row>
    <row r="209" spans="1:3" x14ac:dyDescent="0.2">
      <c r="A209" s="5" t="s">
        <v>788</v>
      </c>
      <c r="B209" s="5" t="s">
        <v>677</v>
      </c>
      <c r="C209" s="5" t="s">
        <v>678</v>
      </c>
    </row>
    <row r="210" spans="1:3" x14ac:dyDescent="0.2">
      <c r="A210" s="5" t="s">
        <v>788</v>
      </c>
      <c r="B210" s="5" t="s">
        <v>202</v>
      </c>
      <c r="C210" s="5" t="s">
        <v>668</v>
      </c>
    </row>
    <row r="211" spans="1:3" x14ac:dyDescent="0.2">
      <c r="A211" t="s">
        <v>794</v>
      </c>
      <c r="B211" s="5" t="s">
        <v>797</v>
      </c>
      <c r="C211" s="5" t="s">
        <v>798</v>
      </c>
    </row>
    <row r="212" spans="1:3" x14ac:dyDescent="0.2">
      <c r="A212" t="s">
        <v>793</v>
      </c>
      <c r="B212" s="5" t="s">
        <v>478</v>
      </c>
      <c r="C212" s="5" t="s">
        <v>799</v>
      </c>
    </row>
    <row r="213" spans="1:3" x14ac:dyDescent="0.2">
      <c r="A213" t="s">
        <v>792</v>
      </c>
      <c r="B213" s="5" t="s">
        <v>199</v>
      </c>
      <c r="C213" s="5" t="s">
        <v>800</v>
      </c>
    </row>
    <row r="214" spans="1:3" x14ac:dyDescent="0.2">
      <c r="A214" t="s">
        <v>791</v>
      </c>
      <c r="B214" s="5" t="s">
        <v>801</v>
      </c>
      <c r="C214" s="5" t="s">
        <v>802</v>
      </c>
    </row>
    <row r="215" spans="1:3" x14ac:dyDescent="0.2">
      <c r="A215" t="s">
        <v>804</v>
      </c>
      <c r="B215" s="5" t="s">
        <v>807</v>
      </c>
      <c r="C215" s="5" t="s">
        <v>806</v>
      </c>
    </row>
    <row r="216" spans="1:3" x14ac:dyDescent="0.2">
      <c r="A216" t="s">
        <v>808</v>
      </c>
      <c r="B216" s="5" t="s">
        <v>822</v>
      </c>
      <c r="C216" s="5" t="s">
        <v>815</v>
      </c>
    </row>
    <row r="217" spans="1:3" x14ac:dyDescent="0.2">
      <c r="A217" t="s">
        <v>811</v>
      </c>
      <c r="B217" s="5" t="s">
        <v>382</v>
      </c>
      <c r="C217" s="5" t="s">
        <v>816</v>
      </c>
    </row>
    <row r="218" spans="1:3" x14ac:dyDescent="0.2">
      <c r="A218" t="s">
        <v>812</v>
      </c>
      <c r="B218" s="5" t="s">
        <v>818</v>
      </c>
      <c r="C218" s="5" t="s">
        <v>817</v>
      </c>
    </row>
    <row r="219" spans="1:3" x14ac:dyDescent="0.2">
      <c r="A219" t="s">
        <v>814</v>
      </c>
      <c r="B219" s="5" t="s">
        <v>671</v>
      </c>
      <c r="C219" s="5" t="s">
        <v>672</v>
      </c>
    </row>
    <row r="220" spans="1:3" x14ac:dyDescent="0.2">
      <c r="A220" s="5" t="s">
        <v>147</v>
      </c>
      <c r="B220" s="5" t="s">
        <v>819</v>
      </c>
      <c r="C220" s="5" t="s">
        <v>672</v>
      </c>
    </row>
    <row r="221" spans="1:3" x14ac:dyDescent="0.2">
      <c r="A221" s="5" t="s">
        <v>147</v>
      </c>
      <c r="B221" s="5" t="s">
        <v>820</v>
      </c>
      <c r="C221" s="5" t="s">
        <v>821</v>
      </c>
    </row>
    <row r="222" spans="1:3" x14ac:dyDescent="0.2">
      <c r="A222" s="5" t="s">
        <v>788</v>
      </c>
      <c r="B222" s="5" t="s">
        <v>657</v>
      </c>
      <c r="C222" s="5" t="s">
        <v>658</v>
      </c>
    </row>
    <row r="223" spans="1:3" x14ac:dyDescent="0.2">
      <c r="A223" s="5" t="s">
        <v>147</v>
      </c>
      <c r="B223" s="5" t="s">
        <v>935</v>
      </c>
      <c r="C223" s="5" t="s">
        <v>931</v>
      </c>
    </row>
    <row r="224" spans="1:3" x14ac:dyDescent="0.2">
      <c r="A224" t="s">
        <v>932</v>
      </c>
      <c r="B224" s="5" t="s">
        <v>933</v>
      </c>
      <c r="C224" s="5" t="s">
        <v>934</v>
      </c>
    </row>
    <row r="225" spans="1:3" x14ac:dyDescent="0.2">
      <c r="A225" t="s">
        <v>937</v>
      </c>
      <c r="B225" s="5" t="s">
        <v>509</v>
      </c>
      <c r="C225" s="5" t="s">
        <v>939</v>
      </c>
    </row>
    <row r="226" spans="1:3" x14ac:dyDescent="0.2">
      <c r="A226" t="s">
        <v>940</v>
      </c>
      <c r="B226" s="5" t="s">
        <v>941</v>
      </c>
      <c r="C226" s="5" t="s">
        <v>942</v>
      </c>
    </row>
    <row r="227" spans="1:3" x14ac:dyDescent="0.2">
      <c r="A227" s="5" t="s">
        <v>147</v>
      </c>
      <c r="B227" s="5" t="s">
        <v>979</v>
      </c>
      <c r="C227" s="5" t="s">
        <v>978</v>
      </c>
    </row>
    <row r="228" spans="1:3" x14ac:dyDescent="0.2">
      <c r="A228" t="s">
        <v>982</v>
      </c>
      <c r="B228" s="5" t="s">
        <v>669</v>
      </c>
      <c r="C228" s="5" t="s">
        <v>984</v>
      </c>
    </row>
    <row r="229" spans="1:3" x14ac:dyDescent="0.2">
      <c r="A229" t="s">
        <v>983</v>
      </c>
      <c r="B229" s="5" t="s">
        <v>986</v>
      </c>
      <c r="C229" s="5" t="s">
        <v>985</v>
      </c>
    </row>
    <row r="230" spans="1:3" x14ac:dyDescent="0.2">
      <c r="A230" t="s">
        <v>992</v>
      </c>
      <c r="B230" s="5" t="s">
        <v>994</v>
      </c>
      <c r="C230" s="5" t="s">
        <v>584</v>
      </c>
    </row>
    <row r="231" spans="1:3" x14ac:dyDescent="0.2">
      <c r="A231" t="s">
        <v>993</v>
      </c>
      <c r="B231" s="5" t="s">
        <v>480</v>
      </c>
      <c r="C231" s="5" t="s">
        <v>995</v>
      </c>
    </row>
    <row r="232" spans="1:3" x14ac:dyDescent="0.2">
      <c r="A232" t="s">
        <v>996</v>
      </c>
      <c r="B232" s="5" t="s">
        <v>998</v>
      </c>
      <c r="C232" s="5" t="s">
        <v>997</v>
      </c>
    </row>
    <row r="233" spans="1:3" x14ac:dyDescent="0.2">
      <c r="A233" s="5" t="s">
        <v>147</v>
      </c>
      <c r="B233" s="5" t="s">
        <v>533</v>
      </c>
      <c r="C233" s="5" t="s">
        <v>999</v>
      </c>
    </row>
    <row r="234" spans="1:3" x14ac:dyDescent="0.2">
      <c r="A234" s="5" t="s">
        <v>147</v>
      </c>
      <c r="B234" s="5" t="s">
        <v>1002</v>
      </c>
      <c r="C234" s="5" t="s">
        <v>1001</v>
      </c>
    </row>
    <row r="235" spans="1:3" x14ac:dyDescent="0.2">
      <c r="A235" t="s">
        <v>1005</v>
      </c>
      <c r="B235" s="5" t="s">
        <v>1072</v>
      </c>
      <c r="C235" s="5" t="s">
        <v>1073</v>
      </c>
    </row>
    <row r="236" spans="1:3" x14ac:dyDescent="0.2">
      <c r="A236" s="5" t="s">
        <v>147</v>
      </c>
      <c r="B236" s="5" t="s">
        <v>525</v>
      </c>
      <c r="C236" s="5" t="s">
        <v>1074</v>
      </c>
    </row>
    <row r="237" spans="1:3" x14ac:dyDescent="0.2">
      <c r="A237" t="s">
        <v>1106</v>
      </c>
      <c r="B237" s="5" t="s">
        <v>1107</v>
      </c>
      <c r="C237" s="5" t="s">
        <v>1108</v>
      </c>
    </row>
    <row r="238" spans="1:3" x14ac:dyDescent="0.2">
      <c r="A238" t="s">
        <v>1110</v>
      </c>
      <c r="B238" s="5" t="s">
        <v>479</v>
      </c>
      <c r="C238" s="5" t="s">
        <v>1111</v>
      </c>
    </row>
    <row r="239" spans="1:3" x14ac:dyDescent="0.2">
      <c r="A239" t="s">
        <v>1116</v>
      </c>
      <c r="B239" s="5" t="s">
        <v>680</v>
      </c>
      <c r="C239" s="5" t="s">
        <v>1118</v>
      </c>
    </row>
    <row r="240" spans="1:3" x14ac:dyDescent="0.2">
      <c r="A240" t="s">
        <v>1309</v>
      </c>
      <c r="B240" s="5" t="s">
        <v>1311</v>
      </c>
      <c r="C240" s="5" t="s">
        <v>464</v>
      </c>
    </row>
    <row r="241" spans="1:3" x14ac:dyDescent="0.2">
      <c r="A241" t="s">
        <v>1310</v>
      </c>
      <c r="B241" s="5" t="s">
        <v>1312</v>
      </c>
      <c r="C241" s="5" t="s">
        <v>464</v>
      </c>
    </row>
    <row r="242" spans="1:3" x14ac:dyDescent="0.2">
      <c r="A242" t="s">
        <v>1318</v>
      </c>
      <c r="B242" s="5" t="s">
        <v>479</v>
      </c>
      <c r="C242" s="5" t="s">
        <v>1319</v>
      </c>
    </row>
    <row r="243" spans="1:3" x14ac:dyDescent="0.2">
      <c r="A243" t="s">
        <v>1574</v>
      </c>
      <c r="B243" s="5" t="s">
        <v>478</v>
      </c>
      <c r="C243" s="5" t="s">
        <v>1575</v>
      </c>
    </row>
  </sheetData>
  <sortState xmlns:xlrd2="http://schemas.microsoft.com/office/spreadsheetml/2017/richdata2" ref="A4:AA195">
    <sortCondition ref="O4:O19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10"/>
  <sheetViews>
    <sheetView workbookViewId="0">
      <selection activeCell="A11" sqref="A11"/>
    </sheetView>
  </sheetViews>
  <sheetFormatPr defaultColWidth="8.22265625" defaultRowHeight="14.25" x14ac:dyDescent="0.2"/>
  <cols>
    <col min="1" max="1" width="8.76171875" style="5" bestFit="1" customWidth="1"/>
    <col min="2" max="2" width="11.0546875" style="5" bestFit="1" customWidth="1"/>
    <col min="3" max="14" width="8.22265625" style="5"/>
    <col min="15" max="15" width="24.00390625" style="5" bestFit="1" customWidth="1"/>
    <col min="16" max="16384" width="8.22265625" style="5"/>
  </cols>
  <sheetData>
    <row r="1" spans="1:2" x14ac:dyDescent="0.2">
      <c r="A1" s="5" t="s">
        <v>181</v>
      </c>
      <c r="B1" s="5" t="s">
        <v>256</v>
      </c>
    </row>
    <row r="2" spans="1:2" x14ac:dyDescent="0.2">
      <c r="A2" s="5" t="s">
        <v>671</v>
      </c>
      <c r="B2" s="5" t="s">
        <v>672</v>
      </c>
    </row>
    <row r="3" spans="1:2" x14ac:dyDescent="0.2">
      <c r="A3" s="5" t="s">
        <v>509</v>
      </c>
      <c r="B3" s="5" t="s">
        <v>405</v>
      </c>
    </row>
    <row r="4" spans="1:2" x14ac:dyDescent="0.2">
      <c r="A4" s="5" t="s">
        <v>673</v>
      </c>
      <c r="B4" s="5" t="s">
        <v>674</v>
      </c>
    </row>
    <row r="5" spans="1:2" x14ac:dyDescent="0.2">
      <c r="A5" s="5" t="s">
        <v>510</v>
      </c>
      <c r="B5" s="5" t="s">
        <v>451</v>
      </c>
    </row>
    <row r="6" spans="1:2" x14ac:dyDescent="0.2">
      <c r="A6" s="5" t="s">
        <v>675</v>
      </c>
      <c r="B6" s="5" t="s">
        <v>676</v>
      </c>
    </row>
    <row r="7" spans="1:2" x14ac:dyDescent="0.2">
      <c r="A7" s="5" t="s">
        <v>677</v>
      </c>
      <c r="B7" s="5" t="s">
        <v>678</v>
      </c>
    </row>
    <row r="8" spans="1:2" x14ac:dyDescent="0.2">
      <c r="A8" s="5" t="s">
        <v>657</v>
      </c>
      <c r="B8" s="5" t="s">
        <v>658</v>
      </c>
    </row>
    <row r="9" spans="1:2" x14ac:dyDescent="0.2">
      <c r="A9" s="5" t="s">
        <v>202</v>
      </c>
      <c r="B9" s="5" t="s">
        <v>668</v>
      </c>
    </row>
    <row r="10" spans="1:2" x14ac:dyDescent="0.2">
      <c r="A10" s="5" t="s">
        <v>680</v>
      </c>
      <c r="B10" s="5" t="s">
        <v>1784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1"/>
  <sheetViews>
    <sheetView workbookViewId="0">
      <selection activeCell="G12" sqref="G12"/>
    </sheetView>
  </sheetViews>
  <sheetFormatPr defaultRowHeight="12.75" x14ac:dyDescent="0.15"/>
  <cols>
    <col min="1" max="1" width="9.84375" bestFit="1" customWidth="1"/>
    <col min="3" max="3" width="30.74609375" bestFit="1" customWidth="1"/>
    <col min="4" max="4" width="10.11328125" bestFit="1" customWidth="1"/>
    <col min="6" max="6" width="11.19140625" style="27" bestFit="1" customWidth="1"/>
  </cols>
  <sheetData>
    <row r="1" spans="1:7" x14ac:dyDescent="0.1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15">
      <c r="A2" s="3">
        <v>45658</v>
      </c>
      <c r="C2" t="s">
        <v>250</v>
      </c>
      <c r="F2" s="27">
        <v>22676.85</v>
      </c>
    </row>
    <row r="3" spans="1:7" x14ac:dyDescent="0.15">
      <c r="A3" s="23">
        <v>45674</v>
      </c>
      <c r="B3" t="s">
        <v>718</v>
      </c>
      <c r="C3" t="s">
        <v>719</v>
      </c>
      <c r="E3">
        <v>36.21</v>
      </c>
      <c r="F3" s="27">
        <f t="shared" ref="F3:F11" si="0">F2+E3-D3</f>
        <v>22713.059999999998</v>
      </c>
      <c r="G3" t="s">
        <v>60</v>
      </c>
    </row>
    <row r="4" spans="1:7" x14ac:dyDescent="0.15">
      <c r="A4" s="23">
        <v>45705</v>
      </c>
      <c r="B4" t="s">
        <v>718</v>
      </c>
      <c r="C4" t="s">
        <v>1105</v>
      </c>
      <c r="E4">
        <v>34.770000000000003</v>
      </c>
      <c r="F4" s="27">
        <f t="shared" si="0"/>
        <v>22747.829999999998</v>
      </c>
      <c r="G4" t="s">
        <v>60</v>
      </c>
    </row>
    <row r="5" spans="1:7" x14ac:dyDescent="0.15">
      <c r="A5" s="23">
        <v>45733</v>
      </c>
      <c r="B5" t="s">
        <v>718</v>
      </c>
      <c r="C5" t="s">
        <v>1430</v>
      </c>
      <c r="E5">
        <v>30.71</v>
      </c>
      <c r="F5" s="27">
        <f t="shared" si="0"/>
        <v>22778.539999999997</v>
      </c>
      <c r="G5" t="s">
        <v>60</v>
      </c>
    </row>
    <row r="6" spans="1:7" x14ac:dyDescent="0.15">
      <c r="A6" s="23">
        <v>45764</v>
      </c>
      <c r="B6" t="s">
        <v>718</v>
      </c>
      <c r="C6" t="s">
        <v>1658</v>
      </c>
      <c r="E6">
        <v>34.049999999999997</v>
      </c>
      <c r="F6" s="27">
        <f t="shared" si="0"/>
        <v>22812.589999999997</v>
      </c>
      <c r="G6" t="s">
        <v>60</v>
      </c>
    </row>
    <row r="7" spans="1:7" x14ac:dyDescent="0.15">
      <c r="A7" s="23">
        <v>45794</v>
      </c>
      <c r="B7" t="s">
        <v>718</v>
      </c>
      <c r="C7" t="s">
        <v>1670</v>
      </c>
      <c r="E7">
        <v>31.65</v>
      </c>
      <c r="F7" s="27">
        <f t="shared" si="0"/>
        <v>22844.239999999998</v>
      </c>
      <c r="G7" t="s">
        <v>60</v>
      </c>
    </row>
    <row r="8" spans="1:7" x14ac:dyDescent="0.15">
      <c r="A8" s="23">
        <v>45825</v>
      </c>
      <c r="B8" t="s">
        <v>718</v>
      </c>
      <c r="C8" t="s">
        <v>1756</v>
      </c>
      <c r="E8">
        <v>31.82</v>
      </c>
      <c r="F8" s="27">
        <f t="shared" si="0"/>
        <v>22876.059999999998</v>
      </c>
      <c r="G8" t="s">
        <v>60</v>
      </c>
    </row>
    <row r="9" spans="1:7" x14ac:dyDescent="0.15">
      <c r="A9" s="23">
        <v>45855</v>
      </c>
      <c r="B9" t="s">
        <v>718</v>
      </c>
      <c r="C9" t="s">
        <v>1778</v>
      </c>
      <c r="E9">
        <v>30.84</v>
      </c>
      <c r="F9" s="27">
        <f t="shared" si="0"/>
        <v>22906.899999999998</v>
      </c>
      <c r="G9" t="s">
        <v>60</v>
      </c>
    </row>
    <row r="10" spans="1:7" x14ac:dyDescent="0.15">
      <c r="A10" s="23">
        <v>45886</v>
      </c>
      <c r="B10" t="s">
        <v>718</v>
      </c>
      <c r="C10" t="s">
        <v>1781</v>
      </c>
      <c r="E10">
        <v>30.48</v>
      </c>
      <c r="F10" s="27">
        <f t="shared" si="0"/>
        <v>22937.379999999997</v>
      </c>
      <c r="G10" t="s">
        <v>60</v>
      </c>
    </row>
    <row r="11" spans="1:7" x14ac:dyDescent="0.15">
      <c r="A11" s="23">
        <v>45917</v>
      </c>
      <c r="B11" t="s">
        <v>718</v>
      </c>
      <c r="C11" t="s">
        <v>2005</v>
      </c>
      <c r="E11">
        <v>29.61</v>
      </c>
      <c r="F11" s="27">
        <f t="shared" si="0"/>
        <v>22966.989999999998</v>
      </c>
      <c r="G11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31"/>
  <sheetViews>
    <sheetView workbookViewId="0">
      <selection activeCell="C13" sqref="C13"/>
    </sheetView>
  </sheetViews>
  <sheetFormatPr defaultRowHeight="12.75" x14ac:dyDescent="0.15"/>
  <cols>
    <col min="1" max="1" width="21.57421875" bestFit="1" customWidth="1"/>
    <col min="2" max="2" width="14.15625" bestFit="1" customWidth="1"/>
    <col min="3" max="3" width="18.33984375" bestFit="1" customWidth="1"/>
    <col min="4" max="5" width="2.828125" bestFit="1" customWidth="1"/>
    <col min="6" max="6" width="6.7421875" bestFit="1" customWidth="1"/>
    <col min="7" max="7" width="11.59375" bestFit="1" customWidth="1"/>
    <col min="8" max="8" width="11.0546875" bestFit="1" customWidth="1"/>
    <col min="9" max="18" width="23.59765625" bestFit="1" customWidth="1"/>
    <col min="19" max="20" width="11.0546875" bestFit="1" customWidth="1"/>
    <col min="21" max="21" width="14.96875" bestFit="1" customWidth="1"/>
    <col min="22" max="22" width="13.34765625" bestFit="1" customWidth="1"/>
    <col min="23" max="23" width="14.96875" bestFit="1" customWidth="1"/>
    <col min="24" max="24" width="13.34765625" bestFit="1" customWidth="1"/>
    <col min="25" max="25" width="14.96875" bestFit="1" customWidth="1"/>
    <col min="26" max="26" width="13.34765625" bestFit="1" customWidth="1"/>
    <col min="27" max="27" width="14.96875" bestFit="1" customWidth="1"/>
    <col min="28" max="28" width="13.34765625" bestFit="1" customWidth="1"/>
    <col min="29" max="29" width="14.96875" bestFit="1" customWidth="1"/>
    <col min="30" max="30" width="23.59765625" bestFit="1" customWidth="1"/>
    <col min="31" max="31" width="14.96875" bestFit="1" customWidth="1"/>
    <col min="32" max="32" width="13.34765625" bestFit="1" customWidth="1"/>
    <col min="33" max="33" width="14.96875" bestFit="1" customWidth="1"/>
    <col min="34" max="34" width="13.34765625" bestFit="1" customWidth="1"/>
    <col min="35" max="35" width="14.96875" bestFit="1" customWidth="1"/>
    <col min="36" max="36" width="13.34765625" bestFit="1" customWidth="1"/>
    <col min="37" max="37" width="14.96875" bestFit="1" customWidth="1"/>
    <col min="38" max="38" width="18.33984375" bestFit="1" customWidth="1"/>
    <col min="39" max="39" width="19.95703125" bestFit="1" customWidth="1"/>
    <col min="40" max="41" width="6.875" bestFit="1" customWidth="1"/>
    <col min="42" max="42" width="5.796875" bestFit="1" customWidth="1"/>
    <col min="43" max="45" width="6.875" bestFit="1" customWidth="1"/>
    <col min="46" max="46" width="5.796875" bestFit="1" customWidth="1"/>
    <col min="47" max="49" width="6.875" bestFit="1" customWidth="1"/>
    <col min="50" max="50" width="6.7421875" bestFit="1" customWidth="1"/>
    <col min="51" max="51" width="11.0546875" bestFit="1" customWidth="1"/>
    <col min="52" max="52" width="14.96875" bestFit="1" customWidth="1"/>
    <col min="53" max="53" width="13.34765625" bestFit="1" customWidth="1"/>
    <col min="54" max="54" width="14.96875" bestFit="1" customWidth="1"/>
    <col min="55" max="55" width="13.34765625" bestFit="1" customWidth="1"/>
    <col min="56" max="56" width="14.96875" bestFit="1" customWidth="1"/>
    <col min="57" max="57" width="13.34765625" bestFit="1" customWidth="1"/>
    <col min="58" max="58" width="14.96875" bestFit="1" customWidth="1"/>
    <col min="59" max="59" width="13.34765625" bestFit="1" customWidth="1"/>
    <col min="60" max="60" width="14.96875" bestFit="1" customWidth="1"/>
    <col min="61" max="61" width="13.34765625" bestFit="1" customWidth="1"/>
    <col min="62" max="62" width="14.96875" bestFit="1" customWidth="1"/>
    <col min="63" max="63" width="13.34765625" bestFit="1" customWidth="1"/>
    <col min="64" max="64" width="14.96875" bestFit="1" customWidth="1"/>
    <col min="65" max="65" width="13.34765625" bestFit="1" customWidth="1"/>
    <col min="66" max="66" width="14.96875" bestFit="1" customWidth="1"/>
    <col min="67" max="67" width="13.34765625" bestFit="1" customWidth="1"/>
    <col min="68" max="68" width="14.96875" bestFit="1" customWidth="1"/>
    <col min="69" max="69" width="13.34765625" bestFit="1" customWidth="1"/>
    <col min="70" max="70" width="14.96875" bestFit="1" customWidth="1"/>
    <col min="71" max="71" width="13.34765625" bestFit="1" customWidth="1"/>
    <col min="72" max="72" width="14.96875" bestFit="1" customWidth="1"/>
    <col min="73" max="73" width="13.34765625" bestFit="1" customWidth="1"/>
    <col min="74" max="74" width="14.96875" bestFit="1" customWidth="1"/>
    <col min="75" max="75" width="13.34765625" bestFit="1" customWidth="1"/>
    <col min="76" max="76" width="14.96875" bestFit="1" customWidth="1"/>
    <col min="77" max="77" width="13.34765625" bestFit="1" customWidth="1"/>
    <col min="78" max="78" width="14.96875" bestFit="1" customWidth="1"/>
    <col min="79" max="79" width="13.34765625" bestFit="1" customWidth="1"/>
    <col min="80" max="80" width="14.96875" bestFit="1" customWidth="1"/>
    <col min="81" max="81" width="13.34765625" bestFit="1" customWidth="1"/>
    <col min="82" max="82" width="14.96875" bestFit="1" customWidth="1"/>
    <col min="83" max="83" width="13.34765625" bestFit="1" customWidth="1"/>
    <col min="84" max="84" width="14.96875" bestFit="1" customWidth="1"/>
    <col min="85" max="85" width="13.34765625" bestFit="1" customWidth="1"/>
    <col min="86" max="86" width="14.96875" bestFit="1" customWidth="1"/>
    <col min="87" max="87" width="13.34765625" bestFit="1" customWidth="1"/>
    <col min="88" max="88" width="14.96875" bestFit="1" customWidth="1"/>
    <col min="89" max="89" width="13.34765625" bestFit="1" customWidth="1"/>
    <col min="90" max="90" width="14.96875" bestFit="1" customWidth="1"/>
    <col min="91" max="91" width="13.34765625" bestFit="1" customWidth="1"/>
    <col min="92" max="92" width="14.96875" bestFit="1" customWidth="1"/>
    <col min="93" max="93" width="13.34765625" bestFit="1" customWidth="1"/>
    <col min="94" max="94" width="14.96875" bestFit="1" customWidth="1"/>
    <col min="95" max="95" width="13.34765625" bestFit="1" customWidth="1"/>
    <col min="96" max="96" width="14.96875" bestFit="1" customWidth="1"/>
    <col min="97" max="97" width="13.34765625" bestFit="1" customWidth="1"/>
    <col min="98" max="98" width="14.96875" bestFit="1" customWidth="1"/>
    <col min="99" max="99" width="13.34765625" bestFit="1" customWidth="1"/>
    <col min="100" max="100" width="19.95703125" bestFit="1" customWidth="1"/>
    <col min="101" max="101" width="18.33984375" bestFit="1" customWidth="1"/>
    <col min="102" max="102" width="14.96875" bestFit="1" customWidth="1"/>
    <col min="103" max="103" width="13.34765625" bestFit="1" customWidth="1"/>
    <col min="104" max="104" width="21.3046875" bestFit="1" customWidth="1"/>
    <col min="105" max="105" width="19.55078125" bestFit="1" customWidth="1"/>
    <col min="106" max="106" width="14.96875" bestFit="1" customWidth="1"/>
    <col min="107" max="107" width="13.34765625" bestFit="1" customWidth="1"/>
    <col min="108" max="108" width="21.3046875" bestFit="1" customWidth="1"/>
    <col min="109" max="109" width="19.55078125" bestFit="1" customWidth="1"/>
    <col min="110" max="110" width="14.96875" bestFit="1" customWidth="1"/>
    <col min="111" max="111" width="13.34765625" bestFit="1" customWidth="1"/>
    <col min="112" max="112" width="21.3046875" bestFit="1" customWidth="1"/>
    <col min="113" max="113" width="19.55078125" bestFit="1" customWidth="1"/>
    <col min="114" max="114" width="14.96875" bestFit="1" customWidth="1"/>
    <col min="115" max="115" width="13.34765625" bestFit="1" customWidth="1"/>
    <col min="116" max="116" width="21.3046875" bestFit="1" customWidth="1"/>
    <col min="117" max="117" width="19.55078125" bestFit="1" customWidth="1"/>
    <col min="118" max="118" width="14.96875" bestFit="1" customWidth="1"/>
    <col min="119" max="119" width="13.34765625" bestFit="1" customWidth="1"/>
    <col min="120" max="120" width="21.3046875" bestFit="1" customWidth="1"/>
    <col min="121" max="121" width="19.55078125" bestFit="1" customWidth="1"/>
    <col min="122" max="122" width="14.96875" bestFit="1" customWidth="1"/>
    <col min="123" max="123" width="13.34765625" bestFit="1" customWidth="1"/>
    <col min="124" max="124" width="21.3046875" bestFit="1" customWidth="1"/>
    <col min="125" max="125" width="19.55078125" bestFit="1" customWidth="1"/>
    <col min="126" max="126" width="14.96875" bestFit="1" customWidth="1"/>
    <col min="127" max="127" width="13.34765625" bestFit="1" customWidth="1"/>
    <col min="128" max="128" width="20.2265625" bestFit="1" customWidth="1"/>
    <col min="129" max="129" width="18.47265625" bestFit="1" customWidth="1"/>
    <col min="130" max="130" width="14.96875" bestFit="1" customWidth="1"/>
    <col min="131" max="131" width="13.34765625" bestFit="1" customWidth="1"/>
    <col min="132" max="132" width="21.3046875" bestFit="1" customWidth="1"/>
    <col min="133" max="133" width="19.55078125" bestFit="1" customWidth="1"/>
    <col min="134" max="134" width="14.96875" bestFit="1" customWidth="1"/>
    <col min="135" max="135" width="13.34765625" bestFit="1" customWidth="1"/>
    <col min="136" max="136" width="21.3046875" bestFit="1" customWidth="1"/>
    <col min="137" max="137" width="19.55078125" bestFit="1" customWidth="1"/>
    <col min="138" max="138" width="14.96875" bestFit="1" customWidth="1"/>
    <col min="139" max="139" width="13.34765625" bestFit="1" customWidth="1"/>
    <col min="140" max="140" width="21.3046875" bestFit="1" customWidth="1"/>
    <col min="141" max="141" width="19.55078125" bestFit="1" customWidth="1"/>
    <col min="142" max="142" width="14.96875" bestFit="1" customWidth="1"/>
    <col min="143" max="143" width="13.34765625" bestFit="1" customWidth="1"/>
    <col min="144" max="144" width="21.3046875" bestFit="1" customWidth="1"/>
    <col min="145" max="145" width="19.55078125" bestFit="1" customWidth="1"/>
    <col min="146" max="146" width="14.96875" bestFit="1" customWidth="1"/>
    <col min="147" max="147" width="13.34765625" bestFit="1" customWidth="1"/>
    <col min="148" max="148" width="21.3046875" bestFit="1" customWidth="1"/>
    <col min="149" max="149" width="19.55078125" bestFit="1" customWidth="1"/>
    <col min="150" max="150" width="14.96875" bestFit="1" customWidth="1"/>
    <col min="151" max="151" width="13.34765625" bestFit="1" customWidth="1"/>
    <col min="152" max="152" width="21.3046875" bestFit="1" customWidth="1"/>
    <col min="153" max="153" width="19.55078125" bestFit="1" customWidth="1"/>
    <col min="154" max="154" width="14.96875" bestFit="1" customWidth="1"/>
    <col min="155" max="155" width="13.34765625" bestFit="1" customWidth="1"/>
    <col min="156" max="156" width="21.3046875" bestFit="1" customWidth="1"/>
    <col min="157" max="157" width="19.55078125" bestFit="1" customWidth="1"/>
    <col min="158" max="158" width="14.96875" bestFit="1" customWidth="1"/>
    <col min="159" max="159" width="13.34765625" bestFit="1" customWidth="1"/>
    <col min="160" max="160" width="21.3046875" bestFit="1" customWidth="1"/>
    <col min="161" max="161" width="19.55078125" bestFit="1" customWidth="1"/>
    <col min="162" max="162" width="14.96875" bestFit="1" customWidth="1"/>
    <col min="163" max="163" width="13.34765625" bestFit="1" customWidth="1"/>
    <col min="164" max="164" width="20.2265625" bestFit="1" customWidth="1"/>
    <col min="165" max="165" width="18.47265625" bestFit="1" customWidth="1"/>
    <col min="166" max="166" width="14.96875" bestFit="1" customWidth="1"/>
    <col min="167" max="167" width="13.34765625" bestFit="1" customWidth="1"/>
    <col min="168" max="168" width="21.3046875" bestFit="1" customWidth="1"/>
    <col min="169" max="169" width="19.55078125" bestFit="1" customWidth="1"/>
    <col min="170" max="170" width="14.96875" bestFit="1" customWidth="1"/>
    <col min="171" max="171" width="13.34765625" bestFit="1" customWidth="1"/>
    <col min="172" max="172" width="21.3046875" bestFit="1" customWidth="1"/>
    <col min="173" max="173" width="19.55078125" bestFit="1" customWidth="1"/>
    <col min="174" max="174" width="14.96875" bestFit="1" customWidth="1"/>
    <col min="175" max="175" width="13.34765625" bestFit="1" customWidth="1"/>
    <col min="176" max="176" width="21.3046875" bestFit="1" customWidth="1"/>
    <col min="177" max="177" width="19.55078125" bestFit="1" customWidth="1"/>
    <col min="178" max="178" width="14.96875" bestFit="1" customWidth="1"/>
    <col min="179" max="179" width="13.34765625" bestFit="1" customWidth="1"/>
    <col min="180" max="180" width="20.2265625" bestFit="1" customWidth="1"/>
    <col min="181" max="181" width="18.47265625" bestFit="1" customWidth="1"/>
    <col min="182" max="182" width="14.96875" bestFit="1" customWidth="1"/>
    <col min="183" max="183" width="13.34765625" bestFit="1" customWidth="1"/>
    <col min="184" max="184" width="21.3046875" bestFit="1" customWidth="1"/>
    <col min="185" max="185" width="19.55078125" bestFit="1" customWidth="1"/>
    <col min="186" max="186" width="14.96875" bestFit="1" customWidth="1"/>
    <col min="187" max="187" width="13.34765625" bestFit="1" customWidth="1"/>
    <col min="188" max="188" width="21.3046875" bestFit="1" customWidth="1"/>
    <col min="189" max="189" width="19.55078125" bestFit="1" customWidth="1"/>
    <col min="190" max="190" width="14.96875" bestFit="1" customWidth="1"/>
    <col min="191" max="191" width="13.34765625" bestFit="1" customWidth="1"/>
    <col min="192" max="192" width="21.3046875" bestFit="1" customWidth="1"/>
    <col min="193" max="193" width="19.55078125" bestFit="1" customWidth="1"/>
    <col min="194" max="194" width="14.96875" bestFit="1" customWidth="1"/>
    <col min="195" max="195" width="13.34765625" bestFit="1" customWidth="1"/>
    <col min="196" max="196" width="14.96875" bestFit="1" customWidth="1"/>
    <col min="197" max="197" width="13.34765625" bestFit="1" customWidth="1"/>
    <col min="198" max="198" width="14.96875" bestFit="1" customWidth="1"/>
    <col min="199" max="199" width="13.34765625" bestFit="1" customWidth="1"/>
    <col min="200" max="200" width="14.96875" bestFit="1" customWidth="1"/>
    <col min="201" max="201" width="13.34765625" bestFit="1" customWidth="1"/>
    <col min="202" max="202" width="14.96875" bestFit="1" customWidth="1"/>
    <col min="203" max="203" width="13.34765625" bestFit="1" customWidth="1"/>
    <col min="204" max="204" width="14.96875" bestFit="1" customWidth="1"/>
    <col min="205" max="205" width="13.34765625" bestFit="1" customWidth="1"/>
    <col min="206" max="206" width="14.96875" bestFit="1" customWidth="1"/>
    <col min="207" max="207" width="13.34765625" bestFit="1" customWidth="1"/>
    <col min="208" max="208" width="14.96875" bestFit="1" customWidth="1"/>
    <col min="209" max="209" width="13.34765625" bestFit="1" customWidth="1"/>
    <col min="210" max="210" width="14.96875" bestFit="1" customWidth="1"/>
    <col min="211" max="211" width="13.34765625" bestFit="1" customWidth="1"/>
    <col min="212" max="212" width="14.96875" bestFit="1" customWidth="1"/>
    <col min="213" max="213" width="13.34765625" bestFit="1" customWidth="1"/>
    <col min="214" max="214" width="14.96875" bestFit="1" customWidth="1"/>
    <col min="215" max="215" width="13.34765625" bestFit="1" customWidth="1"/>
    <col min="216" max="216" width="14.96875" bestFit="1" customWidth="1"/>
    <col min="217" max="217" width="13.34765625" bestFit="1" customWidth="1"/>
    <col min="218" max="218" width="14.96875" bestFit="1" customWidth="1"/>
    <col min="219" max="219" width="13.34765625" bestFit="1" customWidth="1"/>
    <col min="220" max="220" width="14.96875" bestFit="1" customWidth="1"/>
    <col min="221" max="221" width="13.34765625" bestFit="1" customWidth="1"/>
    <col min="222" max="222" width="14.96875" bestFit="1" customWidth="1"/>
    <col min="223" max="223" width="13.34765625" bestFit="1" customWidth="1"/>
    <col min="224" max="224" width="14.96875" bestFit="1" customWidth="1"/>
    <col min="225" max="225" width="13.34765625" bestFit="1" customWidth="1"/>
    <col min="226" max="226" width="14.96875" bestFit="1" customWidth="1"/>
    <col min="227" max="227" width="13.34765625" bestFit="1" customWidth="1"/>
    <col min="228" max="228" width="14.96875" bestFit="1" customWidth="1"/>
    <col min="229" max="229" width="13.34765625" bestFit="1" customWidth="1"/>
    <col min="230" max="230" width="21.57421875" bestFit="1" customWidth="1"/>
    <col min="231" max="232" width="19.95703125" bestFit="1" customWidth="1"/>
    <col min="233" max="233" width="18.33984375" bestFit="1" customWidth="1"/>
  </cols>
  <sheetData>
    <row r="3" spans="1:3" x14ac:dyDescent="0.15">
      <c r="A3" s="25" t="s">
        <v>82</v>
      </c>
      <c r="B3" t="s">
        <v>110</v>
      </c>
      <c r="C3" t="s">
        <v>111</v>
      </c>
    </row>
    <row r="4" spans="1:3" x14ac:dyDescent="0.15">
      <c r="A4" s="26" t="s">
        <v>178</v>
      </c>
      <c r="B4">
        <v>6618.8800000000019</v>
      </c>
    </row>
    <row r="5" spans="1:3" x14ac:dyDescent="0.15">
      <c r="A5" s="26" t="s">
        <v>84</v>
      </c>
    </row>
    <row r="6" spans="1:3" x14ac:dyDescent="0.15">
      <c r="A6" s="26" t="s">
        <v>5</v>
      </c>
      <c r="C6">
        <v>1105</v>
      </c>
    </row>
    <row r="7" spans="1:3" x14ac:dyDescent="0.15">
      <c r="A7" s="26" t="s">
        <v>89</v>
      </c>
      <c r="C7">
        <v>779.79</v>
      </c>
    </row>
    <row r="8" spans="1:3" x14ac:dyDescent="0.15">
      <c r="A8" s="26" t="s">
        <v>113</v>
      </c>
      <c r="C8">
        <v>123.32</v>
      </c>
    </row>
    <row r="9" spans="1:3" x14ac:dyDescent="0.15">
      <c r="A9" s="26" t="s">
        <v>90</v>
      </c>
      <c r="B9">
        <v>230</v>
      </c>
    </row>
    <row r="10" spans="1:3" x14ac:dyDescent="0.15">
      <c r="A10" s="26" t="s">
        <v>88</v>
      </c>
      <c r="C10">
        <v>200</v>
      </c>
    </row>
    <row r="11" spans="1:3" x14ac:dyDescent="0.15">
      <c r="A11" s="26" t="s">
        <v>100</v>
      </c>
      <c r="C11">
        <v>132</v>
      </c>
    </row>
    <row r="12" spans="1:3" x14ac:dyDescent="0.15">
      <c r="A12" s="26" t="s">
        <v>981</v>
      </c>
      <c r="C12">
        <v>930</v>
      </c>
    </row>
    <row r="13" spans="1:3" x14ac:dyDescent="0.15">
      <c r="A13" s="26" t="s">
        <v>101</v>
      </c>
      <c r="C13">
        <v>127.53999999999999</v>
      </c>
    </row>
    <row r="14" spans="1:3" x14ac:dyDescent="0.15">
      <c r="A14" s="26" t="s">
        <v>988</v>
      </c>
      <c r="C14">
        <v>812.5</v>
      </c>
    </row>
    <row r="15" spans="1:3" x14ac:dyDescent="0.15">
      <c r="A15" s="26" t="s">
        <v>7</v>
      </c>
      <c r="C15">
        <v>1401.03</v>
      </c>
    </row>
    <row r="16" spans="1:3" x14ac:dyDescent="0.15">
      <c r="A16" s="26" t="s">
        <v>112</v>
      </c>
      <c r="B16">
        <v>852.75</v>
      </c>
    </row>
    <row r="17" spans="1:3" x14ac:dyDescent="0.15">
      <c r="A17" s="26" t="s">
        <v>1</v>
      </c>
      <c r="B17">
        <v>10129.92</v>
      </c>
    </row>
    <row r="18" spans="1:3" x14ac:dyDescent="0.15">
      <c r="A18" s="26" t="s">
        <v>49</v>
      </c>
      <c r="C18">
        <v>1217.48</v>
      </c>
    </row>
    <row r="19" spans="1:3" x14ac:dyDescent="0.15">
      <c r="A19" s="26" t="s">
        <v>145</v>
      </c>
      <c r="B19">
        <v>590.42000000000007</v>
      </c>
      <c r="C19">
        <v>60</v>
      </c>
    </row>
    <row r="20" spans="1:3" x14ac:dyDescent="0.15">
      <c r="A20" s="26" t="s">
        <v>10</v>
      </c>
      <c r="C20">
        <v>800</v>
      </c>
    </row>
    <row r="21" spans="1:3" x14ac:dyDescent="0.15">
      <c r="A21" s="26" t="s">
        <v>99</v>
      </c>
      <c r="C21">
        <v>613.22</v>
      </c>
    </row>
    <row r="22" spans="1:3" x14ac:dyDescent="0.15">
      <c r="A22" s="26" t="s">
        <v>86</v>
      </c>
      <c r="B22">
        <v>14484.08</v>
      </c>
      <c r="C22">
        <v>20</v>
      </c>
    </row>
    <row r="23" spans="1:3" x14ac:dyDescent="0.15">
      <c r="A23" s="26" t="s">
        <v>87</v>
      </c>
      <c r="C23">
        <v>5920.5</v>
      </c>
    </row>
    <row r="24" spans="1:3" x14ac:dyDescent="0.15">
      <c r="A24" s="26" t="s">
        <v>103</v>
      </c>
      <c r="C24">
        <v>2748.9</v>
      </c>
    </row>
    <row r="25" spans="1:3" x14ac:dyDescent="0.15">
      <c r="A25" s="26" t="s">
        <v>168</v>
      </c>
      <c r="C25">
        <v>1500</v>
      </c>
    </row>
    <row r="26" spans="1:3" x14ac:dyDescent="0.15">
      <c r="A26" s="26" t="s">
        <v>102</v>
      </c>
      <c r="B26">
        <v>200</v>
      </c>
      <c r="C26">
        <v>2652.1099999999997</v>
      </c>
    </row>
    <row r="27" spans="1:3" x14ac:dyDescent="0.15">
      <c r="A27" s="26" t="s">
        <v>6</v>
      </c>
      <c r="C27">
        <v>303.10000000000002</v>
      </c>
    </row>
    <row r="28" spans="1:3" x14ac:dyDescent="0.15">
      <c r="A28" s="26" t="s">
        <v>1774</v>
      </c>
      <c r="C28">
        <v>2296</v>
      </c>
    </row>
    <row r="29" spans="1:3" x14ac:dyDescent="0.15">
      <c r="A29" s="26" t="s">
        <v>1775</v>
      </c>
      <c r="C29">
        <v>192.5</v>
      </c>
    </row>
    <row r="30" spans="1:3" x14ac:dyDescent="0.15">
      <c r="A30" s="26" t="s">
        <v>63</v>
      </c>
      <c r="C30">
        <v>186.96</v>
      </c>
    </row>
    <row r="31" spans="1:3" x14ac:dyDescent="0.15">
      <c r="A31" s="26" t="s">
        <v>83</v>
      </c>
      <c r="B31">
        <v>33106.050000000003</v>
      </c>
      <c r="C31">
        <v>24121.949999999997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3"/>
  <sheetViews>
    <sheetView topLeftCell="A2" workbookViewId="0">
      <selection activeCell="C26" sqref="C26"/>
    </sheetView>
  </sheetViews>
  <sheetFormatPr defaultRowHeight="12.75" x14ac:dyDescent="0.15"/>
  <cols>
    <col min="1" max="1" width="13.078125" bestFit="1" customWidth="1"/>
    <col min="2" max="2" width="14.15625" bestFit="1" customWidth="1"/>
    <col min="3" max="3" width="18.33984375" bestFit="1" customWidth="1"/>
  </cols>
  <sheetData>
    <row r="1" spans="1:9" x14ac:dyDescent="0.15">
      <c r="A1" s="25" t="s">
        <v>106</v>
      </c>
      <c r="B1" t="s">
        <v>104</v>
      </c>
    </row>
    <row r="3" spans="1:9" x14ac:dyDescent="0.15">
      <c r="A3" s="25" t="s">
        <v>82</v>
      </c>
      <c r="B3" t="s">
        <v>110</v>
      </c>
      <c r="C3" t="s">
        <v>111</v>
      </c>
    </row>
    <row r="4" spans="1:9" x14ac:dyDescent="0.15">
      <c r="A4" s="26" t="s">
        <v>103</v>
      </c>
      <c r="C4">
        <v>1500</v>
      </c>
      <c r="E4" t="s">
        <v>114</v>
      </c>
    </row>
    <row r="5" spans="1:9" x14ac:dyDescent="0.15">
      <c r="A5" s="26" t="s">
        <v>101</v>
      </c>
      <c r="C5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15">
      <c r="A6" s="26" t="s">
        <v>10</v>
      </c>
      <c r="C6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15">
      <c r="A7" s="26" t="s">
        <v>49</v>
      </c>
      <c r="C7">
        <v>368</v>
      </c>
      <c r="E7" t="s">
        <v>117</v>
      </c>
      <c r="F7">
        <v>118.5</v>
      </c>
      <c r="H7">
        <v>312</v>
      </c>
    </row>
    <row r="8" spans="1:9" x14ac:dyDescent="0.15">
      <c r="A8" s="26" t="s">
        <v>5</v>
      </c>
      <c r="C8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15">
      <c r="A9" s="26" t="s">
        <v>86</v>
      </c>
      <c r="B9">
        <v>8215.31</v>
      </c>
    </row>
    <row r="10" spans="1:9" x14ac:dyDescent="0.15">
      <c r="A10" s="26" t="s">
        <v>87</v>
      </c>
      <c r="C10">
        <v>5920.5</v>
      </c>
    </row>
    <row r="11" spans="1:9" x14ac:dyDescent="0.15">
      <c r="A11" s="26" t="s">
        <v>1</v>
      </c>
      <c r="B11">
        <v>2443.5300000000007</v>
      </c>
      <c r="E11" t="s">
        <v>1644</v>
      </c>
      <c r="G11" t="s">
        <v>1671</v>
      </c>
      <c r="I11">
        <f>GETPIVOTDATA("Sum of Income",$A$3,"Category","Sales cr")-GETPIVOTDATA("Sum of Expenditure",$A$3,"Category","Sales db")</f>
        <v>2294.8099999999995</v>
      </c>
    </row>
    <row r="12" spans="1:9" x14ac:dyDescent="0.15">
      <c r="A12" s="26" t="s">
        <v>102</v>
      </c>
      <c r="C12">
        <v>1952.11</v>
      </c>
      <c r="E12">
        <f>GETPIVOTDATA("Sum of Income",$A$3)-GETPIVOTDATA("Sum of Expenditure",$A$3)</f>
        <v>-1155.8100000000013</v>
      </c>
    </row>
    <row r="13" spans="1:9" x14ac:dyDescent="0.15">
      <c r="A13" s="26" t="s">
        <v>89</v>
      </c>
      <c r="C13">
        <v>543.61</v>
      </c>
    </row>
    <row r="14" spans="1:9" x14ac:dyDescent="0.15">
      <c r="A14" s="26" t="s">
        <v>145</v>
      </c>
      <c r="B14">
        <v>239.97</v>
      </c>
      <c r="C14">
        <v>30</v>
      </c>
    </row>
    <row r="15" spans="1:9" x14ac:dyDescent="0.15">
      <c r="A15" s="26" t="s">
        <v>168</v>
      </c>
      <c r="C15">
        <v>1500</v>
      </c>
    </row>
    <row r="16" spans="1:9" x14ac:dyDescent="0.15">
      <c r="A16" s="26" t="s">
        <v>83</v>
      </c>
      <c r="B16">
        <v>10898.81</v>
      </c>
      <c r="C16">
        <v>12054.62</v>
      </c>
    </row>
    <row r="20" spans="1:6" x14ac:dyDescent="0.15">
      <c r="A20" s="25" t="s">
        <v>106</v>
      </c>
      <c r="B20" t="s">
        <v>105</v>
      </c>
    </row>
    <row r="22" spans="1:6" x14ac:dyDescent="0.15">
      <c r="A22" s="25" t="s">
        <v>82</v>
      </c>
      <c r="B22" t="s">
        <v>110</v>
      </c>
      <c r="C22" t="s">
        <v>111</v>
      </c>
    </row>
    <row r="23" spans="1:6" x14ac:dyDescent="0.15">
      <c r="A23" s="26" t="s">
        <v>101</v>
      </c>
      <c r="C23">
        <v>21.65</v>
      </c>
    </row>
    <row r="24" spans="1:6" x14ac:dyDescent="0.15">
      <c r="A24" s="26" t="s">
        <v>10</v>
      </c>
      <c r="C24">
        <v>200</v>
      </c>
    </row>
    <row r="25" spans="1:6" x14ac:dyDescent="0.15">
      <c r="A25" s="26" t="s">
        <v>49</v>
      </c>
      <c r="C25">
        <v>673.6</v>
      </c>
    </row>
    <row r="26" spans="1:6" x14ac:dyDescent="0.15">
      <c r="A26" s="26" t="s">
        <v>5</v>
      </c>
      <c r="C26">
        <v>850</v>
      </c>
    </row>
    <row r="27" spans="1:6" x14ac:dyDescent="0.15">
      <c r="A27" s="26" t="s">
        <v>86</v>
      </c>
      <c r="B27">
        <v>10545.11</v>
      </c>
      <c r="C27">
        <v>20</v>
      </c>
    </row>
    <row r="28" spans="1:6" x14ac:dyDescent="0.15">
      <c r="A28" s="26" t="s">
        <v>87</v>
      </c>
      <c r="C28">
        <v>7338.75</v>
      </c>
    </row>
    <row r="29" spans="1:6" x14ac:dyDescent="0.15">
      <c r="A29" s="26" t="s">
        <v>1</v>
      </c>
      <c r="B29">
        <v>7428.9700000000012</v>
      </c>
    </row>
    <row r="30" spans="1:6" x14ac:dyDescent="0.15">
      <c r="A30" s="26" t="s">
        <v>7</v>
      </c>
      <c r="C30">
        <v>520.75</v>
      </c>
    </row>
    <row r="31" spans="1:6" x14ac:dyDescent="0.15">
      <c r="A31" s="26" t="s">
        <v>112</v>
      </c>
      <c r="B31">
        <v>850</v>
      </c>
      <c r="E31" t="s">
        <v>1763</v>
      </c>
      <c r="F31">
        <f>GETPIVOTDATA("Sum of Expenditure",$A$22)-GETPIVOTDATA("Sum of Income",$A$22)</f>
        <v>-9519.7800000000025</v>
      </c>
    </row>
    <row r="32" spans="1:6" x14ac:dyDescent="0.15">
      <c r="A32" s="26" t="s">
        <v>145</v>
      </c>
      <c r="B32">
        <v>350.45000000000005</v>
      </c>
      <c r="C32">
        <v>30</v>
      </c>
    </row>
    <row r="33" spans="1:3" x14ac:dyDescent="0.15">
      <c r="A33" s="26" t="s">
        <v>83</v>
      </c>
      <c r="B33">
        <v>19174.530000000002</v>
      </c>
      <c r="C33">
        <v>9654.75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2025-10-09T20:36:59Z</dcterms:modified>
</cp:coreProperties>
</file>