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Python\FMK\DINAMIS\"/>
    </mc:Choice>
  </mc:AlternateContent>
  <xr:revisionPtr revIDLastSave="0" documentId="13_ncr:1_{F2AEC35D-0149-408E-ADD5-1B144072821F}" xr6:coauthVersionLast="47" xr6:coauthVersionMax="47" xr10:uidLastSave="{00000000-0000-0000-0000-000000000000}"/>
  <bookViews>
    <workbookView xWindow="-108" yWindow="-108" windowWidth="23256" windowHeight="12456" xr2:uid="{DC7A2EF8-77A9-4A57-9EC6-71B2E24FA9AC}"/>
  </bookViews>
  <sheets>
    <sheet name="output #2" sheetId="2" r:id="rId1"/>
    <sheet name="Sheet1" sheetId="1" r:id="rId2"/>
  </sheets>
  <definedNames>
    <definedName name="ExternalData_1" localSheetId="0" hidden="1">'output #2'!$C$1:$H$1276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3" i="2" l="1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319" i="2"/>
  <c r="W320" i="2"/>
  <c r="W321" i="2"/>
  <c r="W322" i="2"/>
  <c r="W318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Y319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9" i="2"/>
  <c r="AA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3" i="2"/>
  <c r="B10" i="2"/>
  <c r="B13" i="2"/>
  <c r="B15" i="2"/>
  <c r="B27" i="2"/>
  <c r="B45" i="2"/>
  <c r="B46" i="2"/>
  <c r="B49" i="2"/>
  <c r="B60" i="2"/>
  <c r="B61" i="2"/>
  <c r="B84" i="2"/>
  <c r="B95" i="2"/>
  <c r="T95" i="2" s="1"/>
  <c r="B97" i="2"/>
  <c r="B107" i="2"/>
  <c r="B109" i="2"/>
  <c r="B110" i="2"/>
  <c r="U110" i="2" s="1"/>
  <c r="B121" i="2"/>
  <c r="B122" i="2"/>
  <c r="B131" i="2"/>
  <c r="T131" i="2" s="1"/>
  <c r="B133" i="2"/>
  <c r="B146" i="2"/>
  <c r="B155" i="2"/>
  <c r="B157" i="2"/>
  <c r="B158" i="2"/>
  <c r="B171" i="2"/>
  <c r="B181" i="2"/>
  <c r="B194" i="2"/>
  <c r="B215" i="2"/>
  <c r="B227" i="2"/>
  <c r="B228" i="2"/>
  <c r="B251" i="2"/>
  <c r="S251" i="2" s="1"/>
  <c r="B252" i="2"/>
  <c r="B253" i="2"/>
  <c r="B264" i="2"/>
  <c r="B266" i="2"/>
  <c r="B278" i="2"/>
  <c r="B287" i="2"/>
  <c r="B288" i="2"/>
  <c r="B301" i="2"/>
  <c r="B302" i="2"/>
  <c r="B314" i="2"/>
  <c r="B323" i="2"/>
  <c r="S323" i="2" s="1"/>
  <c r="B325" i="2"/>
  <c r="S325" i="2" s="1"/>
  <c r="B326" i="2"/>
  <c r="S326" i="2" s="1"/>
  <c r="B347" i="2"/>
  <c r="S347" i="2" s="1"/>
  <c r="B361" i="2"/>
  <c r="S361" i="2" s="1"/>
  <c r="B362" i="2"/>
  <c r="S362" i="2" s="1"/>
  <c r="B384" i="2"/>
  <c r="S384" i="2" s="1"/>
  <c r="B398" i="2"/>
  <c r="S398" i="2" s="1"/>
  <c r="B408" i="2"/>
  <c r="S408" i="2" s="1"/>
  <c r="B409" i="2"/>
  <c r="S409" i="2" s="1"/>
  <c r="B410" i="2"/>
  <c r="S410" i="2" s="1"/>
  <c r="B435" i="2"/>
  <c r="S435" i="2" s="1"/>
  <c r="B443" i="2"/>
  <c r="S443" i="2" s="1"/>
  <c r="B454" i="2"/>
  <c r="S454" i="2" s="1"/>
  <c r="B479" i="2"/>
  <c r="S479" i="2" s="1"/>
  <c r="B503" i="2"/>
  <c r="S503" i="2" s="1"/>
  <c r="B505" i="2"/>
  <c r="S505" i="2" s="1"/>
  <c r="B514" i="2"/>
  <c r="S514" i="2" s="1"/>
  <c r="B519" i="2"/>
  <c r="B530" i="2"/>
  <c r="B538" i="2"/>
  <c r="S538" i="2" s="1"/>
  <c r="B553" i="2"/>
  <c r="S553" i="2" s="1"/>
  <c r="B554" i="2"/>
  <c r="S554" i="2" s="1"/>
  <c r="B566" i="2"/>
  <c r="S566" i="2" s="1"/>
  <c r="B576" i="2"/>
  <c r="S576" i="2" s="1"/>
  <c r="B600" i="2"/>
  <c r="B601" i="2"/>
  <c r="S601" i="2" s="1"/>
  <c r="B602" i="2"/>
  <c r="S602" i="2" s="1"/>
  <c r="B625" i="2"/>
  <c r="S625" i="2" s="1"/>
  <c r="B626" i="2"/>
  <c r="S626" i="2" s="1"/>
  <c r="B635" i="2"/>
  <c r="S635" i="2" s="1"/>
  <c r="B637" i="2"/>
  <c r="S637" i="2" s="1"/>
  <c r="B638" i="2"/>
  <c r="S638" i="2" s="1"/>
  <c r="B658" i="2"/>
  <c r="S658" i="2" s="1"/>
  <c r="B662" i="2"/>
  <c r="S662" i="2" s="1"/>
  <c r="B673" i="2"/>
  <c r="S673" i="2" s="1"/>
  <c r="B697" i="2"/>
  <c r="S697" i="2" s="1"/>
  <c r="B710" i="2"/>
  <c r="S710" i="2" s="1"/>
  <c r="B723" i="2"/>
  <c r="S723" i="2" s="1"/>
  <c r="B731" i="2"/>
  <c r="S731" i="2" s="1"/>
  <c r="B733" i="2"/>
  <c r="S733" i="2" s="1"/>
  <c r="B757" i="2"/>
  <c r="S757" i="2" s="1"/>
  <c r="B759" i="2"/>
  <c r="S759" i="2" s="1"/>
  <c r="B781" i="2"/>
  <c r="S781" i="2" s="1"/>
  <c r="B782" i="2"/>
  <c r="B802" i="2"/>
  <c r="S802" i="2" s="1"/>
  <c r="B819" i="2"/>
  <c r="B829" i="2"/>
  <c r="S829" i="2" s="1"/>
  <c r="B830" i="2"/>
  <c r="S830" i="2" s="1"/>
  <c r="B853" i="2"/>
  <c r="S853" i="2" s="1"/>
  <c r="B854" i="2"/>
  <c r="S854" i="2" s="1"/>
  <c r="B863" i="2"/>
  <c r="B864" i="2"/>
  <c r="S864" i="2" s="1"/>
  <c r="B865" i="2"/>
  <c r="S865" i="2" s="1"/>
  <c r="B866" i="2"/>
  <c r="S866" i="2" s="1"/>
  <c r="B879" i="2"/>
  <c r="S879" i="2" s="1"/>
  <c r="B888" i="2"/>
  <c r="S888" i="2" s="1"/>
  <c r="B889" i="2"/>
  <c r="S889" i="2" s="1"/>
  <c r="B902" i="2"/>
  <c r="S902" i="2" s="1"/>
  <c r="B914" i="2"/>
  <c r="S914" i="2" s="1"/>
  <c r="B925" i="2"/>
  <c r="S925" i="2" s="1"/>
  <c r="B937" i="2"/>
  <c r="S937" i="2" s="1"/>
  <c r="B938" i="2"/>
  <c r="S938" i="2" s="1"/>
  <c r="B949" i="2"/>
  <c r="B950" i="2"/>
  <c r="S950" i="2" s="1"/>
  <c r="B973" i="2"/>
  <c r="S973" i="2" s="1"/>
  <c r="B974" i="2"/>
  <c r="B984" i="2"/>
  <c r="S984" i="2" s="1"/>
  <c r="B985" i="2"/>
  <c r="S985" i="2" s="1"/>
  <c r="B986" i="2"/>
  <c r="S986" i="2" s="1"/>
  <c r="B1008" i="2"/>
  <c r="S1008" i="2" s="1"/>
  <c r="B1010" i="2"/>
  <c r="S1010" i="2" s="1"/>
  <c r="B1043" i="2"/>
  <c r="S1043" i="2" s="1"/>
  <c r="B1046" i="2"/>
  <c r="U1046" i="2" s="1"/>
  <c r="B1059" i="2"/>
  <c r="S1059" i="2" s="1"/>
  <c r="B1079" i="2"/>
  <c r="S1079" i="2" s="1"/>
  <c r="B1080" i="2"/>
  <c r="S1080" i="2" s="1"/>
  <c r="B1107" i="2"/>
  <c r="S1107" i="2" s="1"/>
  <c r="B1127" i="2"/>
  <c r="S1127" i="2" s="1"/>
  <c r="B1128" i="2"/>
  <c r="S1128" i="2" s="1"/>
  <c r="B1130" i="2"/>
  <c r="S1130" i="2" s="1"/>
  <c r="B1141" i="2"/>
  <c r="S1141" i="2" s="1"/>
  <c r="B1142" i="2"/>
  <c r="S1142" i="2" s="1"/>
  <c r="B1161" i="2"/>
  <c r="S1161" i="2" s="1"/>
  <c r="B1165" i="2"/>
  <c r="S1165" i="2" s="1"/>
  <c r="B1202" i="2"/>
  <c r="S1202" i="2" s="1"/>
  <c r="B1213" i="2"/>
  <c r="B1214" i="2"/>
  <c r="S1214" i="2" s="1"/>
  <c r="B1238" i="2"/>
  <c r="S1238" i="2" s="1"/>
  <c r="B1250" i="2"/>
  <c r="S1250" i="2" s="1"/>
  <c r="B1257" i="2"/>
  <c r="S1257" i="2" s="1"/>
  <c r="K332" i="2"/>
  <c r="K354" i="2"/>
  <c r="K365" i="2"/>
  <c r="K401" i="2"/>
  <c r="K408" i="2"/>
  <c r="K492" i="2"/>
  <c r="K495" i="2"/>
  <c r="K497" i="2"/>
  <c r="K522" i="2"/>
  <c r="K528" i="2"/>
  <c r="K567" i="2"/>
  <c r="K577" i="2"/>
  <c r="K581" i="2"/>
  <c r="K593" i="2"/>
  <c r="K600" i="2"/>
  <c r="K636" i="2"/>
  <c r="K639" i="2"/>
  <c r="K668" i="2"/>
  <c r="K680" i="2"/>
  <c r="K712" i="2"/>
  <c r="K720" i="2"/>
  <c r="K739" i="2"/>
  <c r="K780" i="2"/>
  <c r="K781" i="2"/>
  <c r="K783" i="2"/>
  <c r="K792" i="2"/>
  <c r="K793" i="2"/>
  <c r="K828" i="2"/>
  <c r="K856" i="2"/>
  <c r="K887" i="2"/>
  <c r="K888" i="2"/>
  <c r="K895" i="2"/>
  <c r="K924" i="2"/>
  <c r="K937" i="2"/>
  <c r="K951" i="2"/>
  <c r="K971" i="2"/>
  <c r="K972" i="2"/>
  <c r="K1008" i="2"/>
  <c r="K1009" i="2"/>
  <c r="K1011" i="2"/>
  <c r="K1032" i="2"/>
  <c r="K1080" i="2"/>
  <c r="K1081" i="2"/>
  <c r="K1083" i="2"/>
  <c r="K1084" i="2"/>
  <c r="K1112" i="2"/>
  <c r="K1116" i="2"/>
  <c r="K1117" i="2"/>
  <c r="K1124" i="2"/>
  <c r="K1143" i="2"/>
  <c r="K1225" i="2"/>
  <c r="K1239" i="2"/>
  <c r="K1244" i="2"/>
  <c r="K1260" i="2"/>
  <c r="K1273" i="2"/>
  <c r="J341" i="2"/>
  <c r="J353" i="2"/>
  <c r="J378" i="2"/>
  <c r="J385" i="2"/>
  <c r="J433" i="2"/>
  <c r="J450" i="2"/>
  <c r="J461" i="2"/>
  <c r="J471" i="2"/>
  <c r="J497" i="2"/>
  <c r="J529" i="2"/>
  <c r="J531" i="2"/>
  <c r="J545" i="2"/>
  <c r="J569" i="2"/>
  <c r="J570" i="2"/>
  <c r="J617" i="2"/>
  <c r="J618" i="2"/>
  <c r="J641" i="2"/>
  <c r="J680" i="2"/>
  <c r="J733" i="2"/>
  <c r="J735" i="2"/>
  <c r="J736" i="2"/>
  <c r="J737" i="2"/>
  <c r="J738" i="2"/>
  <c r="J761" i="2"/>
  <c r="J774" i="2"/>
  <c r="J809" i="2"/>
  <c r="J833" i="2"/>
  <c r="J834" i="2"/>
  <c r="J845" i="2"/>
  <c r="J866" i="2"/>
  <c r="J881" i="2"/>
  <c r="J882" i="2"/>
  <c r="J908" i="2"/>
  <c r="J917" i="2"/>
  <c r="J944" i="2"/>
  <c r="J948" i="2"/>
  <c r="J953" i="2"/>
  <c r="J954" i="2"/>
  <c r="J977" i="2"/>
  <c r="J1025" i="2"/>
  <c r="J1033" i="2"/>
  <c r="J1035" i="2"/>
  <c r="J1052" i="2"/>
  <c r="J1060" i="2"/>
  <c r="J1061" i="2"/>
  <c r="J1073" i="2"/>
  <c r="J1102" i="2"/>
  <c r="J1105" i="2"/>
  <c r="J1138" i="2"/>
  <c r="J1142" i="2"/>
  <c r="J1153" i="2"/>
  <c r="J1169" i="2"/>
  <c r="J1180" i="2"/>
  <c r="J1181" i="2"/>
  <c r="J1186" i="2"/>
  <c r="J1201" i="2"/>
  <c r="J1203" i="2"/>
  <c r="J1236" i="2"/>
  <c r="J1237" i="2"/>
  <c r="J1249" i="2"/>
  <c r="J1252" i="2"/>
  <c r="J1253" i="2"/>
  <c r="I339" i="2"/>
  <c r="I340" i="2"/>
  <c r="I361" i="2"/>
  <c r="I399" i="2"/>
  <c r="I423" i="2"/>
  <c r="I445" i="2"/>
  <c r="I474" i="2"/>
  <c r="I475" i="2"/>
  <c r="I483" i="2"/>
  <c r="I489" i="2"/>
  <c r="I495" i="2"/>
  <c r="I543" i="2"/>
  <c r="I548" i="2"/>
  <c r="I554" i="2"/>
  <c r="L554" i="2" s="1"/>
  <c r="I555" i="2"/>
  <c r="I589" i="2"/>
  <c r="I601" i="2"/>
  <c r="I602" i="2"/>
  <c r="I627" i="2"/>
  <c r="I629" i="2"/>
  <c r="I637" i="2"/>
  <c r="I639" i="2"/>
  <c r="I674" i="2"/>
  <c r="I677" i="2"/>
  <c r="I693" i="2"/>
  <c r="I698" i="2"/>
  <c r="I699" i="2"/>
  <c r="I735" i="2"/>
  <c r="I745" i="2"/>
  <c r="I746" i="2"/>
  <c r="I747" i="2"/>
  <c r="I773" i="2"/>
  <c r="I775" i="2"/>
  <c r="I783" i="2"/>
  <c r="I801" i="2"/>
  <c r="I819" i="2"/>
  <c r="I841" i="2"/>
  <c r="I842" i="2"/>
  <c r="I867" i="2"/>
  <c r="I879" i="2"/>
  <c r="I891" i="2"/>
  <c r="I915" i="2"/>
  <c r="I925" i="2"/>
  <c r="I927" i="2"/>
  <c r="I933" i="2"/>
  <c r="I940" i="2"/>
  <c r="I953" i="2"/>
  <c r="I954" i="2"/>
  <c r="I962" i="2"/>
  <c r="I975" i="2"/>
  <c r="I987" i="2"/>
  <c r="I1001" i="2"/>
  <c r="I1002" i="2"/>
  <c r="I1003" i="2"/>
  <c r="I1010" i="2"/>
  <c r="I1033" i="2"/>
  <c r="I1034" i="2"/>
  <c r="I1035" i="2"/>
  <c r="I1047" i="2"/>
  <c r="I1059" i="2"/>
  <c r="I1069" i="2"/>
  <c r="I1071" i="2"/>
  <c r="I1076" i="2"/>
  <c r="I1095" i="2"/>
  <c r="I1096" i="2"/>
  <c r="I1098" i="2"/>
  <c r="I1119" i="2"/>
  <c r="I1131" i="2"/>
  <c r="I1132" i="2"/>
  <c r="I1142" i="2"/>
  <c r="I1143" i="2"/>
  <c r="I1162" i="2"/>
  <c r="I1166" i="2"/>
  <c r="I1167" i="2"/>
  <c r="I1189" i="2"/>
  <c r="I1191" i="2"/>
  <c r="I1197" i="2"/>
  <c r="I1198" i="2"/>
  <c r="I1201" i="2"/>
  <c r="I1215" i="2"/>
  <c r="I1216" i="2"/>
  <c r="I1227" i="2"/>
  <c r="I1239" i="2"/>
  <c r="I1241" i="2"/>
  <c r="I1243" i="2"/>
  <c r="I1244" i="2"/>
  <c r="I1251" i="2"/>
  <c r="I1254" i="2"/>
  <c r="I1261" i="2"/>
  <c r="I1262" i="2"/>
  <c r="I1263" i="2"/>
  <c r="I1275" i="2"/>
  <c r="J13" i="2"/>
  <c r="J18" i="2"/>
  <c r="J44" i="2"/>
  <c r="J49" i="2"/>
  <c r="J90" i="2"/>
  <c r="J92" i="2"/>
  <c r="J112" i="2"/>
  <c r="J113" i="2"/>
  <c r="J114" i="2"/>
  <c r="J126" i="2"/>
  <c r="J128" i="2"/>
  <c r="J149" i="2"/>
  <c r="J161" i="2"/>
  <c r="J162" i="2"/>
  <c r="J176" i="2"/>
  <c r="J188" i="2"/>
  <c r="J209" i="2"/>
  <c r="J221" i="2"/>
  <c r="J222" i="2"/>
  <c r="J245" i="2"/>
  <c r="J257" i="2"/>
  <c r="J281" i="2"/>
  <c r="J289" i="2"/>
  <c r="J291" i="2"/>
  <c r="J311" i="2"/>
  <c r="J317" i="2"/>
  <c r="I11" i="2"/>
  <c r="I18" i="2"/>
  <c r="I39" i="2"/>
  <c r="I42" i="2"/>
  <c r="I85" i="2"/>
  <c r="I99" i="2"/>
  <c r="I114" i="2"/>
  <c r="I115" i="2"/>
  <c r="I123" i="2"/>
  <c r="I130" i="2"/>
  <c r="I154" i="2"/>
  <c r="I159" i="2"/>
  <c r="I169" i="2"/>
  <c r="I171" i="2"/>
  <c r="I176" i="2"/>
  <c r="I178" i="2"/>
  <c r="I195" i="2"/>
  <c r="I203" i="2"/>
  <c r="I207" i="2"/>
  <c r="I226" i="2"/>
  <c r="I227" i="2"/>
  <c r="I229" i="2"/>
  <c r="I243" i="2"/>
  <c r="I255" i="2"/>
  <c r="I258" i="2"/>
  <c r="I267" i="2"/>
  <c r="I270" i="2"/>
  <c r="I274" i="2"/>
  <c r="I275" i="2"/>
  <c r="I291" i="2"/>
  <c r="I298" i="2"/>
  <c r="I299" i="2"/>
  <c r="I301" i="2"/>
  <c r="I311" i="2"/>
  <c r="I318" i="2"/>
  <c r="K1276" i="2"/>
  <c r="J1276" i="2"/>
  <c r="I1276" i="2"/>
  <c r="K1275" i="2"/>
  <c r="J1275" i="2"/>
  <c r="K1274" i="2"/>
  <c r="J1274" i="2"/>
  <c r="I1274" i="2"/>
  <c r="J1273" i="2"/>
  <c r="I1273" i="2"/>
  <c r="K1272" i="2"/>
  <c r="J1272" i="2"/>
  <c r="I1272" i="2"/>
  <c r="K1271" i="2"/>
  <c r="J1271" i="2"/>
  <c r="I1271" i="2"/>
  <c r="K1270" i="2"/>
  <c r="J1270" i="2"/>
  <c r="I1270" i="2"/>
  <c r="K1269" i="2"/>
  <c r="J1269" i="2"/>
  <c r="I1269" i="2"/>
  <c r="K1268" i="2"/>
  <c r="J1268" i="2"/>
  <c r="I1268" i="2"/>
  <c r="K1267" i="2"/>
  <c r="J1267" i="2"/>
  <c r="I1267" i="2"/>
  <c r="K1266" i="2"/>
  <c r="J1266" i="2"/>
  <c r="I1266" i="2"/>
  <c r="K1265" i="2"/>
  <c r="J1265" i="2"/>
  <c r="I1265" i="2"/>
  <c r="K1264" i="2"/>
  <c r="J1264" i="2"/>
  <c r="I1264" i="2"/>
  <c r="K1263" i="2"/>
  <c r="J1263" i="2"/>
  <c r="K1262" i="2"/>
  <c r="J1262" i="2"/>
  <c r="K1261" i="2"/>
  <c r="J1261" i="2"/>
  <c r="J1260" i="2"/>
  <c r="I1260" i="2"/>
  <c r="K1259" i="2"/>
  <c r="J1259" i="2"/>
  <c r="I1259" i="2"/>
  <c r="K1258" i="2"/>
  <c r="J1258" i="2"/>
  <c r="I1258" i="2"/>
  <c r="K1257" i="2"/>
  <c r="J1257" i="2"/>
  <c r="I1257" i="2"/>
  <c r="K1256" i="2"/>
  <c r="J1256" i="2"/>
  <c r="I1256" i="2"/>
  <c r="K1255" i="2"/>
  <c r="J1255" i="2"/>
  <c r="I1255" i="2"/>
  <c r="K1254" i="2"/>
  <c r="J1254" i="2"/>
  <c r="K1253" i="2"/>
  <c r="I1253" i="2"/>
  <c r="K1252" i="2"/>
  <c r="I1252" i="2"/>
  <c r="K1251" i="2"/>
  <c r="J1251" i="2"/>
  <c r="K1250" i="2"/>
  <c r="J1250" i="2"/>
  <c r="I1250" i="2"/>
  <c r="K1249" i="2"/>
  <c r="I1249" i="2"/>
  <c r="K1248" i="2"/>
  <c r="J1248" i="2"/>
  <c r="I1248" i="2"/>
  <c r="K1247" i="2"/>
  <c r="J1247" i="2"/>
  <c r="I1247" i="2"/>
  <c r="K1246" i="2"/>
  <c r="J1246" i="2"/>
  <c r="I1246" i="2"/>
  <c r="K1245" i="2"/>
  <c r="J1245" i="2"/>
  <c r="I1245" i="2"/>
  <c r="J1244" i="2"/>
  <c r="K1243" i="2"/>
  <c r="J1243" i="2"/>
  <c r="K1242" i="2"/>
  <c r="J1242" i="2"/>
  <c r="I1242" i="2"/>
  <c r="K1241" i="2"/>
  <c r="J1241" i="2"/>
  <c r="K1240" i="2"/>
  <c r="J1240" i="2"/>
  <c r="I1240" i="2"/>
  <c r="J1239" i="2"/>
  <c r="K1238" i="2"/>
  <c r="J1238" i="2"/>
  <c r="I1238" i="2"/>
  <c r="K1237" i="2"/>
  <c r="I1237" i="2"/>
  <c r="K1236" i="2"/>
  <c r="I1236" i="2"/>
  <c r="K1235" i="2"/>
  <c r="J1235" i="2"/>
  <c r="I1235" i="2"/>
  <c r="K1234" i="2"/>
  <c r="J1234" i="2"/>
  <c r="I1234" i="2"/>
  <c r="K1233" i="2"/>
  <c r="J1233" i="2"/>
  <c r="I1233" i="2"/>
  <c r="K1232" i="2"/>
  <c r="J1232" i="2"/>
  <c r="I1232" i="2"/>
  <c r="K1231" i="2"/>
  <c r="J1231" i="2"/>
  <c r="I1231" i="2"/>
  <c r="K1230" i="2"/>
  <c r="J1230" i="2"/>
  <c r="I1230" i="2"/>
  <c r="K1229" i="2"/>
  <c r="J1229" i="2"/>
  <c r="I1229" i="2"/>
  <c r="K1228" i="2"/>
  <c r="J1228" i="2"/>
  <c r="I1228" i="2"/>
  <c r="K1227" i="2"/>
  <c r="J1227" i="2"/>
  <c r="K1226" i="2"/>
  <c r="J1226" i="2"/>
  <c r="I1226" i="2"/>
  <c r="J1225" i="2"/>
  <c r="I1225" i="2"/>
  <c r="K1224" i="2"/>
  <c r="J1224" i="2"/>
  <c r="I1224" i="2"/>
  <c r="K1223" i="2"/>
  <c r="J1223" i="2"/>
  <c r="I1223" i="2"/>
  <c r="K1222" i="2"/>
  <c r="J1222" i="2"/>
  <c r="I1222" i="2"/>
  <c r="K1221" i="2"/>
  <c r="J1221" i="2"/>
  <c r="I1221" i="2"/>
  <c r="K1220" i="2"/>
  <c r="J1220" i="2"/>
  <c r="I1220" i="2"/>
  <c r="K1219" i="2"/>
  <c r="J1219" i="2"/>
  <c r="I1219" i="2"/>
  <c r="K1218" i="2"/>
  <c r="J1218" i="2"/>
  <c r="I1218" i="2"/>
  <c r="K1217" i="2"/>
  <c r="J1217" i="2"/>
  <c r="I1217" i="2"/>
  <c r="K1216" i="2"/>
  <c r="J1216" i="2"/>
  <c r="K1215" i="2"/>
  <c r="J1215" i="2"/>
  <c r="K1214" i="2"/>
  <c r="J1214" i="2"/>
  <c r="I1214" i="2"/>
  <c r="K1213" i="2"/>
  <c r="J1213" i="2"/>
  <c r="I1213" i="2"/>
  <c r="K1212" i="2"/>
  <c r="J1212" i="2"/>
  <c r="I1212" i="2"/>
  <c r="K1211" i="2"/>
  <c r="J1211" i="2"/>
  <c r="I1211" i="2"/>
  <c r="K1210" i="2"/>
  <c r="J1210" i="2"/>
  <c r="I1210" i="2"/>
  <c r="K1209" i="2"/>
  <c r="J1209" i="2"/>
  <c r="I1209" i="2"/>
  <c r="K1208" i="2"/>
  <c r="J1208" i="2"/>
  <c r="I1208" i="2"/>
  <c r="K1207" i="2"/>
  <c r="J1207" i="2"/>
  <c r="I1207" i="2"/>
  <c r="K1206" i="2"/>
  <c r="J1206" i="2"/>
  <c r="I1206" i="2"/>
  <c r="K1205" i="2"/>
  <c r="J1205" i="2"/>
  <c r="I1205" i="2"/>
  <c r="K1204" i="2"/>
  <c r="J1204" i="2"/>
  <c r="I1204" i="2"/>
  <c r="K1203" i="2"/>
  <c r="I1203" i="2"/>
  <c r="K1202" i="2"/>
  <c r="J1202" i="2"/>
  <c r="I1202" i="2"/>
  <c r="K1201" i="2"/>
  <c r="K1200" i="2"/>
  <c r="J1200" i="2"/>
  <c r="I1200" i="2"/>
  <c r="K1199" i="2"/>
  <c r="J1199" i="2"/>
  <c r="I1199" i="2"/>
  <c r="K1198" i="2"/>
  <c r="J1198" i="2"/>
  <c r="K1197" i="2"/>
  <c r="J1197" i="2"/>
  <c r="K1196" i="2"/>
  <c r="J1196" i="2"/>
  <c r="I1196" i="2"/>
  <c r="K1195" i="2"/>
  <c r="J1195" i="2"/>
  <c r="I1195" i="2"/>
  <c r="K1194" i="2"/>
  <c r="J1194" i="2"/>
  <c r="I1194" i="2"/>
  <c r="K1193" i="2"/>
  <c r="J1193" i="2"/>
  <c r="I1193" i="2"/>
  <c r="K1192" i="2"/>
  <c r="J1192" i="2"/>
  <c r="I1192" i="2"/>
  <c r="K1191" i="2"/>
  <c r="J1191" i="2"/>
  <c r="K1190" i="2"/>
  <c r="J1190" i="2"/>
  <c r="I1190" i="2"/>
  <c r="K1189" i="2"/>
  <c r="J1189" i="2"/>
  <c r="K1188" i="2"/>
  <c r="J1188" i="2"/>
  <c r="I1188" i="2"/>
  <c r="K1187" i="2"/>
  <c r="J1187" i="2"/>
  <c r="I1187" i="2"/>
  <c r="K1186" i="2"/>
  <c r="I1186" i="2"/>
  <c r="K1185" i="2"/>
  <c r="J1185" i="2"/>
  <c r="I1185" i="2"/>
  <c r="K1184" i="2"/>
  <c r="J1184" i="2"/>
  <c r="I1184" i="2"/>
  <c r="K1183" i="2"/>
  <c r="J1183" i="2"/>
  <c r="I1183" i="2"/>
  <c r="K1182" i="2"/>
  <c r="J1182" i="2"/>
  <c r="I1182" i="2"/>
  <c r="K1181" i="2"/>
  <c r="I1181" i="2"/>
  <c r="K1180" i="2"/>
  <c r="I1180" i="2"/>
  <c r="K1179" i="2"/>
  <c r="J1179" i="2"/>
  <c r="I1179" i="2"/>
  <c r="K1178" i="2"/>
  <c r="J1178" i="2"/>
  <c r="I1178" i="2"/>
  <c r="K1177" i="2"/>
  <c r="J1177" i="2"/>
  <c r="I1177" i="2"/>
  <c r="K1176" i="2"/>
  <c r="J1176" i="2"/>
  <c r="I1176" i="2"/>
  <c r="K1175" i="2"/>
  <c r="J1175" i="2"/>
  <c r="I1175" i="2"/>
  <c r="K1174" i="2"/>
  <c r="J1174" i="2"/>
  <c r="I1174" i="2"/>
  <c r="K1173" i="2"/>
  <c r="J1173" i="2"/>
  <c r="I1173" i="2"/>
  <c r="K1172" i="2"/>
  <c r="J1172" i="2"/>
  <c r="I1172" i="2"/>
  <c r="K1171" i="2"/>
  <c r="J1171" i="2"/>
  <c r="I1171" i="2"/>
  <c r="K1170" i="2"/>
  <c r="J1170" i="2"/>
  <c r="I1170" i="2"/>
  <c r="K1169" i="2"/>
  <c r="I1169" i="2"/>
  <c r="K1168" i="2"/>
  <c r="J1168" i="2"/>
  <c r="I1168" i="2"/>
  <c r="K1167" i="2"/>
  <c r="J1167" i="2"/>
  <c r="K1166" i="2"/>
  <c r="J1166" i="2"/>
  <c r="K1165" i="2"/>
  <c r="J1165" i="2"/>
  <c r="I1165" i="2"/>
  <c r="K1164" i="2"/>
  <c r="J1164" i="2"/>
  <c r="I1164" i="2"/>
  <c r="K1163" i="2"/>
  <c r="J1163" i="2"/>
  <c r="I1163" i="2"/>
  <c r="K1162" i="2"/>
  <c r="J1162" i="2"/>
  <c r="K1161" i="2"/>
  <c r="J1161" i="2"/>
  <c r="I1161" i="2"/>
  <c r="K1160" i="2"/>
  <c r="J1160" i="2"/>
  <c r="I1160" i="2"/>
  <c r="K1159" i="2"/>
  <c r="J1159" i="2"/>
  <c r="I1159" i="2"/>
  <c r="K1158" i="2"/>
  <c r="J1158" i="2"/>
  <c r="I1158" i="2"/>
  <c r="K1157" i="2"/>
  <c r="J1157" i="2"/>
  <c r="I1157" i="2"/>
  <c r="K1156" i="2"/>
  <c r="J1156" i="2"/>
  <c r="I1156" i="2"/>
  <c r="K1155" i="2"/>
  <c r="J1155" i="2"/>
  <c r="I1155" i="2"/>
  <c r="K1154" i="2"/>
  <c r="J1154" i="2"/>
  <c r="I1154" i="2"/>
  <c r="K1153" i="2"/>
  <c r="I1153" i="2"/>
  <c r="K1152" i="2"/>
  <c r="J1152" i="2"/>
  <c r="I1152" i="2"/>
  <c r="K1151" i="2"/>
  <c r="J1151" i="2"/>
  <c r="I1151" i="2"/>
  <c r="K1150" i="2"/>
  <c r="J1150" i="2"/>
  <c r="I1150" i="2"/>
  <c r="K1149" i="2"/>
  <c r="J1149" i="2"/>
  <c r="I1149" i="2"/>
  <c r="K1148" i="2"/>
  <c r="J1148" i="2"/>
  <c r="I1148" i="2"/>
  <c r="K1147" i="2"/>
  <c r="J1147" i="2"/>
  <c r="I1147" i="2"/>
  <c r="K1146" i="2"/>
  <c r="J1146" i="2"/>
  <c r="I1146" i="2"/>
  <c r="K1145" i="2"/>
  <c r="J1145" i="2"/>
  <c r="I1145" i="2"/>
  <c r="K1144" i="2"/>
  <c r="J1144" i="2"/>
  <c r="I1144" i="2"/>
  <c r="J1143" i="2"/>
  <c r="K1142" i="2"/>
  <c r="K1141" i="2"/>
  <c r="J1141" i="2"/>
  <c r="I1141" i="2"/>
  <c r="K1140" i="2"/>
  <c r="J1140" i="2"/>
  <c r="I1140" i="2"/>
  <c r="K1139" i="2"/>
  <c r="J1139" i="2"/>
  <c r="I1139" i="2"/>
  <c r="K1138" i="2"/>
  <c r="I1138" i="2"/>
  <c r="K1137" i="2"/>
  <c r="J1137" i="2"/>
  <c r="I1137" i="2"/>
  <c r="K1136" i="2"/>
  <c r="J1136" i="2"/>
  <c r="I1136" i="2"/>
  <c r="K1135" i="2"/>
  <c r="J1135" i="2"/>
  <c r="I1135" i="2"/>
  <c r="K1134" i="2"/>
  <c r="J1134" i="2"/>
  <c r="I1134" i="2"/>
  <c r="K1133" i="2"/>
  <c r="J1133" i="2"/>
  <c r="I1133" i="2"/>
  <c r="K1132" i="2"/>
  <c r="J1132" i="2"/>
  <c r="K1131" i="2"/>
  <c r="J1131" i="2"/>
  <c r="K1130" i="2"/>
  <c r="J1130" i="2"/>
  <c r="I1130" i="2"/>
  <c r="K1129" i="2"/>
  <c r="J1129" i="2"/>
  <c r="I1129" i="2"/>
  <c r="K1128" i="2"/>
  <c r="J1128" i="2"/>
  <c r="I1128" i="2"/>
  <c r="K1127" i="2"/>
  <c r="J1127" i="2"/>
  <c r="I1127" i="2"/>
  <c r="K1126" i="2"/>
  <c r="J1126" i="2"/>
  <c r="I1126" i="2"/>
  <c r="K1125" i="2"/>
  <c r="J1125" i="2"/>
  <c r="I1125" i="2"/>
  <c r="J1124" i="2"/>
  <c r="I1124" i="2"/>
  <c r="K1123" i="2"/>
  <c r="J1123" i="2"/>
  <c r="I1123" i="2"/>
  <c r="K1122" i="2"/>
  <c r="J1122" i="2"/>
  <c r="I1122" i="2"/>
  <c r="K1121" i="2"/>
  <c r="J1121" i="2"/>
  <c r="I1121" i="2"/>
  <c r="K1120" i="2"/>
  <c r="J1120" i="2"/>
  <c r="I1120" i="2"/>
  <c r="K1119" i="2"/>
  <c r="J1119" i="2"/>
  <c r="K1118" i="2"/>
  <c r="J1118" i="2"/>
  <c r="I1118" i="2"/>
  <c r="J1117" i="2"/>
  <c r="I1117" i="2"/>
  <c r="J1116" i="2"/>
  <c r="I1116" i="2"/>
  <c r="K1115" i="2"/>
  <c r="J1115" i="2"/>
  <c r="I1115" i="2"/>
  <c r="K1114" i="2"/>
  <c r="J1114" i="2"/>
  <c r="I1114" i="2"/>
  <c r="K1113" i="2"/>
  <c r="J1113" i="2"/>
  <c r="I1113" i="2"/>
  <c r="J1112" i="2"/>
  <c r="I1112" i="2"/>
  <c r="K1111" i="2"/>
  <c r="J1111" i="2"/>
  <c r="I1111" i="2"/>
  <c r="K1110" i="2"/>
  <c r="J1110" i="2"/>
  <c r="I1110" i="2"/>
  <c r="K1109" i="2"/>
  <c r="J1109" i="2"/>
  <c r="I1109" i="2"/>
  <c r="K1108" i="2"/>
  <c r="J1108" i="2"/>
  <c r="I1108" i="2"/>
  <c r="K1107" i="2"/>
  <c r="J1107" i="2"/>
  <c r="I1107" i="2"/>
  <c r="K1106" i="2"/>
  <c r="J1106" i="2"/>
  <c r="I1106" i="2"/>
  <c r="K1105" i="2"/>
  <c r="I1105" i="2"/>
  <c r="K1104" i="2"/>
  <c r="J1104" i="2"/>
  <c r="I1104" i="2"/>
  <c r="K1103" i="2"/>
  <c r="J1103" i="2"/>
  <c r="I1103" i="2"/>
  <c r="K1102" i="2"/>
  <c r="I1102" i="2"/>
  <c r="K1101" i="2"/>
  <c r="J1101" i="2"/>
  <c r="I1101" i="2"/>
  <c r="K1100" i="2"/>
  <c r="J1100" i="2"/>
  <c r="I1100" i="2"/>
  <c r="K1099" i="2"/>
  <c r="J1099" i="2"/>
  <c r="I1099" i="2"/>
  <c r="K1098" i="2"/>
  <c r="J1098" i="2"/>
  <c r="K1097" i="2"/>
  <c r="J1097" i="2"/>
  <c r="I1097" i="2"/>
  <c r="K1096" i="2"/>
  <c r="J1096" i="2"/>
  <c r="K1095" i="2"/>
  <c r="J1095" i="2"/>
  <c r="K1094" i="2"/>
  <c r="J1094" i="2"/>
  <c r="I1094" i="2"/>
  <c r="K1093" i="2"/>
  <c r="J1093" i="2"/>
  <c r="I1093" i="2"/>
  <c r="K1092" i="2"/>
  <c r="J1092" i="2"/>
  <c r="I1092" i="2"/>
  <c r="K1091" i="2"/>
  <c r="J1091" i="2"/>
  <c r="I1091" i="2"/>
  <c r="K1090" i="2"/>
  <c r="J1090" i="2"/>
  <c r="I1090" i="2"/>
  <c r="K1089" i="2"/>
  <c r="J1089" i="2"/>
  <c r="I1089" i="2"/>
  <c r="K1088" i="2"/>
  <c r="J1088" i="2"/>
  <c r="I1088" i="2"/>
  <c r="K1087" i="2"/>
  <c r="J1087" i="2"/>
  <c r="I1087" i="2"/>
  <c r="K1086" i="2"/>
  <c r="J1086" i="2"/>
  <c r="I1086" i="2"/>
  <c r="K1085" i="2"/>
  <c r="J1085" i="2"/>
  <c r="I1085" i="2"/>
  <c r="J1084" i="2"/>
  <c r="I1084" i="2"/>
  <c r="J1083" i="2"/>
  <c r="I1083" i="2"/>
  <c r="K1082" i="2"/>
  <c r="J1082" i="2"/>
  <c r="I1082" i="2"/>
  <c r="J1081" i="2"/>
  <c r="I1081" i="2"/>
  <c r="J1080" i="2"/>
  <c r="I1080" i="2"/>
  <c r="K1079" i="2"/>
  <c r="J1079" i="2"/>
  <c r="I1079" i="2"/>
  <c r="K1078" i="2"/>
  <c r="J1078" i="2"/>
  <c r="I1078" i="2"/>
  <c r="K1077" i="2"/>
  <c r="J1077" i="2"/>
  <c r="I1077" i="2"/>
  <c r="K1076" i="2"/>
  <c r="J1076" i="2"/>
  <c r="K1075" i="2"/>
  <c r="J1075" i="2"/>
  <c r="I1075" i="2"/>
  <c r="K1074" i="2"/>
  <c r="J1074" i="2"/>
  <c r="I1074" i="2"/>
  <c r="K1073" i="2"/>
  <c r="I1073" i="2"/>
  <c r="K1072" i="2"/>
  <c r="J1072" i="2"/>
  <c r="I1072" i="2"/>
  <c r="K1071" i="2"/>
  <c r="J1071" i="2"/>
  <c r="K1070" i="2"/>
  <c r="J1070" i="2"/>
  <c r="I1070" i="2"/>
  <c r="K1069" i="2"/>
  <c r="J1069" i="2"/>
  <c r="K1068" i="2"/>
  <c r="J1068" i="2"/>
  <c r="I1068" i="2"/>
  <c r="K1067" i="2"/>
  <c r="J1067" i="2"/>
  <c r="I1067" i="2"/>
  <c r="K1066" i="2"/>
  <c r="J1066" i="2"/>
  <c r="I1066" i="2"/>
  <c r="K1065" i="2"/>
  <c r="J1065" i="2"/>
  <c r="I1065" i="2"/>
  <c r="K1064" i="2"/>
  <c r="J1064" i="2"/>
  <c r="I1064" i="2"/>
  <c r="K1063" i="2"/>
  <c r="J1063" i="2"/>
  <c r="I1063" i="2"/>
  <c r="K1062" i="2"/>
  <c r="J1062" i="2"/>
  <c r="I1062" i="2"/>
  <c r="K1061" i="2"/>
  <c r="I1061" i="2"/>
  <c r="K1060" i="2"/>
  <c r="I1060" i="2"/>
  <c r="K1059" i="2"/>
  <c r="J1059" i="2"/>
  <c r="K1058" i="2"/>
  <c r="J1058" i="2"/>
  <c r="I1058" i="2"/>
  <c r="K1057" i="2"/>
  <c r="J1057" i="2"/>
  <c r="I1057" i="2"/>
  <c r="K1056" i="2"/>
  <c r="J1056" i="2"/>
  <c r="I1056" i="2"/>
  <c r="K1055" i="2"/>
  <c r="J1055" i="2"/>
  <c r="I1055" i="2"/>
  <c r="K1054" i="2"/>
  <c r="J1054" i="2"/>
  <c r="I1054" i="2"/>
  <c r="K1053" i="2"/>
  <c r="J1053" i="2"/>
  <c r="I1053" i="2"/>
  <c r="K1052" i="2"/>
  <c r="I1052" i="2"/>
  <c r="K1051" i="2"/>
  <c r="J1051" i="2"/>
  <c r="I1051" i="2"/>
  <c r="K1050" i="2"/>
  <c r="J1050" i="2"/>
  <c r="I1050" i="2"/>
  <c r="K1049" i="2"/>
  <c r="J1049" i="2"/>
  <c r="I1049" i="2"/>
  <c r="K1048" i="2"/>
  <c r="J1048" i="2"/>
  <c r="I1048" i="2"/>
  <c r="K1047" i="2"/>
  <c r="J1047" i="2"/>
  <c r="K1046" i="2"/>
  <c r="J1046" i="2"/>
  <c r="I1046" i="2"/>
  <c r="K1045" i="2"/>
  <c r="J1045" i="2"/>
  <c r="I1045" i="2"/>
  <c r="K1044" i="2"/>
  <c r="J1044" i="2"/>
  <c r="I1044" i="2"/>
  <c r="K1043" i="2"/>
  <c r="J1043" i="2"/>
  <c r="I1043" i="2"/>
  <c r="K1042" i="2"/>
  <c r="J1042" i="2"/>
  <c r="I1042" i="2"/>
  <c r="K1041" i="2"/>
  <c r="J1041" i="2"/>
  <c r="I1041" i="2"/>
  <c r="K1040" i="2"/>
  <c r="J1040" i="2"/>
  <c r="I1040" i="2"/>
  <c r="K1039" i="2"/>
  <c r="J1039" i="2"/>
  <c r="I1039" i="2"/>
  <c r="K1038" i="2"/>
  <c r="J1038" i="2"/>
  <c r="I1038" i="2"/>
  <c r="K1037" i="2"/>
  <c r="J1037" i="2"/>
  <c r="I1037" i="2"/>
  <c r="K1036" i="2"/>
  <c r="J1036" i="2"/>
  <c r="I1036" i="2"/>
  <c r="K1035" i="2"/>
  <c r="K1034" i="2"/>
  <c r="J1034" i="2"/>
  <c r="K1033" i="2"/>
  <c r="J1032" i="2"/>
  <c r="I1032" i="2"/>
  <c r="K1031" i="2"/>
  <c r="J1031" i="2"/>
  <c r="I1031" i="2"/>
  <c r="K1030" i="2"/>
  <c r="J1030" i="2"/>
  <c r="I1030" i="2"/>
  <c r="K1029" i="2"/>
  <c r="J1029" i="2"/>
  <c r="I1029" i="2"/>
  <c r="K1028" i="2"/>
  <c r="J1028" i="2"/>
  <c r="I1028" i="2"/>
  <c r="K1027" i="2"/>
  <c r="J1027" i="2"/>
  <c r="I1027" i="2"/>
  <c r="K1026" i="2"/>
  <c r="J1026" i="2"/>
  <c r="I1026" i="2"/>
  <c r="K1025" i="2"/>
  <c r="I1025" i="2"/>
  <c r="K1024" i="2"/>
  <c r="J1024" i="2"/>
  <c r="I1024" i="2"/>
  <c r="K1023" i="2"/>
  <c r="J1023" i="2"/>
  <c r="I1023" i="2"/>
  <c r="K1022" i="2"/>
  <c r="J1022" i="2"/>
  <c r="I1022" i="2"/>
  <c r="K1021" i="2"/>
  <c r="J1021" i="2"/>
  <c r="I1021" i="2"/>
  <c r="K1020" i="2"/>
  <c r="J1020" i="2"/>
  <c r="I1020" i="2"/>
  <c r="K1019" i="2"/>
  <c r="J1019" i="2"/>
  <c r="I1019" i="2"/>
  <c r="K1018" i="2"/>
  <c r="J1018" i="2"/>
  <c r="I1018" i="2"/>
  <c r="K1017" i="2"/>
  <c r="J1017" i="2"/>
  <c r="I1017" i="2"/>
  <c r="K1016" i="2"/>
  <c r="J1016" i="2"/>
  <c r="I1016" i="2"/>
  <c r="K1015" i="2"/>
  <c r="J1015" i="2"/>
  <c r="I1015" i="2"/>
  <c r="K1014" i="2"/>
  <c r="J1014" i="2"/>
  <c r="I1014" i="2"/>
  <c r="K1013" i="2"/>
  <c r="J1013" i="2"/>
  <c r="I1013" i="2"/>
  <c r="K1012" i="2"/>
  <c r="J1012" i="2"/>
  <c r="I1012" i="2"/>
  <c r="J1011" i="2"/>
  <c r="I1011" i="2"/>
  <c r="K1010" i="2"/>
  <c r="J1010" i="2"/>
  <c r="J1009" i="2"/>
  <c r="I1009" i="2"/>
  <c r="J1008" i="2"/>
  <c r="I1008" i="2"/>
  <c r="L1008" i="2" s="1"/>
  <c r="K1007" i="2"/>
  <c r="J1007" i="2"/>
  <c r="I1007" i="2"/>
  <c r="K1006" i="2"/>
  <c r="J1006" i="2"/>
  <c r="I1006" i="2"/>
  <c r="K1005" i="2"/>
  <c r="J1005" i="2"/>
  <c r="I1005" i="2"/>
  <c r="K1004" i="2"/>
  <c r="J1004" i="2"/>
  <c r="I1004" i="2"/>
  <c r="K1003" i="2"/>
  <c r="J1003" i="2"/>
  <c r="K1002" i="2"/>
  <c r="J1002" i="2"/>
  <c r="K1001" i="2"/>
  <c r="J1001" i="2"/>
  <c r="K1000" i="2"/>
  <c r="J1000" i="2"/>
  <c r="I1000" i="2"/>
  <c r="K999" i="2"/>
  <c r="J999" i="2"/>
  <c r="I999" i="2"/>
  <c r="K998" i="2"/>
  <c r="J998" i="2"/>
  <c r="I998" i="2"/>
  <c r="K997" i="2"/>
  <c r="J997" i="2"/>
  <c r="I997" i="2"/>
  <c r="K996" i="2"/>
  <c r="J996" i="2"/>
  <c r="I996" i="2"/>
  <c r="K995" i="2"/>
  <c r="J995" i="2"/>
  <c r="I995" i="2"/>
  <c r="K994" i="2"/>
  <c r="J994" i="2"/>
  <c r="I994" i="2"/>
  <c r="K993" i="2"/>
  <c r="J993" i="2"/>
  <c r="I993" i="2"/>
  <c r="K992" i="2"/>
  <c r="J992" i="2"/>
  <c r="I992" i="2"/>
  <c r="K991" i="2"/>
  <c r="J991" i="2"/>
  <c r="I991" i="2"/>
  <c r="K990" i="2"/>
  <c r="J990" i="2"/>
  <c r="I990" i="2"/>
  <c r="K989" i="2"/>
  <c r="J989" i="2"/>
  <c r="I989" i="2"/>
  <c r="K988" i="2"/>
  <c r="J988" i="2"/>
  <c r="I988" i="2"/>
  <c r="K987" i="2"/>
  <c r="J987" i="2"/>
  <c r="K986" i="2"/>
  <c r="J986" i="2"/>
  <c r="I986" i="2"/>
  <c r="K985" i="2"/>
  <c r="J985" i="2"/>
  <c r="I985" i="2"/>
  <c r="K984" i="2"/>
  <c r="J984" i="2"/>
  <c r="I984" i="2"/>
  <c r="L984" i="2" s="1"/>
  <c r="K983" i="2"/>
  <c r="J983" i="2"/>
  <c r="I983" i="2"/>
  <c r="K982" i="2"/>
  <c r="J982" i="2"/>
  <c r="I982" i="2"/>
  <c r="K981" i="2"/>
  <c r="J981" i="2"/>
  <c r="I981" i="2"/>
  <c r="K980" i="2"/>
  <c r="J980" i="2"/>
  <c r="I980" i="2"/>
  <c r="K979" i="2"/>
  <c r="J979" i="2"/>
  <c r="I979" i="2"/>
  <c r="K978" i="2"/>
  <c r="J978" i="2"/>
  <c r="I978" i="2"/>
  <c r="K977" i="2"/>
  <c r="I977" i="2"/>
  <c r="K976" i="2"/>
  <c r="J976" i="2"/>
  <c r="I976" i="2"/>
  <c r="K975" i="2"/>
  <c r="J975" i="2"/>
  <c r="K974" i="2"/>
  <c r="J974" i="2"/>
  <c r="I974" i="2"/>
  <c r="K973" i="2"/>
  <c r="J973" i="2"/>
  <c r="I973" i="2"/>
  <c r="J972" i="2"/>
  <c r="I972" i="2"/>
  <c r="J971" i="2"/>
  <c r="I971" i="2"/>
  <c r="K970" i="2"/>
  <c r="J970" i="2"/>
  <c r="I970" i="2"/>
  <c r="K969" i="2"/>
  <c r="J969" i="2"/>
  <c r="I969" i="2"/>
  <c r="K968" i="2"/>
  <c r="J968" i="2"/>
  <c r="I968" i="2"/>
  <c r="K967" i="2"/>
  <c r="J967" i="2"/>
  <c r="I967" i="2"/>
  <c r="K966" i="2"/>
  <c r="J966" i="2"/>
  <c r="I966" i="2"/>
  <c r="K965" i="2"/>
  <c r="J965" i="2"/>
  <c r="I965" i="2"/>
  <c r="K964" i="2"/>
  <c r="J964" i="2"/>
  <c r="I964" i="2"/>
  <c r="K963" i="2"/>
  <c r="J963" i="2"/>
  <c r="I963" i="2"/>
  <c r="K962" i="2"/>
  <c r="J962" i="2"/>
  <c r="K961" i="2"/>
  <c r="J961" i="2"/>
  <c r="I961" i="2"/>
  <c r="K960" i="2"/>
  <c r="J960" i="2"/>
  <c r="I960" i="2"/>
  <c r="K959" i="2"/>
  <c r="J959" i="2"/>
  <c r="I959" i="2"/>
  <c r="K958" i="2"/>
  <c r="J958" i="2"/>
  <c r="I958" i="2"/>
  <c r="K957" i="2"/>
  <c r="J957" i="2"/>
  <c r="I957" i="2"/>
  <c r="K956" i="2"/>
  <c r="J956" i="2"/>
  <c r="I956" i="2"/>
  <c r="K955" i="2"/>
  <c r="J955" i="2"/>
  <c r="I955" i="2"/>
  <c r="K954" i="2"/>
  <c r="K953" i="2"/>
  <c r="K952" i="2"/>
  <c r="J952" i="2"/>
  <c r="I952" i="2"/>
  <c r="J951" i="2"/>
  <c r="I951" i="2"/>
  <c r="K950" i="2"/>
  <c r="J950" i="2"/>
  <c r="I950" i="2"/>
  <c r="K949" i="2"/>
  <c r="J949" i="2"/>
  <c r="I949" i="2"/>
  <c r="K948" i="2"/>
  <c r="I948" i="2"/>
  <c r="K947" i="2"/>
  <c r="J947" i="2"/>
  <c r="I947" i="2"/>
  <c r="K946" i="2"/>
  <c r="J946" i="2"/>
  <c r="I946" i="2"/>
  <c r="K945" i="2"/>
  <c r="J945" i="2"/>
  <c r="I945" i="2"/>
  <c r="K944" i="2"/>
  <c r="I944" i="2"/>
  <c r="K943" i="2"/>
  <c r="J943" i="2"/>
  <c r="I943" i="2"/>
  <c r="K942" i="2"/>
  <c r="J942" i="2"/>
  <c r="I942" i="2"/>
  <c r="K941" i="2"/>
  <c r="J941" i="2"/>
  <c r="I941" i="2"/>
  <c r="K940" i="2"/>
  <c r="J940" i="2"/>
  <c r="K939" i="2"/>
  <c r="J939" i="2"/>
  <c r="I939" i="2"/>
  <c r="K938" i="2"/>
  <c r="J938" i="2"/>
  <c r="I938" i="2"/>
  <c r="J937" i="2"/>
  <c r="I937" i="2"/>
  <c r="K936" i="2"/>
  <c r="J936" i="2"/>
  <c r="I936" i="2"/>
  <c r="K935" i="2"/>
  <c r="J935" i="2"/>
  <c r="I935" i="2"/>
  <c r="K934" i="2"/>
  <c r="J934" i="2"/>
  <c r="I934" i="2"/>
  <c r="K933" i="2"/>
  <c r="J933" i="2"/>
  <c r="K932" i="2"/>
  <c r="J932" i="2"/>
  <c r="I932" i="2"/>
  <c r="K931" i="2"/>
  <c r="J931" i="2"/>
  <c r="I931" i="2"/>
  <c r="K930" i="2"/>
  <c r="J930" i="2"/>
  <c r="I930" i="2"/>
  <c r="K929" i="2"/>
  <c r="J929" i="2"/>
  <c r="I929" i="2"/>
  <c r="K928" i="2"/>
  <c r="J928" i="2"/>
  <c r="I928" i="2"/>
  <c r="K927" i="2"/>
  <c r="J927" i="2"/>
  <c r="K926" i="2"/>
  <c r="J926" i="2"/>
  <c r="I926" i="2"/>
  <c r="K925" i="2"/>
  <c r="J925" i="2"/>
  <c r="J924" i="2"/>
  <c r="I924" i="2"/>
  <c r="K923" i="2"/>
  <c r="J923" i="2"/>
  <c r="I923" i="2"/>
  <c r="K922" i="2"/>
  <c r="J922" i="2"/>
  <c r="I922" i="2"/>
  <c r="K921" i="2"/>
  <c r="J921" i="2"/>
  <c r="I921" i="2"/>
  <c r="K920" i="2"/>
  <c r="J920" i="2"/>
  <c r="I920" i="2"/>
  <c r="K919" i="2"/>
  <c r="J919" i="2"/>
  <c r="I919" i="2"/>
  <c r="K918" i="2"/>
  <c r="J918" i="2"/>
  <c r="I918" i="2"/>
  <c r="K917" i="2"/>
  <c r="I917" i="2"/>
  <c r="K916" i="2"/>
  <c r="J916" i="2"/>
  <c r="I916" i="2"/>
  <c r="K915" i="2"/>
  <c r="J915" i="2"/>
  <c r="K914" i="2"/>
  <c r="J914" i="2"/>
  <c r="I914" i="2"/>
  <c r="K913" i="2"/>
  <c r="J913" i="2"/>
  <c r="I913" i="2"/>
  <c r="K912" i="2"/>
  <c r="J912" i="2"/>
  <c r="I912" i="2"/>
  <c r="K911" i="2"/>
  <c r="J911" i="2"/>
  <c r="I911" i="2"/>
  <c r="K910" i="2"/>
  <c r="J910" i="2"/>
  <c r="I910" i="2"/>
  <c r="K909" i="2"/>
  <c r="J909" i="2"/>
  <c r="I909" i="2"/>
  <c r="K908" i="2"/>
  <c r="I908" i="2"/>
  <c r="K907" i="2"/>
  <c r="J907" i="2"/>
  <c r="I907" i="2"/>
  <c r="K906" i="2"/>
  <c r="J906" i="2"/>
  <c r="I906" i="2"/>
  <c r="K905" i="2"/>
  <c r="J905" i="2"/>
  <c r="I905" i="2"/>
  <c r="K904" i="2"/>
  <c r="J904" i="2"/>
  <c r="I904" i="2"/>
  <c r="K903" i="2"/>
  <c r="J903" i="2"/>
  <c r="I903" i="2"/>
  <c r="K902" i="2"/>
  <c r="J902" i="2"/>
  <c r="I902" i="2"/>
  <c r="K901" i="2"/>
  <c r="J901" i="2"/>
  <c r="I901" i="2"/>
  <c r="K900" i="2"/>
  <c r="J900" i="2"/>
  <c r="I900" i="2"/>
  <c r="K899" i="2"/>
  <c r="J899" i="2"/>
  <c r="I899" i="2"/>
  <c r="K898" i="2"/>
  <c r="J898" i="2"/>
  <c r="I898" i="2"/>
  <c r="K897" i="2"/>
  <c r="J897" i="2"/>
  <c r="I897" i="2"/>
  <c r="K896" i="2"/>
  <c r="J896" i="2"/>
  <c r="I896" i="2"/>
  <c r="J895" i="2"/>
  <c r="I895" i="2"/>
  <c r="K894" i="2"/>
  <c r="J894" i="2"/>
  <c r="I894" i="2"/>
  <c r="K893" i="2"/>
  <c r="J893" i="2"/>
  <c r="I893" i="2"/>
  <c r="U893" i="2"/>
  <c r="K892" i="2"/>
  <c r="J892" i="2"/>
  <c r="I892" i="2"/>
  <c r="K891" i="2"/>
  <c r="J891" i="2"/>
  <c r="K890" i="2"/>
  <c r="J890" i="2"/>
  <c r="I890" i="2"/>
  <c r="K889" i="2"/>
  <c r="J889" i="2"/>
  <c r="I889" i="2"/>
  <c r="J888" i="2"/>
  <c r="I888" i="2"/>
  <c r="L888" i="2" s="1"/>
  <c r="J887" i="2"/>
  <c r="I887" i="2"/>
  <c r="K886" i="2"/>
  <c r="J886" i="2"/>
  <c r="I886" i="2"/>
  <c r="K885" i="2"/>
  <c r="J885" i="2"/>
  <c r="I885" i="2"/>
  <c r="K884" i="2"/>
  <c r="J884" i="2"/>
  <c r="I884" i="2"/>
  <c r="K883" i="2"/>
  <c r="J883" i="2"/>
  <c r="I883" i="2"/>
  <c r="K882" i="2"/>
  <c r="I882" i="2"/>
  <c r="K881" i="2"/>
  <c r="I881" i="2"/>
  <c r="K880" i="2"/>
  <c r="J880" i="2"/>
  <c r="I880" i="2"/>
  <c r="K879" i="2"/>
  <c r="J879" i="2"/>
  <c r="K878" i="2"/>
  <c r="J878" i="2"/>
  <c r="I878" i="2"/>
  <c r="K877" i="2"/>
  <c r="J877" i="2"/>
  <c r="I877" i="2"/>
  <c r="K876" i="2"/>
  <c r="J876" i="2"/>
  <c r="I876" i="2"/>
  <c r="K875" i="2"/>
  <c r="J875" i="2"/>
  <c r="I875" i="2"/>
  <c r="K874" i="2"/>
  <c r="J874" i="2"/>
  <c r="I874" i="2"/>
  <c r="K873" i="2"/>
  <c r="J873" i="2"/>
  <c r="I873" i="2"/>
  <c r="K872" i="2"/>
  <c r="J872" i="2"/>
  <c r="I872" i="2"/>
  <c r="K871" i="2"/>
  <c r="J871" i="2"/>
  <c r="I871" i="2"/>
  <c r="K870" i="2"/>
  <c r="J870" i="2"/>
  <c r="I870" i="2"/>
  <c r="K869" i="2"/>
  <c r="J869" i="2"/>
  <c r="I869" i="2"/>
  <c r="K868" i="2"/>
  <c r="J868" i="2"/>
  <c r="I868" i="2"/>
  <c r="K867" i="2"/>
  <c r="J867" i="2"/>
  <c r="K866" i="2"/>
  <c r="I866" i="2"/>
  <c r="K865" i="2"/>
  <c r="J865" i="2"/>
  <c r="I865" i="2"/>
  <c r="K864" i="2"/>
  <c r="J864" i="2"/>
  <c r="I864" i="2"/>
  <c r="L864" i="2" s="1"/>
  <c r="K863" i="2"/>
  <c r="J863" i="2"/>
  <c r="I863" i="2"/>
  <c r="K862" i="2"/>
  <c r="J862" i="2"/>
  <c r="I862" i="2"/>
  <c r="K861" i="2"/>
  <c r="J861" i="2"/>
  <c r="I861" i="2"/>
  <c r="K860" i="2"/>
  <c r="J860" i="2"/>
  <c r="I860" i="2"/>
  <c r="K859" i="2"/>
  <c r="J859" i="2"/>
  <c r="I859" i="2"/>
  <c r="K858" i="2"/>
  <c r="J858" i="2"/>
  <c r="I858" i="2"/>
  <c r="K857" i="2"/>
  <c r="J857" i="2"/>
  <c r="I857" i="2"/>
  <c r="J856" i="2"/>
  <c r="I856" i="2"/>
  <c r="K855" i="2"/>
  <c r="J855" i="2"/>
  <c r="I855" i="2"/>
  <c r="K854" i="2"/>
  <c r="J854" i="2"/>
  <c r="I854" i="2"/>
  <c r="K853" i="2"/>
  <c r="J853" i="2"/>
  <c r="I853" i="2"/>
  <c r="K852" i="2"/>
  <c r="J852" i="2"/>
  <c r="I852" i="2"/>
  <c r="K851" i="2"/>
  <c r="J851" i="2"/>
  <c r="I851" i="2"/>
  <c r="K850" i="2"/>
  <c r="J850" i="2"/>
  <c r="I850" i="2"/>
  <c r="K849" i="2"/>
  <c r="J849" i="2"/>
  <c r="I849" i="2"/>
  <c r="K848" i="2"/>
  <c r="J848" i="2"/>
  <c r="I848" i="2"/>
  <c r="K847" i="2"/>
  <c r="J847" i="2"/>
  <c r="I847" i="2"/>
  <c r="K846" i="2"/>
  <c r="J846" i="2"/>
  <c r="I846" i="2"/>
  <c r="K845" i="2"/>
  <c r="I845" i="2"/>
  <c r="K844" i="2"/>
  <c r="J844" i="2"/>
  <c r="I844" i="2"/>
  <c r="K843" i="2"/>
  <c r="J843" i="2"/>
  <c r="I843" i="2"/>
  <c r="K842" i="2"/>
  <c r="J842" i="2"/>
  <c r="K841" i="2"/>
  <c r="J841" i="2"/>
  <c r="K840" i="2"/>
  <c r="J840" i="2"/>
  <c r="I840" i="2"/>
  <c r="K839" i="2"/>
  <c r="J839" i="2"/>
  <c r="I839" i="2"/>
  <c r="K838" i="2"/>
  <c r="J838" i="2"/>
  <c r="I838" i="2"/>
  <c r="K837" i="2"/>
  <c r="J837" i="2"/>
  <c r="I837" i="2"/>
  <c r="K836" i="2"/>
  <c r="J836" i="2"/>
  <c r="I836" i="2"/>
  <c r="K835" i="2"/>
  <c r="J835" i="2"/>
  <c r="I835" i="2"/>
  <c r="K834" i="2"/>
  <c r="I834" i="2"/>
  <c r="K833" i="2"/>
  <c r="I833" i="2"/>
  <c r="K832" i="2"/>
  <c r="J832" i="2"/>
  <c r="I832" i="2"/>
  <c r="K831" i="2"/>
  <c r="J831" i="2"/>
  <c r="I831" i="2"/>
  <c r="K830" i="2"/>
  <c r="J830" i="2"/>
  <c r="I830" i="2"/>
  <c r="K829" i="2"/>
  <c r="J829" i="2"/>
  <c r="I829" i="2"/>
  <c r="J828" i="2"/>
  <c r="I828" i="2"/>
  <c r="K827" i="2"/>
  <c r="J827" i="2"/>
  <c r="I827" i="2"/>
  <c r="K826" i="2"/>
  <c r="J826" i="2"/>
  <c r="I826" i="2"/>
  <c r="K825" i="2"/>
  <c r="J825" i="2"/>
  <c r="I825" i="2"/>
  <c r="K824" i="2"/>
  <c r="J824" i="2"/>
  <c r="I824" i="2"/>
  <c r="K823" i="2"/>
  <c r="J823" i="2"/>
  <c r="I823" i="2"/>
  <c r="K822" i="2"/>
  <c r="J822" i="2"/>
  <c r="I822" i="2"/>
  <c r="K821" i="2"/>
  <c r="J821" i="2"/>
  <c r="I821" i="2"/>
  <c r="K820" i="2"/>
  <c r="J820" i="2"/>
  <c r="I820" i="2"/>
  <c r="K819" i="2"/>
  <c r="J819" i="2"/>
  <c r="K818" i="2"/>
  <c r="J818" i="2"/>
  <c r="I818" i="2"/>
  <c r="K817" i="2"/>
  <c r="J817" i="2"/>
  <c r="I817" i="2"/>
  <c r="K816" i="2"/>
  <c r="J816" i="2"/>
  <c r="I816" i="2"/>
  <c r="K815" i="2"/>
  <c r="J815" i="2"/>
  <c r="I815" i="2"/>
  <c r="K814" i="2"/>
  <c r="J814" i="2"/>
  <c r="I814" i="2"/>
  <c r="K813" i="2"/>
  <c r="J813" i="2"/>
  <c r="I813" i="2"/>
  <c r="K812" i="2"/>
  <c r="J812" i="2"/>
  <c r="I812" i="2"/>
  <c r="K811" i="2"/>
  <c r="J811" i="2"/>
  <c r="I811" i="2"/>
  <c r="K810" i="2"/>
  <c r="J810" i="2"/>
  <c r="I810" i="2"/>
  <c r="K809" i="2"/>
  <c r="I809" i="2"/>
  <c r="K808" i="2"/>
  <c r="J808" i="2"/>
  <c r="I808" i="2"/>
  <c r="K807" i="2"/>
  <c r="J807" i="2"/>
  <c r="I807" i="2"/>
  <c r="K806" i="2"/>
  <c r="J806" i="2"/>
  <c r="I806" i="2"/>
  <c r="K805" i="2"/>
  <c r="J805" i="2"/>
  <c r="I805" i="2"/>
  <c r="K804" i="2"/>
  <c r="J804" i="2"/>
  <c r="I804" i="2"/>
  <c r="K803" i="2"/>
  <c r="J803" i="2"/>
  <c r="I803" i="2"/>
  <c r="K802" i="2"/>
  <c r="J802" i="2"/>
  <c r="I802" i="2"/>
  <c r="T802" i="2"/>
  <c r="K801" i="2"/>
  <c r="J801" i="2"/>
  <c r="K800" i="2"/>
  <c r="J800" i="2"/>
  <c r="I800" i="2"/>
  <c r="K799" i="2"/>
  <c r="J799" i="2"/>
  <c r="I799" i="2"/>
  <c r="K798" i="2"/>
  <c r="J798" i="2"/>
  <c r="I798" i="2"/>
  <c r="K797" i="2"/>
  <c r="J797" i="2"/>
  <c r="I797" i="2"/>
  <c r="K796" i="2"/>
  <c r="J796" i="2"/>
  <c r="I796" i="2"/>
  <c r="K795" i="2"/>
  <c r="J795" i="2"/>
  <c r="I795" i="2"/>
  <c r="K794" i="2"/>
  <c r="J794" i="2"/>
  <c r="I794" i="2"/>
  <c r="J793" i="2"/>
  <c r="I793" i="2"/>
  <c r="J792" i="2"/>
  <c r="I792" i="2"/>
  <c r="K791" i="2"/>
  <c r="J791" i="2"/>
  <c r="I791" i="2"/>
  <c r="K790" i="2"/>
  <c r="J790" i="2"/>
  <c r="I790" i="2"/>
  <c r="K789" i="2"/>
  <c r="J789" i="2"/>
  <c r="I789" i="2"/>
  <c r="K788" i="2"/>
  <c r="J788" i="2"/>
  <c r="I788" i="2"/>
  <c r="K787" i="2"/>
  <c r="J787" i="2"/>
  <c r="I787" i="2"/>
  <c r="K786" i="2"/>
  <c r="J786" i="2"/>
  <c r="I786" i="2"/>
  <c r="K785" i="2"/>
  <c r="J785" i="2"/>
  <c r="I785" i="2"/>
  <c r="K784" i="2"/>
  <c r="J784" i="2"/>
  <c r="I784" i="2"/>
  <c r="J783" i="2"/>
  <c r="K782" i="2"/>
  <c r="J782" i="2"/>
  <c r="I782" i="2"/>
  <c r="J781" i="2"/>
  <c r="I781" i="2"/>
  <c r="J780" i="2"/>
  <c r="I780" i="2"/>
  <c r="K779" i="2"/>
  <c r="J779" i="2"/>
  <c r="I779" i="2"/>
  <c r="K778" i="2"/>
  <c r="J778" i="2"/>
  <c r="I778" i="2"/>
  <c r="K777" i="2"/>
  <c r="J777" i="2"/>
  <c r="I777" i="2"/>
  <c r="K776" i="2"/>
  <c r="J776" i="2"/>
  <c r="I776" i="2"/>
  <c r="K775" i="2"/>
  <c r="J775" i="2"/>
  <c r="K774" i="2"/>
  <c r="I774" i="2"/>
  <c r="K773" i="2"/>
  <c r="J773" i="2"/>
  <c r="K772" i="2"/>
  <c r="J772" i="2"/>
  <c r="I772" i="2"/>
  <c r="K771" i="2"/>
  <c r="J771" i="2"/>
  <c r="I771" i="2"/>
  <c r="K770" i="2"/>
  <c r="J770" i="2"/>
  <c r="I770" i="2"/>
  <c r="K769" i="2"/>
  <c r="J769" i="2"/>
  <c r="I769" i="2"/>
  <c r="K768" i="2"/>
  <c r="J768" i="2"/>
  <c r="I768" i="2"/>
  <c r="K767" i="2"/>
  <c r="J767" i="2"/>
  <c r="I767" i="2"/>
  <c r="K766" i="2"/>
  <c r="J766" i="2"/>
  <c r="I766" i="2"/>
  <c r="K765" i="2"/>
  <c r="J765" i="2"/>
  <c r="I765" i="2"/>
  <c r="K764" i="2"/>
  <c r="J764" i="2"/>
  <c r="I764" i="2"/>
  <c r="K763" i="2"/>
  <c r="J763" i="2"/>
  <c r="I763" i="2"/>
  <c r="K762" i="2"/>
  <c r="J762" i="2"/>
  <c r="I762" i="2"/>
  <c r="K761" i="2"/>
  <c r="I761" i="2"/>
  <c r="K760" i="2"/>
  <c r="J760" i="2"/>
  <c r="I760" i="2"/>
  <c r="K759" i="2"/>
  <c r="J759" i="2"/>
  <c r="I759" i="2"/>
  <c r="K758" i="2"/>
  <c r="J758" i="2"/>
  <c r="I758" i="2"/>
  <c r="K757" i="2"/>
  <c r="J757" i="2"/>
  <c r="I757" i="2"/>
  <c r="K756" i="2"/>
  <c r="J756" i="2"/>
  <c r="I756" i="2"/>
  <c r="K755" i="2"/>
  <c r="J755" i="2"/>
  <c r="I755" i="2"/>
  <c r="K754" i="2"/>
  <c r="J754" i="2"/>
  <c r="I754" i="2"/>
  <c r="K753" i="2"/>
  <c r="J753" i="2"/>
  <c r="I753" i="2"/>
  <c r="K752" i="2"/>
  <c r="J752" i="2"/>
  <c r="I752" i="2"/>
  <c r="K751" i="2"/>
  <c r="J751" i="2"/>
  <c r="I751" i="2"/>
  <c r="K750" i="2"/>
  <c r="J750" i="2"/>
  <c r="I750" i="2"/>
  <c r="K749" i="2"/>
  <c r="J749" i="2"/>
  <c r="I749" i="2"/>
  <c r="K748" i="2"/>
  <c r="J748" i="2"/>
  <c r="I748" i="2"/>
  <c r="K747" i="2"/>
  <c r="J747" i="2"/>
  <c r="K746" i="2"/>
  <c r="J746" i="2"/>
  <c r="K745" i="2"/>
  <c r="J745" i="2"/>
  <c r="K744" i="2"/>
  <c r="J744" i="2"/>
  <c r="I744" i="2"/>
  <c r="K743" i="2"/>
  <c r="J743" i="2"/>
  <c r="I743" i="2"/>
  <c r="K742" i="2"/>
  <c r="J742" i="2"/>
  <c r="I742" i="2"/>
  <c r="K741" i="2"/>
  <c r="J741" i="2"/>
  <c r="I741" i="2"/>
  <c r="K740" i="2"/>
  <c r="J740" i="2"/>
  <c r="I740" i="2"/>
  <c r="J739" i="2"/>
  <c r="I739" i="2"/>
  <c r="K738" i="2"/>
  <c r="I738" i="2"/>
  <c r="K737" i="2"/>
  <c r="I737" i="2"/>
  <c r="K736" i="2"/>
  <c r="I736" i="2"/>
  <c r="K735" i="2"/>
  <c r="K734" i="2"/>
  <c r="J734" i="2"/>
  <c r="I734" i="2"/>
  <c r="K733" i="2"/>
  <c r="I733" i="2"/>
  <c r="K732" i="2"/>
  <c r="J732" i="2"/>
  <c r="I732" i="2"/>
  <c r="K731" i="2"/>
  <c r="J731" i="2"/>
  <c r="I731" i="2"/>
  <c r="K730" i="2"/>
  <c r="J730" i="2"/>
  <c r="I730" i="2"/>
  <c r="K729" i="2"/>
  <c r="J729" i="2"/>
  <c r="I729" i="2"/>
  <c r="K728" i="2"/>
  <c r="J728" i="2"/>
  <c r="I728" i="2"/>
  <c r="K727" i="2"/>
  <c r="J727" i="2"/>
  <c r="I727" i="2"/>
  <c r="K726" i="2"/>
  <c r="J726" i="2"/>
  <c r="I726" i="2"/>
  <c r="K725" i="2"/>
  <c r="J725" i="2"/>
  <c r="I725" i="2"/>
  <c r="K724" i="2"/>
  <c r="J724" i="2"/>
  <c r="I724" i="2"/>
  <c r="K723" i="2"/>
  <c r="J723" i="2"/>
  <c r="I723" i="2"/>
  <c r="K722" i="2"/>
  <c r="J722" i="2"/>
  <c r="I722" i="2"/>
  <c r="K721" i="2"/>
  <c r="J721" i="2"/>
  <c r="I721" i="2"/>
  <c r="J720" i="2"/>
  <c r="I720" i="2"/>
  <c r="K719" i="2"/>
  <c r="J719" i="2"/>
  <c r="I719" i="2"/>
  <c r="K718" i="2"/>
  <c r="J718" i="2"/>
  <c r="I718" i="2"/>
  <c r="K717" i="2"/>
  <c r="J717" i="2"/>
  <c r="I717" i="2"/>
  <c r="K716" i="2"/>
  <c r="J716" i="2"/>
  <c r="I716" i="2"/>
  <c r="K715" i="2"/>
  <c r="J715" i="2"/>
  <c r="I715" i="2"/>
  <c r="K714" i="2"/>
  <c r="J714" i="2"/>
  <c r="I714" i="2"/>
  <c r="K713" i="2"/>
  <c r="J713" i="2"/>
  <c r="I713" i="2"/>
  <c r="J712" i="2"/>
  <c r="I712" i="2"/>
  <c r="K711" i="2"/>
  <c r="J711" i="2"/>
  <c r="I711" i="2"/>
  <c r="K710" i="2"/>
  <c r="J710" i="2"/>
  <c r="I710" i="2"/>
  <c r="K709" i="2"/>
  <c r="J709" i="2"/>
  <c r="I709" i="2"/>
  <c r="K708" i="2"/>
  <c r="J708" i="2"/>
  <c r="I708" i="2"/>
  <c r="L708" i="2" s="1"/>
  <c r="K707" i="2"/>
  <c r="J707" i="2"/>
  <c r="I707" i="2"/>
  <c r="K706" i="2"/>
  <c r="J706" i="2"/>
  <c r="I706" i="2"/>
  <c r="K705" i="2"/>
  <c r="J705" i="2"/>
  <c r="I705" i="2"/>
  <c r="K704" i="2"/>
  <c r="J704" i="2"/>
  <c r="I704" i="2"/>
  <c r="K703" i="2"/>
  <c r="J703" i="2"/>
  <c r="I703" i="2"/>
  <c r="K702" i="2"/>
  <c r="J702" i="2"/>
  <c r="I702" i="2"/>
  <c r="K701" i="2"/>
  <c r="J701" i="2"/>
  <c r="I701" i="2"/>
  <c r="K700" i="2"/>
  <c r="J700" i="2"/>
  <c r="I700" i="2"/>
  <c r="K699" i="2"/>
  <c r="J699" i="2"/>
  <c r="K698" i="2"/>
  <c r="J698" i="2"/>
  <c r="K697" i="2"/>
  <c r="J697" i="2"/>
  <c r="I697" i="2"/>
  <c r="K696" i="2"/>
  <c r="J696" i="2"/>
  <c r="I696" i="2"/>
  <c r="K695" i="2"/>
  <c r="J695" i="2"/>
  <c r="I695" i="2"/>
  <c r="K694" i="2"/>
  <c r="J694" i="2"/>
  <c r="I694" i="2"/>
  <c r="K693" i="2"/>
  <c r="J693" i="2"/>
  <c r="K692" i="2"/>
  <c r="J692" i="2"/>
  <c r="I692" i="2"/>
  <c r="K691" i="2"/>
  <c r="J691" i="2"/>
  <c r="I691" i="2"/>
  <c r="K690" i="2"/>
  <c r="J690" i="2"/>
  <c r="I690" i="2"/>
  <c r="K689" i="2"/>
  <c r="J689" i="2"/>
  <c r="I689" i="2"/>
  <c r="K688" i="2"/>
  <c r="J688" i="2"/>
  <c r="I688" i="2"/>
  <c r="K687" i="2"/>
  <c r="J687" i="2"/>
  <c r="I687" i="2"/>
  <c r="K686" i="2"/>
  <c r="J686" i="2"/>
  <c r="I686" i="2"/>
  <c r="K685" i="2"/>
  <c r="J685" i="2"/>
  <c r="I685" i="2"/>
  <c r="K684" i="2"/>
  <c r="J684" i="2"/>
  <c r="I684" i="2"/>
  <c r="K683" i="2"/>
  <c r="J683" i="2"/>
  <c r="I683" i="2"/>
  <c r="K682" i="2"/>
  <c r="J682" i="2"/>
  <c r="I682" i="2"/>
  <c r="K681" i="2"/>
  <c r="J681" i="2"/>
  <c r="I681" i="2"/>
  <c r="I680" i="2"/>
  <c r="K679" i="2"/>
  <c r="J679" i="2"/>
  <c r="I679" i="2"/>
  <c r="K678" i="2"/>
  <c r="J678" i="2"/>
  <c r="I678" i="2"/>
  <c r="K677" i="2"/>
  <c r="J677" i="2"/>
  <c r="K676" i="2"/>
  <c r="J676" i="2"/>
  <c r="I676" i="2"/>
  <c r="K675" i="2"/>
  <c r="J675" i="2"/>
  <c r="I675" i="2"/>
  <c r="K674" i="2"/>
  <c r="J674" i="2"/>
  <c r="K673" i="2"/>
  <c r="J673" i="2"/>
  <c r="I673" i="2"/>
  <c r="K672" i="2"/>
  <c r="J672" i="2"/>
  <c r="I672" i="2"/>
  <c r="K671" i="2"/>
  <c r="J671" i="2"/>
  <c r="I671" i="2"/>
  <c r="K670" i="2"/>
  <c r="J670" i="2"/>
  <c r="I670" i="2"/>
  <c r="K669" i="2"/>
  <c r="J669" i="2"/>
  <c r="I669" i="2"/>
  <c r="J668" i="2"/>
  <c r="I668" i="2"/>
  <c r="K667" i="2"/>
  <c r="J667" i="2"/>
  <c r="I667" i="2"/>
  <c r="K666" i="2"/>
  <c r="J666" i="2"/>
  <c r="I666" i="2"/>
  <c r="K665" i="2"/>
  <c r="J665" i="2"/>
  <c r="I665" i="2"/>
  <c r="K664" i="2"/>
  <c r="J664" i="2"/>
  <c r="I664" i="2"/>
  <c r="K663" i="2"/>
  <c r="J663" i="2"/>
  <c r="I663" i="2"/>
  <c r="K662" i="2"/>
  <c r="J662" i="2"/>
  <c r="I662" i="2"/>
  <c r="K661" i="2"/>
  <c r="J661" i="2"/>
  <c r="I661" i="2"/>
  <c r="K660" i="2"/>
  <c r="J660" i="2"/>
  <c r="I660" i="2"/>
  <c r="K659" i="2"/>
  <c r="J659" i="2"/>
  <c r="I659" i="2"/>
  <c r="K658" i="2"/>
  <c r="J658" i="2"/>
  <c r="I658" i="2"/>
  <c r="K657" i="2"/>
  <c r="J657" i="2"/>
  <c r="I657" i="2"/>
  <c r="K656" i="2"/>
  <c r="J656" i="2"/>
  <c r="I656" i="2"/>
  <c r="K655" i="2"/>
  <c r="J655" i="2"/>
  <c r="I655" i="2"/>
  <c r="K654" i="2"/>
  <c r="J654" i="2"/>
  <c r="I654" i="2"/>
  <c r="K653" i="2"/>
  <c r="J653" i="2"/>
  <c r="I653" i="2"/>
  <c r="K652" i="2"/>
  <c r="J652" i="2"/>
  <c r="I652" i="2"/>
  <c r="K651" i="2"/>
  <c r="J651" i="2"/>
  <c r="I651" i="2"/>
  <c r="K650" i="2"/>
  <c r="J650" i="2"/>
  <c r="I650" i="2"/>
  <c r="K649" i="2"/>
  <c r="J649" i="2"/>
  <c r="I649" i="2"/>
  <c r="K648" i="2"/>
  <c r="J648" i="2"/>
  <c r="I648" i="2"/>
  <c r="K647" i="2"/>
  <c r="J647" i="2"/>
  <c r="I647" i="2"/>
  <c r="K646" i="2"/>
  <c r="J646" i="2"/>
  <c r="I646" i="2"/>
  <c r="K645" i="2"/>
  <c r="J645" i="2"/>
  <c r="I645" i="2"/>
  <c r="K644" i="2"/>
  <c r="J644" i="2"/>
  <c r="I644" i="2"/>
  <c r="K643" i="2"/>
  <c r="J643" i="2"/>
  <c r="I643" i="2"/>
  <c r="K642" i="2"/>
  <c r="J642" i="2"/>
  <c r="I642" i="2"/>
  <c r="K641" i="2"/>
  <c r="I641" i="2"/>
  <c r="K640" i="2"/>
  <c r="J640" i="2"/>
  <c r="I640" i="2"/>
  <c r="J639" i="2"/>
  <c r="K638" i="2"/>
  <c r="J638" i="2"/>
  <c r="I638" i="2"/>
  <c r="K637" i="2"/>
  <c r="J637" i="2"/>
  <c r="J636" i="2"/>
  <c r="I636" i="2"/>
  <c r="K635" i="2"/>
  <c r="J635" i="2"/>
  <c r="I635" i="2"/>
  <c r="K634" i="2"/>
  <c r="J634" i="2"/>
  <c r="I634" i="2"/>
  <c r="K633" i="2"/>
  <c r="J633" i="2"/>
  <c r="I633" i="2"/>
  <c r="K632" i="2"/>
  <c r="J632" i="2"/>
  <c r="I632" i="2"/>
  <c r="K631" i="2"/>
  <c r="J631" i="2"/>
  <c r="I631" i="2"/>
  <c r="K630" i="2"/>
  <c r="J630" i="2"/>
  <c r="I630" i="2"/>
  <c r="K629" i="2"/>
  <c r="J629" i="2"/>
  <c r="K628" i="2"/>
  <c r="J628" i="2"/>
  <c r="I628" i="2"/>
  <c r="K627" i="2"/>
  <c r="J627" i="2"/>
  <c r="K626" i="2"/>
  <c r="J626" i="2"/>
  <c r="I626" i="2"/>
  <c r="K625" i="2"/>
  <c r="J625" i="2"/>
  <c r="I625" i="2"/>
  <c r="K624" i="2"/>
  <c r="J624" i="2"/>
  <c r="I624" i="2"/>
  <c r="L624" i="2" s="1"/>
  <c r="K623" i="2"/>
  <c r="J623" i="2"/>
  <c r="I623" i="2"/>
  <c r="K622" i="2"/>
  <c r="J622" i="2"/>
  <c r="I622" i="2"/>
  <c r="K621" i="2"/>
  <c r="J621" i="2"/>
  <c r="I621" i="2"/>
  <c r="K620" i="2"/>
  <c r="J620" i="2"/>
  <c r="I620" i="2"/>
  <c r="K619" i="2"/>
  <c r="J619" i="2"/>
  <c r="I619" i="2"/>
  <c r="K618" i="2"/>
  <c r="I618" i="2"/>
  <c r="K617" i="2"/>
  <c r="I617" i="2"/>
  <c r="K616" i="2"/>
  <c r="J616" i="2"/>
  <c r="I616" i="2"/>
  <c r="K615" i="2"/>
  <c r="J615" i="2"/>
  <c r="I615" i="2"/>
  <c r="K614" i="2"/>
  <c r="J614" i="2"/>
  <c r="I614" i="2"/>
  <c r="K613" i="2"/>
  <c r="J613" i="2"/>
  <c r="I613" i="2"/>
  <c r="K612" i="2"/>
  <c r="J612" i="2"/>
  <c r="I612" i="2"/>
  <c r="K611" i="2"/>
  <c r="J611" i="2"/>
  <c r="I611" i="2"/>
  <c r="K610" i="2"/>
  <c r="J610" i="2"/>
  <c r="I610" i="2"/>
  <c r="K609" i="2"/>
  <c r="J609" i="2"/>
  <c r="I609" i="2"/>
  <c r="K608" i="2"/>
  <c r="J608" i="2"/>
  <c r="I608" i="2"/>
  <c r="K607" i="2"/>
  <c r="J607" i="2"/>
  <c r="I607" i="2"/>
  <c r="K606" i="2"/>
  <c r="J606" i="2"/>
  <c r="I606" i="2"/>
  <c r="K605" i="2"/>
  <c r="J605" i="2"/>
  <c r="I605" i="2"/>
  <c r="K604" i="2"/>
  <c r="J604" i="2"/>
  <c r="I604" i="2"/>
  <c r="K603" i="2"/>
  <c r="J603" i="2"/>
  <c r="I603" i="2"/>
  <c r="K602" i="2"/>
  <c r="J602" i="2"/>
  <c r="K601" i="2"/>
  <c r="J601" i="2"/>
  <c r="J600" i="2"/>
  <c r="I600" i="2"/>
  <c r="K599" i="2"/>
  <c r="J599" i="2"/>
  <c r="I599" i="2"/>
  <c r="K598" i="2"/>
  <c r="J598" i="2"/>
  <c r="I598" i="2"/>
  <c r="K597" i="2"/>
  <c r="J597" i="2"/>
  <c r="I597" i="2"/>
  <c r="K596" i="2"/>
  <c r="J596" i="2"/>
  <c r="I596" i="2"/>
  <c r="K595" i="2"/>
  <c r="J595" i="2"/>
  <c r="I595" i="2"/>
  <c r="K594" i="2"/>
  <c r="J594" i="2"/>
  <c r="I594" i="2"/>
  <c r="J593" i="2"/>
  <c r="I593" i="2"/>
  <c r="K592" i="2"/>
  <c r="J592" i="2"/>
  <c r="I592" i="2"/>
  <c r="K591" i="2"/>
  <c r="J591" i="2"/>
  <c r="I591" i="2"/>
  <c r="K590" i="2"/>
  <c r="J590" i="2"/>
  <c r="I590" i="2"/>
  <c r="K589" i="2"/>
  <c r="J589" i="2"/>
  <c r="K588" i="2"/>
  <c r="J588" i="2"/>
  <c r="I588" i="2"/>
  <c r="K587" i="2"/>
  <c r="J587" i="2"/>
  <c r="I587" i="2"/>
  <c r="K586" i="2"/>
  <c r="J586" i="2"/>
  <c r="I586" i="2"/>
  <c r="K585" i="2"/>
  <c r="J585" i="2"/>
  <c r="I585" i="2"/>
  <c r="K584" i="2"/>
  <c r="J584" i="2"/>
  <c r="I584" i="2"/>
  <c r="K583" i="2"/>
  <c r="J583" i="2"/>
  <c r="I583" i="2"/>
  <c r="K582" i="2"/>
  <c r="J582" i="2"/>
  <c r="I582" i="2"/>
  <c r="J581" i="2"/>
  <c r="I581" i="2"/>
  <c r="K580" i="2"/>
  <c r="J580" i="2"/>
  <c r="I580" i="2"/>
  <c r="K579" i="2"/>
  <c r="J579" i="2"/>
  <c r="I579" i="2"/>
  <c r="K578" i="2"/>
  <c r="J578" i="2"/>
  <c r="I578" i="2"/>
  <c r="J577" i="2"/>
  <c r="I577" i="2"/>
  <c r="K576" i="2"/>
  <c r="J576" i="2"/>
  <c r="I576" i="2"/>
  <c r="L576" i="2" s="1"/>
  <c r="K575" i="2"/>
  <c r="J575" i="2"/>
  <c r="I575" i="2"/>
  <c r="K574" i="2"/>
  <c r="J574" i="2"/>
  <c r="I574" i="2"/>
  <c r="K573" i="2"/>
  <c r="J573" i="2"/>
  <c r="I573" i="2"/>
  <c r="K572" i="2"/>
  <c r="J572" i="2"/>
  <c r="I572" i="2"/>
  <c r="K571" i="2"/>
  <c r="J571" i="2"/>
  <c r="I571" i="2"/>
  <c r="K570" i="2"/>
  <c r="I570" i="2"/>
  <c r="K569" i="2"/>
  <c r="I569" i="2"/>
  <c r="K568" i="2"/>
  <c r="J568" i="2"/>
  <c r="I568" i="2"/>
  <c r="J567" i="2"/>
  <c r="I567" i="2"/>
  <c r="K566" i="2"/>
  <c r="J566" i="2"/>
  <c r="I566" i="2"/>
  <c r="K565" i="2"/>
  <c r="J565" i="2"/>
  <c r="I565" i="2"/>
  <c r="K564" i="2"/>
  <c r="J564" i="2"/>
  <c r="I564" i="2"/>
  <c r="K563" i="2"/>
  <c r="J563" i="2"/>
  <c r="I563" i="2"/>
  <c r="K562" i="2"/>
  <c r="J562" i="2"/>
  <c r="I562" i="2"/>
  <c r="K561" i="2"/>
  <c r="J561" i="2"/>
  <c r="I561" i="2"/>
  <c r="K560" i="2"/>
  <c r="J560" i="2"/>
  <c r="I560" i="2"/>
  <c r="K559" i="2"/>
  <c r="J559" i="2"/>
  <c r="I559" i="2"/>
  <c r="K558" i="2"/>
  <c r="J558" i="2"/>
  <c r="I558" i="2"/>
  <c r="K557" i="2"/>
  <c r="J557" i="2"/>
  <c r="I557" i="2"/>
  <c r="K556" i="2"/>
  <c r="J556" i="2"/>
  <c r="I556" i="2"/>
  <c r="K555" i="2"/>
  <c r="J555" i="2"/>
  <c r="K554" i="2"/>
  <c r="J554" i="2"/>
  <c r="K553" i="2"/>
  <c r="J553" i="2"/>
  <c r="I553" i="2"/>
  <c r="K552" i="2"/>
  <c r="J552" i="2"/>
  <c r="I552" i="2"/>
  <c r="K551" i="2"/>
  <c r="J551" i="2"/>
  <c r="I551" i="2"/>
  <c r="K550" i="2"/>
  <c r="J550" i="2"/>
  <c r="I550" i="2"/>
  <c r="K549" i="2"/>
  <c r="J549" i="2"/>
  <c r="I549" i="2"/>
  <c r="K548" i="2"/>
  <c r="J548" i="2"/>
  <c r="K547" i="2"/>
  <c r="J547" i="2"/>
  <c r="I547" i="2"/>
  <c r="K546" i="2"/>
  <c r="J546" i="2"/>
  <c r="I546" i="2"/>
  <c r="K545" i="2"/>
  <c r="I545" i="2"/>
  <c r="K544" i="2"/>
  <c r="J544" i="2"/>
  <c r="I544" i="2"/>
  <c r="K543" i="2"/>
  <c r="J543" i="2"/>
  <c r="K542" i="2"/>
  <c r="J542" i="2"/>
  <c r="I542" i="2"/>
  <c r="K541" i="2"/>
  <c r="J541" i="2"/>
  <c r="I541" i="2"/>
  <c r="K540" i="2"/>
  <c r="J540" i="2"/>
  <c r="I540" i="2"/>
  <c r="K539" i="2"/>
  <c r="J539" i="2"/>
  <c r="I539" i="2"/>
  <c r="K538" i="2"/>
  <c r="J538" i="2"/>
  <c r="I538" i="2"/>
  <c r="T538" i="2"/>
  <c r="K537" i="2"/>
  <c r="J537" i="2"/>
  <c r="I537" i="2"/>
  <c r="K536" i="2"/>
  <c r="J536" i="2"/>
  <c r="I536" i="2"/>
  <c r="K535" i="2"/>
  <c r="J535" i="2"/>
  <c r="I535" i="2"/>
  <c r="K534" i="2"/>
  <c r="J534" i="2"/>
  <c r="I534" i="2"/>
  <c r="K533" i="2"/>
  <c r="J533" i="2"/>
  <c r="I533" i="2"/>
  <c r="K532" i="2"/>
  <c r="J532" i="2"/>
  <c r="I532" i="2"/>
  <c r="K531" i="2"/>
  <c r="I531" i="2"/>
  <c r="K530" i="2"/>
  <c r="J530" i="2"/>
  <c r="I530" i="2"/>
  <c r="K529" i="2"/>
  <c r="I529" i="2"/>
  <c r="J528" i="2"/>
  <c r="I528" i="2"/>
  <c r="K527" i="2"/>
  <c r="J527" i="2"/>
  <c r="I527" i="2"/>
  <c r="K526" i="2"/>
  <c r="J526" i="2"/>
  <c r="I526" i="2"/>
  <c r="K525" i="2"/>
  <c r="J525" i="2"/>
  <c r="I525" i="2"/>
  <c r="K524" i="2"/>
  <c r="J524" i="2"/>
  <c r="I524" i="2"/>
  <c r="K523" i="2"/>
  <c r="J523" i="2"/>
  <c r="I523" i="2"/>
  <c r="J522" i="2"/>
  <c r="I522" i="2"/>
  <c r="K521" i="2"/>
  <c r="J521" i="2"/>
  <c r="I521" i="2"/>
  <c r="K520" i="2"/>
  <c r="J520" i="2"/>
  <c r="I520" i="2"/>
  <c r="K519" i="2"/>
  <c r="J519" i="2"/>
  <c r="I519" i="2"/>
  <c r="K518" i="2"/>
  <c r="J518" i="2"/>
  <c r="I518" i="2"/>
  <c r="K517" i="2"/>
  <c r="J517" i="2"/>
  <c r="I517" i="2"/>
  <c r="K516" i="2"/>
  <c r="J516" i="2"/>
  <c r="I516" i="2"/>
  <c r="K515" i="2"/>
  <c r="J515" i="2"/>
  <c r="I515" i="2"/>
  <c r="K514" i="2"/>
  <c r="J514" i="2"/>
  <c r="I514" i="2"/>
  <c r="K513" i="2"/>
  <c r="J513" i="2"/>
  <c r="I513" i="2"/>
  <c r="K512" i="2"/>
  <c r="J512" i="2"/>
  <c r="I512" i="2"/>
  <c r="K511" i="2"/>
  <c r="J511" i="2"/>
  <c r="I511" i="2"/>
  <c r="K510" i="2"/>
  <c r="J510" i="2"/>
  <c r="I510" i="2"/>
  <c r="K509" i="2"/>
  <c r="J509" i="2"/>
  <c r="I509" i="2"/>
  <c r="K508" i="2"/>
  <c r="J508" i="2"/>
  <c r="I508" i="2"/>
  <c r="K507" i="2"/>
  <c r="J507" i="2"/>
  <c r="I507" i="2"/>
  <c r="K506" i="2"/>
  <c r="J506" i="2"/>
  <c r="I506" i="2"/>
  <c r="K505" i="2"/>
  <c r="J505" i="2"/>
  <c r="I505" i="2"/>
  <c r="K504" i="2"/>
  <c r="J504" i="2"/>
  <c r="I504" i="2"/>
  <c r="L504" i="2" s="1"/>
  <c r="K503" i="2"/>
  <c r="J503" i="2"/>
  <c r="I503" i="2"/>
  <c r="K502" i="2"/>
  <c r="J502" i="2"/>
  <c r="I502" i="2"/>
  <c r="K501" i="2"/>
  <c r="J501" i="2"/>
  <c r="I501" i="2"/>
  <c r="K500" i="2"/>
  <c r="J500" i="2"/>
  <c r="I500" i="2"/>
  <c r="K499" i="2"/>
  <c r="J499" i="2"/>
  <c r="I499" i="2"/>
  <c r="K498" i="2"/>
  <c r="J498" i="2"/>
  <c r="I498" i="2"/>
  <c r="I497" i="2"/>
  <c r="K496" i="2"/>
  <c r="J496" i="2"/>
  <c r="I496" i="2"/>
  <c r="J495" i="2"/>
  <c r="K494" i="2"/>
  <c r="J494" i="2"/>
  <c r="I494" i="2"/>
  <c r="K493" i="2"/>
  <c r="J493" i="2"/>
  <c r="I493" i="2"/>
  <c r="J492" i="2"/>
  <c r="I492" i="2"/>
  <c r="K491" i="2"/>
  <c r="J491" i="2"/>
  <c r="I491" i="2"/>
  <c r="K490" i="2"/>
  <c r="J490" i="2"/>
  <c r="I490" i="2"/>
  <c r="K489" i="2"/>
  <c r="J489" i="2"/>
  <c r="K488" i="2"/>
  <c r="J488" i="2"/>
  <c r="I488" i="2"/>
  <c r="K487" i="2"/>
  <c r="J487" i="2"/>
  <c r="I487" i="2"/>
  <c r="K486" i="2"/>
  <c r="J486" i="2"/>
  <c r="I486" i="2"/>
  <c r="K485" i="2"/>
  <c r="J485" i="2"/>
  <c r="I485" i="2"/>
  <c r="K484" i="2"/>
  <c r="J484" i="2"/>
  <c r="I484" i="2"/>
  <c r="K483" i="2"/>
  <c r="J483" i="2"/>
  <c r="K482" i="2"/>
  <c r="J482" i="2"/>
  <c r="I482" i="2"/>
  <c r="K481" i="2"/>
  <c r="J481" i="2"/>
  <c r="I481" i="2"/>
  <c r="K480" i="2"/>
  <c r="J480" i="2"/>
  <c r="I480" i="2"/>
  <c r="K479" i="2"/>
  <c r="J479" i="2"/>
  <c r="I479" i="2"/>
  <c r="K478" i="2"/>
  <c r="J478" i="2"/>
  <c r="I478" i="2"/>
  <c r="K477" i="2"/>
  <c r="J477" i="2"/>
  <c r="I477" i="2"/>
  <c r="K476" i="2"/>
  <c r="J476" i="2"/>
  <c r="I476" i="2"/>
  <c r="K475" i="2"/>
  <c r="J475" i="2"/>
  <c r="K474" i="2"/>
  <c r="J474" i="2"/>
  <c r="K473" i="2"/>
  <c r="J473" i="2"/>
  <c r="I473" i="2"/>
  <c r="K472" i="2"/>
  <c r="J472" i="2"/>
  <c r="I472" i="2"/>
  <c r="K471" i="2"/>
  <c r="I471" i="2"/>
  <c r="K470" i="2"/>
  <c r="J470" i="2"/>
  <c r="I470" i="2"/>
  <c r="K469" i="2"/>
  <c r="J469" i="2"/>
  <c r="I469" i="2"/>
  <c r="K468" i="2"/>
  <c r="J468" i="2"/>
  <c r="I468" i="2"/>
  <c r="K467" i="2"/>
  <c r="J467" i="2"/>
  <c r="I467" i="2"/>
  <c r="K466" i="2"/>
  <c r="J466" i="2"/>
  <c r="I466" i="2"/>
  <c r="K465" i="2"/>
  <c r="J465" i="2"/>
  <c r="I465" i="2"/>
  <c r="K464" i="2"/>
  <c r="J464" i="2"/>
  <c r="I464" i="2"/>
  <c r="K463" i="2"/>
  <c r="J463" i="2"/>
  <c r="I463" i="2"/>
  <c r="K462" i="2"/>
  <c r="J462" i="2"/>
  <c r="I462" i="2"/>
  <c r="K461" i="2"/>
  <c r="I461" i="2"/>
  <c r="K460" i="2"/>
  <c r="J460" i="2"/>
  <c r="I460" i="2"/>
  <c r="K459" i="2"/>
  <c r="J459" i="2"/>
  <c r="I459" i="2"/>
  <c r="K458" i="2"/>
  <c r="J458" i="2"/>
  <c r="I458" i="2"/>
  <c r="K457" i="2"/>
  <c r="J457" i="2"/>
  <c r="I457" i="2"/>
  <c r="K456" i="2"/>
  <c r="J456" i="2"/>
  <c r="I456" i="2"/>
  <c r="K455" i="2"/>
  <c r="J455" i="2"/>
  <c r="I455" i="2"/>
  <c r="K454" i="2"/>
  <c r="J454" i="2"/>
  <c r="I454" i="2"/>
  <c r="T454" i="2"/>
  <c r="K453" i="2"/>
  <c r="J453" i="2"/>
  <c r="I453" i="2"/>
  <c r="K452" i="2"/>
  <c r="J452" i="2"/>
  <c r="I452" i="2"/>
  <c r="K451" i="2"/>
  <c r="J451" i="2"/>
  <c r="I451" i="2"/>
  <c r="K450" i="2"/>
  <c r="I450" i="2"/>
  <c r="K449" i="2"/>
  <c r="J449" i="2"/>
  <c r="I449" i="2"/>
  <c r="K448" i="2"/>
  <c r="J448" i="2"/>
  <c r="I448" i="2"/>
  <c r="K447" i="2"/>
  <c r="J447" i="2"/>
  <c r="I447" i="2"/>
  <c r="K446" i="2"/>
  <c r="J446" i="2"/>
  <c r="I446" i="2"/>
  <c r="K445" i="2"/>
  <c r="J445" i="2"/>
  <c r="K444" i="2"/>
  <c r="J444" i="2"/>
  <c r="I444" i="2"/>
  <c r="K443" i="2"/>
  <c r="J443" i="2"/>
  <c r="I443" i="2"/>
  <c r="K442" i="2"/>
  <c r="J442" i="2"/>
  <c r="I442" i="2"/>
  <c r="K441" i="2"/>
  <c r="J441" i="2"/>
  <c r="I441" i="2"/>
  <c r="K440" i="2"/>
  <c r="J440" i="2"/>
  <c r="I440" i="2"/>
  <c r="K439" i="2"/>
  <c r="J439" i="2"/>
  <c r="I439" i="2"/>
  <c r="K438" i="2"/>
  <c r="J438" i="2"/>
  <c r="I438" i="2"/>
  <c r="K437" i="2"/>
  <c r="J437" i="2"/>
  <c r="I437" i="2"/>
  <c r="K436" i="2"/>
  <c r="J436" i="2"/>
  <c r="I436" i="2"/>
  <c r="K435" i="2"/>
  <c r="J435" i="2"/>
  <c r="I435" i="2"/>
  <c r="K434" i="2"/>
  <c r="J434" i="2"/>
  <c r="I434" i="2"/>
  <c r="K433" i="2"/>
  <c r="I433" i="2"/>
  <c r="K432" i="2"/>
  <c r="J432" i="2"/>
  <c r="I432" i="2"/>
  <c r="K431" i="2"/>
  <c r="J431" i="2"/>
  <c r="I431" i="2"/>
  <c r="K430" i="2"/>
  <c r="J430" i="2"/>
  <c r="I430" i="2"/>
  <c r="K429" i="2"/>
  <c r="J429" i="2"/>
  <c r="I429" i="2"/>
  <c r="K428" i="2"/>
  <c r="J428" i="2"/>
  <c r="I428" i="2"/>
  <c r="K427" i="2"/>
  <c r="J427" i="2"/>
  <c r="I427" i="2"/>
  <c r="K426" i="2"/>
  <c r="J426" i="2"/>
  <c r="I426" i="2"/>
  <c r="K425" i="2"/>
  <c r="J425" i="2"/>
  <c r="I425" i="2"/>
  <c r="K424" i="2"/>
  <c r="J424" i="2"/>
  <c r="I424" i="2"/>
  <c r="K423" i="2"/>
  <c r="J423" i="2"/>
  <c r="K422" i="2"/>
  <c r="J422" i="2"/>
  <c r="I422" i="2"/>
  <c r="K421" i="2"/>
  <c r="J421" i="2"/>
  <c r="I421" i="2"/>
  <c r="K420" i="2"/>
  <c r="J420" i="2"/>
  <c r="I420" i="2"/>
  <c r="K419" i="2"/>
  <c r="J419" i="2"/>
  <c r="I419" i="2"/>
  <c r="K418" i="2"/>
  <c r="J418" i="2"/>
  <c r="I418" i="2"/>
  <c r="K417" i="2"/>
  <c r="J417" i="2"/>
  <c r="I417" i="2"/>
  <c r="K416" i="2"/>
  <c r="J416" i="2"/>
  <c r="I416" i="2"/>
  <c r="K415" i="2"/>
  <c r="J415" i="2"/>
  <c r="I415" i="2"/>
  <c r="K414" i="2"/>
  <c r="J414" i="2"/>
  <c r="I414" i="2"/>
  <c r="K413" i="2"/>
  <c r="J413" i="2"/>
  <c r="I413" i="2"/>
  <c r="K412" i="2"/>
  <c r="J412" i="2"/>
  <c r="I412" i="2"/>
  <c r="K411" i="2"/>
  <c r="J411" i="2"/>
  <c r="I411" i="2"/>
  <c r="K410" i="2"/>
  <c r="J410" i="2"/>
  <c r="I410" i="2"/>
  <c r="K409" i="2"/>
  <c r="J409" i="2"/>
  <c r="I409" i="2"/>
  <c r="J408" i="2"/>
  <c r="I408" i="2"/>
  <c r="L408" i="2" s="1"/>
  <c r="K407" i="2"/>
  <c r="J407" i="2"/>
  <c r="I407" i="2"/>
  <c r="K406" i="2"/>
  <c r="J406" i="2"/>
  <c r="I406" i="2"/>
  <c r="K405" i="2"/>
  <c r="J405" i="2"/>
  <c r="I405" i="2"/>
  <c r="K404" i="2"/>
  <c r="J404" i="2"/>
  <c r="I404" i="2"/>
  <c r="K403" i="2"/>
  <c r="J403" i="2"/>
  <c r="I403" i="2"/>
  <c r="K402" i="2"/>
  <c r="J402" i="2"/>
  <c r="I402" i="2"/>
  <c r="J401" i="2"/>
  <c r="I401" i="2"/>
  <c r="K400" i="2"/>
  <c r="J400" i="2"/>
  <c r="I400" i="2"/>
  <c r="K399" i="2"/>
  <c r="J399" i="2"/>
  <c r="K398" i="2"/>
  <c r="J398" i="2"/>
  <c r="I398" i="2"/>
  <c r="K397" i="2"/>
  <c r="J397" i="2"/>
  <c r="I397" i="2"/>
  <c r="K396" i="2"/>
  <c r="J396" i="2"/>
  <c r="I396" i="2"/>
  <c r="K395" i="2"/>
  <c r="J395" i="2"/>
  <c r="I395" i="2"/>
  <c r="K394" i="2"/>
  <c r="J394" i="2"/>
  <c r="I394" i="2"/>
  <c r="K393" i="2"/>
  <c r="J393" i="2"/>
  <c r="I393" i="2"/>
  <c r="K392" i="2"/>
  <c r="J392" i="2"/>
  <c r="I392" i="2"/>
  <c r="K391" i="2"/>
  <c r="J391" i="2"/>
  <c r="I391" i="2"/>
  <c r="K390" i="2"/>
  <c r="J390" i="2"/>
  <c r="I390" i="2"/>
  <c r="K389" i="2"/>
  <c r="J389" i="2"/>
  <c r="I389" i="2"/>
  <c r="K388" i="2"/>
  <c r="J388" i="2"/>
  <c r="I388" i="2"/>
  <c r="K387" i="2"/>
  <c r="J387" i="2"/>
  <c r="I387" i="2"/>
  <c r="K386" i="2"/>
  <c r="J386" i="2"/>
  <c r="I386" i="2"/>
  <c r="K385" i="2"/>
  <c r="I385" i="2"/>
  <c r="K384" i="2"/>
  <c r="J384" i="2"/>
  <c r="I384" i="2"/>
  <c r="L384" i="2" s="1"/>
  <c r="K383" i="2"/>
  <c r="J383" i="2"/>
  <c r="I383" i="2"/>
  <c r="K382" i="2"/>
  <c r="J382" i="2"/>
  <c r="I382" i="2"/>
  <c r="K381" i="2"/>
  <c r="J381" i="2"/>
  <c r="I381" i="2"/>
  <c r="K380" i="2"/>
  <c r="J380" i="2"/>
  <c r="I380" i="2"/>
  <c r="K379" i="2"/>
  <c r="J379" i="2"/>
  <c r="I379" i="2"/>
  <c r="K378" i="2"/>
  <c r="I378" i="2"/>
  <c r="K377" i="2"/>
  <c r="J377" i="2"/>
  <c r="I377" i="2"/>
  <c r="K376" i="2"/>
  <c r="J376" i="2"/>
  <c r="I376" i="2"/>
  <c r="K375" i="2"/>
  <c r="J375" i="2"/>
  <c r="I375" i="2"/>
  <c r="K374" i="2"/>
  <c r="J374" i="2"/>
  <c r="I374" i="2"/>
  <c r="K373" i="2"/>
  <c r="J373" i="2"/>
  <c r="I373" i="2"/>
  <c r="K372" i="2"/>
  <c r="J372" i="2"/>
  <c r="I372" i="2"/>
  <c r="K371" i="2"/>
  <c r="J371" i="2"/>
  <c r="I371" i="2"/>
  <c r="K370" i="2"/>
  <c r="J370" i="2"/>
  <c r="I370" i="2"/>
  <c r="K369" i="2"/>
  <c r="J369" i="2"/>
  <c r="I369" i="2"/>
  <c r="K368" i="2"/>
  <c r="J368" i="2"/>
  <c r="I368" i="2"/>
  <c r="K367" i="2"/>
  <c r="J367" i="2"/>
  <c r="I367" i="2"/>
  <c r="K366" i="2"/>
  <c r="J366" i="2"/>
  <c r="I366" i="2"/>
  <c r="J365" i="2"/>
  <c r="I365" i="2"/>
  <c r="K364" i="2"/>
  <c r="J364" i="2"/>
  <c r="I364" i="2"/>
  <c r="K363" i="2"/>
  <c r="J363" i="2"/>
  <c r="I363" i="2"/>
  <c r="K362" i="2"/>
  <c r="J362" i="2"/>
  <c r="I362" i="2"/>
  <c r="K361" i="2"/>
  <c r="J361" i="2"/>
  <c r="K360" i="2"/>
  <c r="J360" i="2"/>
  <c r="I360" i="2"/>
  <c r="K359" i="2"/>
  <c r="J359" i="2"/>
  <c r="I359" i="2"/>
  <c r="K358" i="2"/>
  <c r="J358" i="2"/>
  <c r="I358" i="2"/>
  <c r="K357" i="2"/>
  <c r="J357" i="2"/>
  <c r="I357" i="2"/>
  <c r="K356" i="2"/>
  <c r="J356" i="2"/>
  <c r="I356" i="2"/>
  <c r="K355" i="2"/>
  <c r="J355" i="2"/>
  <c r="I355" i="2"/>
  <c r="J354" i="2"/>
  <c r="I354" i="2"/>
  <c r="K353" i="2"/>
  <c r="I353" i="2"/>
  <c r="K352" i="2"/>
  <c r="J352" i="2"/>
  <c r="I352" i="2"/>
  <c r="K351" i="2"/>
  <c r="J351" i="2"/>
  <c r="I351" i="2"/>
  <c r="K350" i="2"/>
  <c r="J350" i="2"/>
  <c r="I350" i="2"/>
  <c r="K349" i="2"/>
  <c r="J349" i="2"/>
  <c r="I349" i="2"/>
  <c r="K348" i="2"/>
  <c r="J348" i="2"/>
  <c r="I348" i="2"/>
  <c r="K347" i="2"/>
  <c r="J347" i="2"/>
  <c r="I347" i="2"/>
  <c r="K346" i="2"/>
  <c r="J346" i="2"/>
  <c r="I346" i="2"/>
  <c r="K345" i="2"/>
  <c r="J345" i="2"/>
  <c r="I345" i="2"/>
  <c r="K344" i="2"/>
  <c r="J344" i="2"/>
  <c r="I344" i="2"/>
  <c r="K343" i="2"/>
  <c r="J343" i="2"/>
  <c r="I343" i="2"/>
  <c r="K342" i="2"/>
  <c r="J342" i="2"/>
  <c r="I342" i="2"/>
  <c r="K341" i="2"/>
  <c r="I341" i="2"/>
  <c r="K340" i="2"/>
  <c r="N340" i="2" s="1"/>
  <c r="J340" i="2"/>
  <c r="K339" i="2"/>
  <c r="J339" i="2"/>
  <c r="K338" i="2"/>
  <c r="J338" i="2"/>
  <c r="I338" i="2"/>
  <c r="K337" i="2"/>
  <c r="J337" i="2"/>
  <c r="I337" i="2"/>
  <c r="K336" i="2"/>
  <c r="J336" i="2"/>
  <c r="I336" i="2"/>
  <c r="K335" i="2"/>
  <c r="J335" i="2"/>
  <c r="I335" i="2"/>
  <c r="K334" i="2"/>
  <c r="J334" i="2"/>
  <c r="I334" i="2"/>
  <c r="K333" i="2"/>
  <c r="J333" i="2"/>
  <c r="I333" i="2"/>
  <c r="J332" i="2"/>
  <c r="I332" i="2"/>
  <c r="K331" i="2"/>
  <c r="J331" i="2"/>
  <c r="I331" i="2"/>
  <c r="K330" i="2"/>
  <c r="J330" i="2"/>
  <c r="I330" i="2"/>
  <c r="K329" i="2"/>
  <c r="J329" i="2"/>
  <c r="I329" i="2"/>
  <c r="K328" i="2"/>
  <c r="J328" i="2"/>
  <c r="I328" i="2"/>
  <c r="K327" i="2"/>
  <c r="J327" i="2"/>
  <c r="I327" i="2"/>
  <c r="K326" i="2"/>
  <c r="J326" i="2"/>
  <c r="I326" i="2"/>
  <c r="K325" i="2"/>
  <c r="J325" i="2"/>
  <c r="I325" i="2"/>
  <c r="K324" i="2"/>
  <c r="J324" i="2"/>
  <c r="M324" i="2" s="1"/>
  <c r="I324" i="2"/>
  <c r="L324" i="2" s="1"/>
  <c r="K323" i="2"/>
  <c r="J323" i="2"/>
  <c r="I323" i="2"/>
  <c r="K322" i="2"/>
  <c r="J322" i="2"/>
  <c r="I322" i="2"/>
  <c r="K321" i="2"/>
  <c r="J321" i="2"/>
  <c r="I321" i="2"/>
  <c r="J320" i="2"/>
  <c r="I320" i="2"/>
  <c r="K319" i="2"/>
  <c r="J319" i="2"/>
  <c r="I319" i="2"/>
  <c r="K318" i="2"/>
  <c r="J318" i="2"/>
  <c r="K317" i="2"/>
  <c r="I317" i="2"/>
  <c r="K316" i="2"/>
  <c r="J316" i="2"/>
  <c r="I316" i="2"/>
  <c r="K315" i="2"/>
  <c r="J315" i="2"/>
  <c r="I315" i="2"/>
  <c r="K314" i="2"/>
  <c r="J314" i="2"/>
  <c r="I314" i="2"/>
  <c r="K313" i="2"/>
  <c r="J313" i="2"/>
  <c r="I313" i="2"/>
  <c r="K312" i="2"/>
  <c r="J312" i="2"/>
  <c r="I312" i="2"/>
  <c r="K310" i="2"/>
  <c r="J310" i="2"/>
  <c r="I310" i="2"/>
  <c r="K309" i="2"/>
  <c r="J309" i="2"/>
  <c r="I309" i="2"/>
  <c r="K308" i="2"/>
  <c r="J308" i="2"/>
  <c r="I308" i="2"/>
  <c r="K307" i="2"/>
  <c r="J307" i="2"/>
  <c r="I307" i="2"/>
  <c r="J306" i="2"/>
  <c r="I306" i="2"/>
  <c r="J305" i="2"/>
  <c r="I305" i="2"/>
  <c r="K304" i="2"/>
  <c r="J304" i="2"/>
  <c r="I304" i="2"/>
  <c r="K303" i="2"/>
  <c r="J303" i="2"/>
  <c r="I303" i="2"/>
  <c r="K302" i="2"/>
  <c r="J302" i="2"/>
  <c r="I302" i="2"/>
  <c r="K301" i="2"/>
  <c r="J301" i="2"/>
  <c r="J300" i="2"/>
  <c r="I300" i="2"/>
  <c r="J299" i="2"/>
  <c r="K298" i="2"/>
  <c r="J298" i="2"/>
  <c r="K297" i="2"/>
  <c r="J297" i="2"/>
  <c r="I297" i="2"/>
  <c r="J296" i="2"/>
  <c r="I296" i="2"/>
  <c r="K295" i="2"/>
  <c r="J295" i="2"/>
  <c r="I295" i="2"/>
  <c r="K294" i="2"/>
  <c r="J294" i="2"/>
  <c r="I294" i="2"/>
  <c r="K293" i="2"/>
  <c r="J293" i="2"/>
  <c r="I293" i="2"/>
  <c r="K292" i="2"/>
  <c r="J292" i="2"/>
  <c r="I292" i="2"/>
  <c r="K291" i="2"/>
  <c r="K290" i="2"/>
  <c r="J290" i="2"/>
  <c r="I290" i="2"/>
  <c r="K289" i="2"/>
  <c r="I289" i="2"/>
  <c r="K288" i="2"/>
  <c r="J288" i="2"/>
  <c r="I288" i="2"/>
  <c r="K287" i="2"/>
  <c r="J287" i="2"/>
  <c r="I287" i="2"/>
  <c r="K286" i="2"/>
  <c r="J286" i="2"/>
  <c r="I286" i="2"/>
  <c r="K285" i="2"/>
  <c r="J285" i="2"/>
  <c r="I285" i="2"/>
  <c r="K284" i="2"/>
  <c r="J284" i="2"/>
  <c r="I284" i="2"/>
  <c r="K283" i="2"/>
  <c r="J283" i="2"/>
  <c r="I283" i="2"/>
  <c r="K282" i="2"/>
  <c r="J282" i="2"/>
  <c r="I282" i="2"/>
  <c r="I281" i="2"/>
  <c r="K280" i="2"/>
  <c r="J280" i="2"/>
  <c r="I280" i="2"/>
  <c r="K279" i="2"/>
  <c r="J279" i="2"/>
  <c r="I279" i="2"/>
  <c r="K278" i="2"/>
  <c r="J278" i="2"/>
  <c r="I278" i="2"/>
  <c r="K277" i="2"/>
  <c r="J277" i="2"/>
  <c r="I277" i="2"/>
  <c r="J276" i="2"/>
  <c r="I276" i="2"/>
  <c r="J275" i="2"/>
  <c r="K274" i="2"/>
  <c r="J274" i="2"/>
  <c r="K273" i="2"/>
  <c r="J273" i="2"/>
  <c r="I273" i="2"/>
  <c r="J272" i="2"/>
  <c r="I272" i="2"/>
  <c r="K271" i="2"/>
  <c r="J271" i="2"/>
  <c r="I271" i="2"/>
  <c r="J270" i="2"/>
  <c r="K269" i="2"/>
  <c r="J269" i="2"/>
  <c r="I269" i="2"/>
  <c r="K268" i="2"/>
  <c r="J268" i="2"/>
  <c r="I268" i="2"/>
  <c r="K267" i="2"/>
  <c r="J267" i="2"/>
  <c r="K266" i="2"/>
  <c r="J266" i="2"/>
  <c r="I266" i="2"/>
  <c r="J265" i="2"/>
  <c r="I265" i="2"/>
  <c r="K264" i="2"/>
  <c r="J264" i="2"/>
  <c r="I264" i="2"/>
  <c r="K263" i="2"/>
  <c r="J263" i="2"/>
  <c r="I263" i="2"/>
  <c r="K262" i="2"/>
  <c r="J262" i="2"/>
  <c r="I262" i="2"/>
  <c r="K261" i="2"/>
  <c r="J261" i="2"/>
  <c r="I261" i="2"/>
  <c r="K260" i="2"/>
  <c r="J260" i="2"/>
  <c r="I260" i="2"/>
  <c r="K259" i="2"/>
  <c r="J259" i="2"/>
  <c r="I259" i="2"/>
  <c r="K258" i="2"/>
  <c r="J258" i="2"/>
  <c r="K257" i="2"/>
  <c r="I257" i="2"/>
  <c r="K256" i="2"/>
  <c r="J256" i="2"/>
  <c r="I256" i="2"/>
  <c r="K255" i="2"/>
  <c r="J255" i="2"/>
  <c r="K254" i="2"/>
  <c r="J254" i="2"/>
  <c r="I254" i="2"/>
  <c r="K253" i="2"/>
  <c r="J253" i="2"/>
  <c r="I253" i="2"/>
  <c r="J252" i="2"/>
  <c r="I252" i="2"/>
  <c r="J251" i="2"/>
  <c r="I251" i="2"/>
  <c r="K250" i="2"/>
  <c r="J250" i="2"/>
  <c r="I250" i="2"/>
  <c r="K249" i="2"/>
  <c r="J249" i="2"/>
  <c r="I249" i="2"/>
  <c r="J248" i="2"/>
  <c r="I248" i="2"/>
  <c r="K247" i="2"/>
  <c r="J247" i="2"/>
  <c r="I247" i="2"/>
  <c r="J246" i="2"/>
  <c r="I246" i="2"/>
  <c r="K245" i="2"/>
  <c r="I245" i="2"/>
  <c r="K244" i="2"/>
  <c r="J244" i="2"/>
  <c r="I244" i="2"/>
  <c r="K243" i="2"/>
  <c r="J243" i="2"/>
  <c r="K242" i="2"/>
  <c r="J242" i="2"/>
  <c r="I242" i="2"/>
  <c r="J241" i="2"/>
  <c r="I241" i="2"/>
  <c r="K240" i="2"/>
  <c r="J240" i="2"/>
  <c r="I240" i="2"/>
  <c r="J239" i="2"/>
  <c r="I239" i="2"/>
  <c r="K238" i="2"/>
  <c r="J238" i="2"/>
  <c r="I238" i="2"/>
  <c r="K237" i="2"/>
  <c r="J237" i="2"/>
  <c r="I237" i="2"/>
  <c r="J236" i="2"/>
  <c r="I236" i="2"/>
  <c r="K235" i="2"/>
  <c r="J235" i="2"/>
  <c r="I235" i="2"/>
  <c r="K234" i="2"/>
  <c r="J234" i="2"/>
  <c r="I234" i="2"/>
  <c r="K233" i="2"/>
  <c r="J233" i="2"/>
  <c r="I233" i="2"/>
  <c r="K232" i="2"/>
  <c r="J232" i="2"/>
  <c r="I232" i="2"/>
  <c r="K231" i="2"/>
  <c r="J231" i="2"/>
  <c r="I231" i="2"/>
  <c r="K230" i="2"/>
  <c r="J230" i="2"/>
  <c r="I230" i="2"/>
  <c r="J229" i="2"/>
  <c r="K228" i="2"/>
  <c r="J228" i="2"/>
  <c r="I228" i="2"/>
  <c r="K227" i="2"/>
  <c r="J227" i="2"/>
  <c r="K226" i="2"/>
  <c r="J226" i="2"/>
  <c r="K225" i="2"/>
  <c r="J225" i="2"/>
  <c r="I225" i="2"/>
  <c r="K224" i="2"/>
  <c r="J224" i="2"/>
  <c r="I224" i="2"/>
  <c r="K223" i="2"/>
  <c r="J223" i="2"/>
  <c r="I223" i="2"/>
  <c r="I222" i="2"/>
  <c r="K221" i="2"/>
  <c r="I221" i="2"/>
  <c r="K220" i="2"/>
  <c r="J220" i="2"/>
  <c r="I220" i="2"/>
  <c r="K219" i="2"/>
  <c r="J219" i="2"/>
  <c r="I219" i="2"/>
  <c r="K218" i="2"/>
  <c r="J218" i="2"/>
  <c r="I218" i="2"/>
  <c r="J217" i="2"/>
  <c r="I217" i="2"/>
  <c r="K216" i="2"/>
  <c r="J216" i="2"/>
  <c r="I216" i="2"/>
  <c r="J215" i="2"/>
  <c r="I215" i="2"/>
  <c r="K214" i="2"/>
  <c r="J214" i="2"/>
  <c r="I214" i="2"/>
  <c r="K213" i="2"/>
  <c r="J213" i="2"/>
  <c r="I213" i="2"/>
  <c r="K212" i="2"/>
  <c r="J212" i="2"/>
  <c r="I212" i="2"/>
  <c r="K211" i="2"/>
  <c r="J211" i="2"/>
  <c r="I211" i="2"/>
  <c r="K210" i="2"/>
  <c r="J210" i="2"/>
  <c r="I210" i="2"/>
  <c r="K209" i="2"/>
  <c r="I209" i="2"/>
  <c r="K208" i="2"/>
  <c r="J208" i="2"/>
  <c r="I208" i="2"/>
  <c r="K207" i="2"/>
  <c r="J207" i="2"/>
  <c r="K206" i="2"/>
  <c r="J206" i="2"/>
  <c r="I206" i="2"/>
  <c r="K205" i="2"/>
  <c r="J205" i="2"/>
  <c r="I205" i="2"/>
  <c r="K204" i="2"/>
  <c r="J204" i="2"/>
  <c r="I204" i="2"/>
  <c r="J203" i="2"/>
  <c r="K202" i="2"/>
  <c r="J202" i="2"/>
  <c r="I202" i="2"/>
  <c r="K201" i="2"/>
  <c r="J201" i="2"/>
  <c r="I201" i="2"/>
  <c r="K200" i="2"/>
  <c r="J200" i="2"/>
  <c r="I200" i="2"/>
  <c r="K199" i="2"/>
  <c r="J199" i="2"/>
  <c r="I199" i="2"/>
  <c r="J198" i="2"/>
  <c r="I198" i="2"/>
  <c r="J197" i="2"/>
  <c r="I197" i="2"/>
  <c r="K196" i="2"/>
  <c r="J196" i="2"/>
  <c r="I196" i="2"/>
  <c r="K195" i="2"/>
  <c r="J195" i="2"/>
  <c r="K194" i="2"/>
  <c r="J194" i="2"/>
  <c r="I194" i="2"/>
  <c r="J193" i="2"/>
  <c r="I193" i="2"/>
  <c r="K192" i="2"/>
  <c r="J192" i="2"/>
  <c r="I192" i="2"/>
  <c r="K191" i="2"/>
  <c r="J191" i="2"/>
  <c r="I191" i="2"/>
  <c r="K190" i="2"/>
  <c r="J190" i="2"/>
  <c r="I190" i="2"/>
  <c r="J189" i="2"/>
  <c r="I189" i="2"/>
  <c r="K188" i="2"/>
  <c r="I188" i="2"/>
  <c r="K187" i="2"/>
  <c r="J187" i="2"/>
  <c r="I187" i="2"/>
  <c r="J186" i="2"/>
  <c r="I186" i="2"/>
  <c r="K185" i="2"/>
  <c r="J185" i="2"/>
  <c r="I185" i="2"/>
  <c r="K184" i="2"/>
  <c r="J184" i="2"/>
  <c r="I184" i="2"/>
  <c r="K183" i="2"/>
  <c r="J183" i="2"/>
  <c r="I183" i="2"/>
  <c r="K182" i="2"/>
  <c r="J182" i="2"/>
  <c r="I182" i="2"/>
  <c r="K181" i="2"/>
  <c r="J181" i="2"/>
  <c r="I181" i="2"/>
  <c r="K180" i="2"/>
  <c r="J180" i="2"/>
  <c r="I180" i="2"/>
  <c r="J179" i="2"/>
  <c r="I179" i="2"/>
  <c r="K178" i="2"/>
  <c r="J178" i="2"/>
  <c r="K177" i="2"/>
  <c r="J177" i="2"/>
  <c r="I177" i="2"/>
  <c r="K176" i="2"/>
  <c r="K175" i="2"/>
  <c r="J175" i="2"/>
  <c r="I175" i="2"/>
  <c r="K174" i="2"/>
  <c r="J174" i="2"/>
  <c r="I174" i="2"/>
  <c r="J173" i="2"/>
  <c r="I173" i="2"/>
  <c r="K172" i="2"/>
  <c r="J172" i="2"/>
  <c r="I172" i="2"/>
  <c r="K171" i="2"/>
  <c r="J171" i="2"/>
  <c r="K170" i="2"/>
  <c r="J170" i="2"/>
  <c r="I170" i="2"/>
  <c r="J169" i="2"/>
  <c r="K168" i="2"/>
  <c r="J168" i="2"/>
  <c r="I168" i="2"/>
  <c r="K167" i="2"/>
  <c r="J167" i="2"/>
  <c r="I167" i="2"/>
  <c r="K166" i="2"/>
  <c r="J166" i="2"/>
  <c r="I166" i="2"/>
  <c r="K165" i="2"/>
  <c r="J165" i="2"/>
  <c r="I165" i="2"/>
  <c r="K164" i="2"/>
  <c r="J164" i="2"/>
  <c r="I164" i="2"/>
  <c r="K163" i="2"/>
  <c r="J163" i="2"/>
  <c r="I163" i="2"/>
  <c r="K162" i="2"/>
  <c r="I162" i="2"/>
  <c r="K161" i="2"/>
  <c r="I161" i="2"/>
  <c r="K160" i="2"/>
  <c r="J160" i="2"/>
  <c r="I160" i="2"/>
  <c r="K159" i="2"/>
  <c r="J159" i="2"/>
  <c r="K158" i="2"/>
  <c r="J158" i="2"/>
  <c r="I158" i="2"/>
  <c r="J157" i="2"/>
  <c r="I157" i="2"/>
  <c r="K156" i="2"/>
  <c r="J156" i="2"/>
  <c r="I156" i="2"/>
  <c r="J155" i="2"/>
  <c r="I155" i="2"/>
  <c r="K154" i="2"/>
  <c r="J154" i="2"/>
  <c r="K153" i="2"/>
  <c r="J153" i="2"/>
  <c r="I153" i="2"/>
  <c r="K152" i="2"/>
  <c r="J152" i="2"/>
  <c r="I152" i="2"/>
  <c r="K151" i="2"/>
  <c r="J151" i="2"/>
  <c r="I151" i="2"/>
  <c r="J150" i="2"/>
  <c r="I150" i="2"/>
  <c r="K149" i="2"/>
  <c r="I149" i="2"/>
  <c r="K148" i="2"/>
  <c r="J148" i="2"/>
  <c r="I148" i="2"/>
  <c r="K147" i="2"/>
  <c r="J147" i="2"/>
  <c r="I147" i="2"/>
  <c r="K146" i="2"/>
  <c r="J146" i="2"/>
  <c r="I146" i="2"/>
  <c r="J145" i="2"/>
  <c r="I145" i="2"/>
  <c r="K144" i="2"/>
  <c r="J144" i="2"/>
  <c r="I144" i="2"/>
  <c r="K143" i="2"/>
  <c r="J143" i="2"/>
  <c r="I143" i="2"/>
  <c r="K142" i="2"/>
  <c r="J142" i="2"/>
  <c r="I142" i="2"/>
  <c r="K141" i="2"/>
  <c r="J141" i="2"/>
  <c r="I141" i="2"/>
  <c r="K140" i="2"/>
  <c r="J140" i="2"/>
  <c r="I140" i="2"/>
  <c r="K139" i="2"/>
  <c r="J139" i="2"/>
  <c r="I139" i="2"/>
  <c r="J138" i="2"/>
  <c r="I138" i="2"/>
  <c r="K137" i="2"/>
  <c r="J137" i="2"/>
  <c r="I137" i="2"/>
  <c r="K136" i="2"/>
  <c r="J136" i="2"/>
  <c r="I136" i="2"/>
  <c r="J135" i="2"/>
  <c r="I135" i="2"/>
  <c r="K134" i="2"/>
  <c r="J134" i="2"/>
  <c r="I134" i="2"/>
  <c r="K133" i="2"/>
  <c r="J133" i="2"/>
  <c r="I133" i="2"/>
  <c r="K132" i="2"/>
  <c r="J132" i="2"/>
  <c r="I132" i="2"/>
  <c r="K131" i="2"/>
  <c r="J131" i="2"/>
  <c r="I131" i="2"/>
  <c r="K130" i="2"/>
  <c r="J130" i="2"/>
  <c r="K129" i="2"/>
  <c r="J129" i="2"/>
  <c r="I129" i="2"/>
  <c r="K128" i="2"/>
  <c r="I128" i="2"/>
  <c r="K127" i="2"/>
  <c r="J127" i="2"/>
  <c r="I127" i="2"/>
  <c r="K126" i="2"/>
  <c r="I126" i="2"/>
  <c r="K125" i="2"/>
  <c r="J125" i="2"/>
  <c r="I125" i="2"/>
  <c r="K124" i="2"/>
  <c r="J124" i="2"/>
  <c r="I124" i="2"/>
  <c r="K123" i="2"/>
  <c r="J123" i="2"/>
  <c r="K122" i="2"/>
  <c r="J122" i="2"/>
  <c r="I122" i="2"/>
  <c r="J121" i="2"/>
  <c r="I121" i="2"/>
  <c r="K120" i="2"/>
  <c r="J120" i="2"/>
  <c r="I120" i="2"/>
  <c r="J119" i="2"/>
  <c r="I119" i="2"/>
  <c r="K118" i="2"/>
  <c r="J118" i="2"/>
  <c r="I118" i="2"/>
  <c r="K117" i="2"/>
  <c r="J117" i="2"/>
  <c r="I117" i="2"/>
  <c r="K116" i="2"/>
  <c r="J116" i="2"/>
  <c r="I116" i="2"/>
  <c r="K115" i="2"/>
  <c r="J115" i="2"/>
  <c r="I113" i="2"/>
  <c r="K112" i="2"/>
  <c r="I112" i="2"/>
  <c r="J111" i="2"/>
  <c r="I111" i="2"/>
  <c r="K110" i="2"/>
  <c r="J110" i="2"/>
  <c r="I110" i="2"/>
  <c r="K109" i="2"/>
  <c r="J109" i="2"/>
  <c r="I109" i="2"/>
  <c r="K108" i="2"/>
  <c r="J108" i="2"/>
  <c r="I108" i="2"/>
  <c r="J107" i="2"/>
  <c r="I107" i="2"/>
  <c r="K106" i="2"/>
  <c r="J106" i="2"/>
  <c r="I106" i="2"/>
  <c r="K105" i="2"/>
  <c r="J105" i="2"/>
  <c r="I105" i="2"/>
  <c r="K104" i="2"/>
  <c r="J104" i="2"/>
  <c r="I104" i="2"/>
  <c r="K103" i="2"/>
  <c r="J103" i="2"/>
  <c r="I103" i="2"/>
  <c r="J102" i="2"/>
  <c r="I102" i="2"/>
  <c r="K101" i="2"/>
  <c r="J101" i="2"/>
  <c r="I101" i="2"/>
  <c r="K100" i="2"/>
  <c r="J100" i="2"/>
  <c r="I100" i="2"/>
  <c r="K99" i="2"/>
  <c r="J99" i="2"/>
  <c r="K98" i="2"/>
  <c r="J98" i="2"/>
  <c r="I98" i="2"/>
  <c r="J97" i="2"/>
  <c r="I97" i="2"/>
  <c r="K96" i="2"/>
  <c r="J96" i="2"/>
  <c r="I96" i="2"/>
  <c r="K95" i="2"/>
  <c r="J95" i="2"/>
  <c r="I95" i="2"/>
  <c r="K94" i="2"/>
  <c r="J94" i="2"/>
  <c r="I94" i="2"/>
  <c r="K93" i="2"/>
  <c r="J93" i="2"/>
  <c r="I93" i="2"/>
  <c r="K92" i="2"/>
  <c r="I92" i="2"/>
  <c r="K91" i="2"/>
  <c r="J91" i="2"/>
  <c r="I91" i="2"/>
  <c r="K90" i="2"/>
  <c r="I90" i="2"/>
  <c r="K89" i="2"/>
  <c r="J89" i="2"/>
  <c r="I89" i="2"/>
  <c r="K88" i="2"/>
  <c r="J88" i="2"/>
  <c r="I88" i="2"/>
  <c r="K87" i="2"/>
  <c r="J87" i="2"/>
  <c r="I87" i="2"/>
  <c r="K86" i="2"/>
  <c r="J86" i="2"/>
  <c r="I86" i="2"/>
  <c r="J85" i="2"/>
  <c r="K84" i="2"/>
  <c r="J84" i="2"/>
  <c r="I84" i="2"/>
  <c r="J83" i="2"/>
  <c r="I83" i="2"/>
  <c r="K82" i="2"/>
  <c r="J82" i="2"/>
  <c r="I82" i="2"/>
  <c r="K81" i="2"/>
  <c r="J81" i="2"/>
  <c r="I81" i="2"/>
  <c r="K80" i="2"/>
  <c r="J80" i="2"/>
  <c r="I80" i="2"/>
  <c r="K79" i="2"/>
  <c r="J79" i="2"/>
  <c r="I79" i="2"/>
  <c r="J78" i="2"/>
  <c r="I78" i="2"/>
  <c r="K77" i="2"/>
  <c r="J77" i="2"/>
  <c r="I77" i="2"/>
  <c r="K76" i="2"/>
  <c r="J76" i="2"/>
  <c r="I76" i="2"/>
  <c r="K75" i="2"/>
  <c r="J75" i="2"/>
  <c r="I75" i="2"/>
  <c r="K74" i="2"/>
  <c r="J74" i="2"/>
  <c r="I74" i="2"/>
  <c r="J73" i="2"/>
  <c r="I73" i="2"/>
  <c r="K72" i="2"/>
  <c r="J72" i="2"/>
  <c r="I72" i="2"/>
  <c r="J71" i="2"/>
  <c r="I71" i="2"/>
  <c r="J70" i="2"/>
  <c r="I70" i="2"/>
  <c r="J69" i="2"/>
  <c r="I69" i="2"/>
  <c r="K68" i="2"/>
  <c r="J68" i="2"/>
  <c r="I68" i="2"/>
  <c r="K67" i="2"/>
  <c r="J67" i="2"/>
  <c r="I67" i="2"/>
  <c r="K66" i="2"/>
  <c r="J66" i="2"/>
  <c r="I66" i="2"/>
  <c r="K65" i="2"/>
  <c r="J65" i="2"/>
  <c r="I65" i="2"/>
  <c r="K64" i="2"/>
  <c r="J64" i="2"/>
  <c r="I64" i="2"/>
  <c r="K63" i="2"/>
  <c r="J63" i="2"/>
  <c r="I63" i="2"/>
  <c r="K62" i="2"/>
  <c r="J62" i="2"/>
  <c r="I62" i="2"/>
  <c r="K61" i="2"/>
  <c r="J61" i="2"/>
  <c r="I61" i="2"/>
  <c r="K60" i="2"/>
  <c r="J60" i="2"/>
  <c r="I60" i="2"/>
  <c r="K59" i="2"/>
  <c r="J59" i="2"/>
  <c r="I59" i="2"/>
  <c r="K58" i="2"/>
  <c r="J58" i="2"/>
  <c r="I58" i="2"/>
  <c r="K57" i="2"/>
  <c r="J57" i="2"/>
  <c r="I57" i="2"/>
  <c r="K56" i="2"/>
  <c r="J56" i="2"/>
  <c r="I56" i="2"/>
  <c r="K55" i="2"/>
  <c r="J55" i="2"/>
  <c r="I55" i="2"/>
  <c r="J54" i="2"/>
  <c r="I54" i="2"/>
  <c r="K53" i="2"/>
  <c r="J53" i="2"/>
  <c r="I53" i="2"/>
  <c r="K52" i="2"/>
  <c r="J52" i="2"/>
  <c r="I52" i="2"/>
  <c r="J51" i="2"/>
  <c r="I51" i="2"/>
  <c r="K50" i="2"/>
  <c r="J50" i="2"/>
  <c r="I50" i="2"/>
  <c r="I49" i="2"/>
  <c r="K48" i="2"/>
  <c r="J48" i="2"/>
  <c r="I48" i="2"/>
  <c r="K47" i="2"/>
  <c r="J47" i="2"/>
  <c r="I47" i="2"/>
  <c r="K46" i="2"/>
  <c r="J46" i="2"/>
  <c r="I46" i="2"/>
  <c r="K45" i="2"/>
  <c r="J45" i="2"/>
  <c r="I45" i="2"/>
  <c r="K44" i="2"/>
  <c r="I44" i="2"/>
  <c r="K43" i="2"/>
  <c r="J43" i="2"/>
  <c r="I43" i="2"/>
  <c r="J42" i="2"/>
  <c r="K41" i="2"/>
  <c r="J41" i="2"/>
  <c r="I41" i="2"/>
  <c r="K40" i="2"/>
  <c r="J40" i="2"/>
  <c r="I40" i="2"/>
  <c r="K39" i="2"/>
  <c r="J39" i="2"/>
  <c r="K38" i="2"/>
  <c r="J38" i="2"/>
  <c r="I38" i="2"/>
  <c r="K37" i="2"/>
  <c r="J37" i="2"/>
  <c r="I37" i="2"/>
  <c r="K36" i="2"/>
  <c r="J36" i="2"/>
  <c r="I36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K28" i="2"/>
  <c r="J28" i="2"/>
  <c r="I28" i="2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J20" i="2"/>
  <c r="I20" i="2"/>
  <c r="K19" i="2"/>
  <c r="J19" i="2"/>
  <c r="I19" i="2"/>
  <c r="K17" i="2"/>
  <c r="J17" i="2"/>
  <c r="I17" i="2"/>
  <c r="J16" i="2"/>
  <c r="I16" i="2"/>
  <c r="K15" i="2"/>
  <c r="J15" i="2"/>
  <c r="I15" i="2"/>
  <c r="K14" i="2"/>
  <c r="J14" i="2"/>
  <c r="I14" i="2"/>
  <c r="K13" i="2"/>
  <c r="I13" i="2"/>
  <c r="J12" i="2"/>
  <c r="I12" i="2"/>
  <c r="K11" i="2"/>
  <c r="J11" i="2"/>
  <c r="K10" i="2"/>
  <c r="J10" i="2"/>
  <c r="I10" i="2"/>
  <c r="K9" i="2"/>
  <c r="J9" i="2"/>
  <c r="I9" i="2"/>
  <c r="K8" i="2"/>
  <c r="J8" i="2"/>
  <c r="I8" i="2"/>
  <c r="K7" i="2"/>
  <c r="J7" i="2"/>
  <c r="I7" i="2"/>
  <c r="J6" i="2"/>
  <c r="I6" i="2"/>
  <c r="K5" i="2"/>
  <c r="J5" i="2"/>
  <c r="I5" i="2"/>
  <c r="K4" i="2"/>
  <c r="J4" i="2"/>
  <c r="I4" i="2"/>
  <c r="K3" i="2"/>
  <c r="J3" i="2"/>
  <c r="I3" i="2"/>
  <c r="B360" i="2"/>
  <c r="S360" i="2" s="1"/>
  <c r="B413" i="2"/>
  <c r="S413" i="2" s="1"/>
  <c r="B424" i="2"/>
  <c r="B504" i="2"/>
  <c r="S504" i="2" s="1"/>
  <c r="B515" i="2"/>
  <c r="S515" i="2" s="1"/>
  <c r="B551" i="2"/>
  <c r="S551" i="2" s="1"/>
  <c r="B552" i="2"/>
  <c r="S552" i="2" s="1"/>
  <c r="B568" i="2"/>
  <c r="S568" i="2" s="1"/>
  <c r="B624" i="2"/>
  <c r="S624" i="2" s="1"/>
  <c r="B708" i="2"/>
  <c r="S708" i="2" s="1"/>
  <c r="B712" i="2"/>
  <c r="S712" i="2" s="1"/>
  <c r="B766" i="2"/>
  <c r="S766" i="2" s="1"/>
  <c r="B815" i="2"/>
  <c r="S815" i="2" s="1"/>
  <c r="B816" i="2"/>
  <c r="S816" i="2" s="1"/>
  <c r="B893" i="2"/>
  <c r="S893" i="2" s="1"/>
  <c r="B940" i="2"/>
  <c r="S940" i="2" s="1"/>
  <c r="B1041" i="2"/>
  <c r="S1041" i="2" s="1"/>
  <c r="B1042" i="2"/>
  <c r="S1042" i="2" s="1"/>
  <c r="B1092" i="2"/>
  <c r="S1092" i="2" s="1"/>
  <c r="B1156" i="2"/>
  <c r="S1156" i="2" s="1"/>
  <c r="B1157" i="2"/>
  <c r="S1157" i="2" s="1"/>
  <c r="B1200" i="2"/>
  <c r="S1200" i="2" s="1"/>
  <c r="B1249" i="2"/>
  <c r="S1249" i="2" s="1"/>
  <c r="B11" i="2"/>
  <c r="B16" i="2"/>
  <c r="B40" i="2"/>
  <c r="B156" i="2"/>
  <c r="B213" i="2"/>
  <c r="B214" i="2"/>
  <c r="B265" i="2"/>
  <c r="B267" i="2"/>
  <c r="B300" i="2"/>
  <c r="B1276" i="2"/>
  <c r="S1276" i="2" s="1"/>
  <c r="B1264" i="2"/>
  <c r="S1264" i="2" s="1"/>
  <c r="B1252" i="2"/>
  <c r="S1252" i="2" s="1"/>
  <c r="B1240" i="2"/>
  <c r="S1240" i="2" s="1"/>
  <c r="B1228" i="2"/>
  <c r="S1228" i="2" s="1"/>
  <c r="B1216" i="2"/>
  <c r="S1216" i="2" s="1"/>
  <c r="B1204" i="2"/>
  <c r="S1204" i="2" s="1"/>
  <c r="B1192" i="2"/>
  <c r="S1192" i="2" s="1"/>
  <c r="B1180" i="2"/>
  <c r="S1180" i="2" s="1"/>
  <c r="B1168" i="2"/>
  <c r="S1168" i="2" s="1"/>
  <c r="B1144" i="2"/>
  <c r="S1144" i="2" s="1"/>
  <c r="B1132" i="2"/>
  <c r="S1132" i="2" s="1"/>
  <c r="B1108" i="2"/>
  <c r="B1096" i="2"/>
  <c r="S1096" i="2" s="1"/>
  <c r="B1084" i="2"/>
  <c r="S1084" i="2" s="1"/>
  <c r="B1072" i="2"/>
  <c r="S1072" i="2" s="1"/>
  <c r="B1060" i="2"/>
  <c r="S1060" i="2" s="1"/>
  <c r="B1048" i="2"/>
  <c r="S1048" i="2" s="1"/>
  <c r="B1036" i="2"/>
  <c r="S1036" i="2" s="1"/>
  <c r="B1024" i="2"/>
  <c r="S1024" i="2" s="1"/>
  <c r="B1019" i="2"/>
  <c r="S1019" i="2" s="1"/>
  <c r="B1012" i="2"/>
  <c r="S1012" i="2" s="1"/>
  <c r="B1000" i="2"/>
  <c r="S1000" i="2" s="1"/>
  <c r="B988" i="2"/>
  <c r="S988" i="2" s="1"/>
  <c r="B976" i="2"/>
  <c r="S976" i="2" s="1"/>
  <c r="B964" i="2"/>
  <c r="S964" i="2" s="1"/>
  <c r="B952" i="2"/>
  <c r="S952" i="2" s="1"/>
  <c r="B941" i="2"/>
  <c r="S941" i="2" s="1"/>
  <c r="B916" i="2"/>
  <c r="S916" i="2" s="1"/>
  <c r="B904" i="2"/>
  <c r="S904" i="2" s="1"/>
  <c r="B892" i="2"/>
  <c r="B880" i="2"/>
  <c r="S880" i="2" s="1"/>
  <c r="B868" i="2"/>
  <c r="S868" i="2" s="1"/>
  <c r="B856" i="2"/>
  <c r="S856" i="2" s="1"/>
  <c r="B844" i="2"/>
  <c r="S844" i="2" s="1"/>
  <c r="B832" i="2"/>
  <c r="S832" i="2" s="1"/>
  <c r="B820" i="2"/>
  <c r="S820" i="2" s="1"/>
  <c r="B808" i="2"/>
  <c r="S808" i="2" s="1"/>
  <c r="B796" i="2"/>
  <c r="S796" i="2" s="1"/>
  <c r="B792" i="2"/>
  <c r="S792" i="2" s="1"/>
  <c r="B784" i="2"/>
  <c r="B772" i="2"/>
  <c r="S772" i="2" s="1"/>
  <c r="B760" i="2"/>
  <c r="S760" i="2" s="1"/>
  <c r="B748" i="2"/>
  <c r="S748" i="2" s="1"/>
  <c r="B724" i="2"/>
  <c r="S724" i="2" s="1"/>
  <c r="B700" i="2"/>
  <c r="S700" i="2" s="1"/>
  <c r="B688" i="2"/>
  <c r="S688" i="2" s="1"/>
  <c r="B676" i="2"/>
  <c r="B674" i="2"/>
  <c r="S674" i="2" s="1"/>
  <c r="B664" i="2"/>
  <c r="S664" i="2" s="1"/>
  <c r="B660" i="2"/>
  <c r="S660" i="2" s="1"/>
  <c r="B652" i="2"/>
  <c r="S652" i="2" s="1"/>
  <c r="B640" i="2"/>
  <c r="S640" i="2" s="1"/>
  <c r="B628" i="2"/>
  <c r="S628" i="2" s="1"/>
  <c r="B616" i="2"/>
  <c r="S616" i="2" s="1"/>
  <c r="B604" i="2"/>
  <c r="S604" i="2" s="1"/>
  <c r="B592" i="2"/>
  <c r="S592" i="2" s="1"/>
  <c r="B580" i="2"/>
  <c r="S580" i="2" s="1"/>
  <c r="B556" i="2"/>
  <c r="S556" i="2" s="1"/>
  <c r="B532" i="2"/>
  <c r="S532" i="2" s="1"/>
  <c r="B520" i="2"/>
  <c r="S520" i="2" s="1"/>
  <c r="B516" i="2"/>
  <c r="S516" i="2" s="1"/>
  <c r="B508" i="2"/>
  <c r="S508" i="2" s="1"/>
  <c r="B496" i="2"/>
  <c r="S496" i="2" s="1"/>
  <c r="B484" i="2"/>
  <c r="S484" i="2" s="1"/>
  <c r="B480" i="2"/>
  <c r="S480" i="2" s="1"/>
  <c r="B472" i="2"/>
  <c r="S472" i="2" s="1"/>
  <c r="B460" i="2"/>
  <c r="S460" i="2" s="1"/>
  <c r="B448" i="2"/>
  <c r="S448" i="2" s="1"/>
  <c r="B436" i="2"/>
  <c r="S436" i="2" s="1"/>
  <c r="B412" i="2"/>
  <c r="S412" i="2" s="1"/>
  <c r="B400" i="2"/>
  <c r="S400" i="2" s="1"/>
  <c r="B388" i="2"/>
  <c r="S388" i="2" s="1"/>
  <c r="B376" i="2"/>
  <c r="S376" i="2" s="1"/>
  <c r="B364" i="2"/>
  <c r="S364" i="2" s="1"/>
  <c r="B340" i="2"/>
  <c r="S340" i="2" s="1"/>
  <c r="B339" i="2"/>
  <c r="S339" i="2" s="1"/>
  <c r="B328" i="2"/>
  <c r="S328" i="2" s="1"/>
  <c r="B324" i="2"/>
  <c r="S324" i="2" s="1"/>
  <c r="B318" i="2"/>
  <c r="B316" i="2"/>
  <c r="B306" i="2"/>
  <c r="B304" i="2"/>
  <c r="B299" i="2"/>
  <c r="B292" i="2"/>
  <c r="U292" i="2" s="1"/>
  <c r="B282" i="2"/>
  <c r="B280" i="2"/>
  <c r="U280" i="2" s="1"/>
  <c r="B276" i="2"/>
  <c r="B270" i="2"/>
  <c r="B268" i="2"/>
  <c r="B258" i="2"/>
  <c r="B256" i="2"/>
  <c r="B250" i="2"/>
  <c r="B246" i="2"/>
  <c r="B234" i="2"/>
  <c r="B232" i="2"/>
  <c r="B222" i="2"/>
  <c r="B220" i="2"/>
  <c r="B210" i="2"/>
  <c r="B208" i="2"/>
  <c r="B198" i="2"/>
  <c r="B196" i="2"/>
  <c r="B189" i="2"/>
  <c r="B186" i="2"/>
  <c r="B184" i="2"/>
  <c r="B174" i="2"/>
  <c r="B172" i="2"/>
  <c r="B168" i="2"/>
  <c r="B162" i="2"/>
  <c r="B160" i="2"/>
  <c r="B148" i="2"/>
  <c r="B138" i="2"/>
  <c r="B136" i="2"/>
  <c r="B132" i="2"/>
  <c r="B126" i="2"/>
  <c r="B124" i="2"/>
  <c r="B114" i="2"/>
  <c r="B112" i="2"/>
  <c r="U112" i="2" s="1"/>
  <c r="B102" i="2"/>
  <c r="B88" i="2"/>
  <c r="S88" i="2" s="1"/>
  <c r="B76" i="2"/>
  <c r="B64" i="2"/>
  <c r="B52" i="2"/>
  <c r="B28" i="2"/>
  <c r="B25" i="2"/>
  <c r="B12" i="2"/>
  <c r="B3" i="2"/>
  <c r="K320" i="2"/>
  <c r="K311" i="2"/>
  <c r="K306" i="2"/>
  <c r="K305" i="2"/>
  <c r="K300" i="2"/>
  <c r="K299" i="2"/>
  <c r="K296" i="2"/>
  <c r="K281" i="2"/>
  <c r="K276" i="2"/>
  <c r="K275" i="2"/>
  <c r="K272" i="2"/>
  <c r="K270" i="2"/>
  <c r="K265" i="2"/>
  <c r="K252" i="2"/>
  <c r="K251" i="2"/>
  <c r="K248" i="2"/>
  <c r="K246" i="2"/>
  <c r="K241" i="2"/>
  <c r="K239" i="2"/>
  <c r="K236" i="2"/>
  <c r="K229" i="2"/>
  <c r="K222" i="2"/>
  <c r="K217" i="2"/>
  <c r="K215" i="2"/>
  <c r="K203" i="2"/>
  <c r="K198" i="2"/>
  <c r="K197" i="2"/>
  <c r="K193" i="2"/>
  <c r="K189" i="2"/>
  <c r="K186" i="2"/>
  <c r="K179" i="2"/>
  <c r="K173" i="2"/>
  <c r="K169" i="2"/>
  <c r="K157" i="2"/>
  <c r="K155" i="2"/>
  <c r="K150" i="2"/>
  <c r="K145" i="2"/>
  <c r="K138" i="2"/>
  <c r="K135" i="2"/>
  <c r="K121" i="2"/>
  <c r="K119" i="2"/>
  <c r="K114" i="2"/>
  <c r="K113" i="2"/>
  <c r="K111" i="2"/>
  <c r="K107" i="2"/>
  <c r="K102" i="2"/>
  <c r="K97" i="2"/>
  <c r="K85" i="2"/>
  <c r="K83" i="2"/>
  <c r="K78" i="2"/>
  <c r="K73" i="2"/>
  <c r="K71" i="2"/>
  <c r="K70" i="2"/>
  <c r="K69" i="2"/>
  <c r="K54" i="2"/>
  <c r="K51" i="2"/>
  <c r="K49" i="2"/>
  <c r="K42" i="2"/>
  <c r="K35" i="2"/>
  <c r="K20" i="2"/>
  <c r="K18" i="2"/>
  <c r="K16" i="2"/>
  <c r="K12" i="2"/>
  <c r="K6" i="2"/>
  <c r="U640" i="2" l="1"/>
  <c r="N600" i="2"/>
  <c r="L772" i="2"/>
  <c r="U413" i="2"/>
  <c r="U941" i="2"/>
  <c r="L792" i="2"/>
  <c r="N1072" i="2"/>
  <c r="L1200" i="2"/>
  <c r="N413" i="2"/>
  <c r="U1157" i="2"/>
  <c r="L1240" i="2"/>
  <c r="M1072" i="2"/>
  <c r="L652" i="2"/>
  <c r="L640" i="2"/>
  <c r="M652" i="2"/>
  <c r="L904" i="2"/>
  <c r="L1092" i="2"/>
  <c r="M1060" i="2"/>
  <c r="L1096" i="2"/>
  <c r="L1257" i="2"/>
  <c r="T1096" i="2"/>
  <c r="L832" i="2"/>
  <c r="U556" i="2"/>
  <c r="L376" i="2"/>
  <c r="L424" i="2"/>
  <c r="L472" i="2"/>
  <c r="L556" i="2"/>
  <c r="L712" i="2"/>
  <c r="L760" i="2"/>
  <c r="L808" i="2"/>
  <c r="L856" i="2"/>
  <c r="L892" i="2"/>
  <c r="L988" i="2"/>
  <c r="L1084" i="2"/>
  <c r="L1168" i="2"/>
  <c r="L1180" i="2"/>
  <c r="L1276" i="2"/>
  <c r="N1084" i="2"/>
  <c r="L660" i="2"/>
  <c r="L364" i="2"/>
  <c r="L412" i="2"/>
  <c r="L460" i="2"/>
  <c r="L520" i="2"/>
  <c r="L568" i="2"/>
  <c r="L724" i="2"/>
  <c r="L748" i="2"/>
  <c r="L820" i="2"/>
  <c r="L976" i="2"/>
  <c r="L1000" i="2"/>
  <c r="L1144" i="2"/>
  <c r="L1156" i="2"/>
  <c r="L1192" i="2"/>
  <c r="L1264" i="2"/>
  <c r="M160" i="2"/>
  <c r="M196" i="2"/>
  <c r="M364" i="2"/>
  <c r="M376" i="2"/>
  <c r="M424" i="2"/>
  <c r="M460" i="2"/>
  <c r="M472" i="2"/>
  <c r="N479" i="2"/>
  <c r="M508" i="2"/>
  <c r="M520" i="2"/>
  <c r="M532" i="2"/>
  <c r="M556" i="2"/>
  <c r="M568" i="2"/>
  <c r="M724" i="2"/>
  <c r="M748" i="2"/>
  <c r="M760" i="2"/>
  <c r="M772" i="2"/>
  <c r="M808" i="2"/>
  <c r="M820" i="2"/>
  <c r="M832" i="2"/>
  <c r="M844" i="2"/>
  <c r="M856" i="2"/>
  <c r="M892" i="2"/>
  <c r="M904" i="2"/>
  <c r="M1084" i="2"/>
  <c r="M1096" i="2"/>
  <c r="M1108" i="2"/>
  <c r="M1156" i="2"/>
  <c r="M1168" i="2"/>
  <c r="M1192" i="2"/>
  <c r="M1216" i="2"/>
  <c r="M1264" i="2"/>
  <c r="M1252" i="2"/>
  <c r="T940" i="2"/>
  <c r="N448" i="2"/>
  <c r="N484" i="2"/>
  <c r="N700" i="2"/>
  <c r="N724" i="2"/>
  <c r="N748" i="2"/>
  <c r="N808" i="2"/>
  <c r="N820" i="2"/>
  <c r="N892" i="2"/>
  <c r="T984" i="2"/>
  <c r="N1012" i="2"/>
  <c r="N1036" i="2"/>
  <c r="N1096" i="2"/>
  <c r="N1156" i="2"/>
  <c r="N1168" i="2"/>
  <c r="N1180" i="2"/>
  <c r="N1276" i="2"/>
  <c r="L940" i="2"/>
  <c r="U748" i="2"/>
  <c r="U724" i="2"/>
  <c r="S530" i="2"/>
  <c r="T530" i="2"/>
  <c r="S519" i="2"/>
  <c r="M519" i="2"/>
  <c r="S1213" i="2"/>
  <c r="L1213" i="2"/>
  <c r="S949" i="2"/>
  <c r="M949" i="2"/>
  <c r="N1238" i="2"/>
  <c r="S1108" i="2"/>
  <c r="U1108" i="2"/>
  <c r="L1046" i="2"/>
  <c r="L1142" i="2"/>
  <c r="N362" i="2"/>
  <c r="L480" i="2"/>
  <c r="N602" i="2"/>
  <c r="N638" i="2"/>
  <c r="N662" i="2"/>
  <c r="N1010" i="2"/>
  <c r="N1046" i="2"/>
  <c r="N1202" i="2"/>
  <c r="L361" i="2"/>
  <c r="N937" i="2"/>
  <c r="L340" i="2"/>
  <c r="B1058" i="2"/>
  <c r="S1058" i="2" s="1"/>
  <c r="N480" i="2"/>
  <c r="M866" i="2"/>
  <c r="B758" i="2"/>
  <c r="S758" i="2" s="1"/>
  <c r="T156" i="2"/>
  <c r="N538" i="2"/>
  <c r="B315" i="2"/>
  <c r="M315" i="2" s="1"/>
  <c r="N435" i="2"/>
  <c r="N759" i="2"/>
  <c r="L602" i="2"/>
  <c r="M1142" i="2"/>
  <c r="M553" i="2"/>
  <c r="L362" i="2"/>
  <c r="L398" i="2"/>
  <c r="L1130" i="2"/>
  <c r="L1202" i="2"/>
  <c r="L552" i="2"/>
  <c r="N566" i="2"/>
  <c r="N710" i="2"/>
  <c r="T766" i="2"/>
  <c r="N854" i="2"/>
  <c r="N866" i="2"/>
  <c r="N914" i="2"/>
  <c r="N950" i="2"/>
  <c r="N974" i="2"/>
  <c r="T1042" i="2"/>
  <c r="L339" i="2"/>
  <c r="L723" i="2"/>
  <c r="L1107" i="2"/>
  <c r="M733" i="2"/>
  <c r="M952" i="2"/>
  <c r="M435" i="2"/>
  <c r="B627" i="2"/>
  <c r="S627" i="2" s="1"/>
  <c r="T1024" i="2"/>
  <c r="L879" i="2"/>
  <c r="L601" i="2"/>
  <c r="U723" i="2"/>
  <c r="N398" i="2"/>
  <c r="N530" i="2"/>
  <c r="N554" i="2"/>
  <c r="N626" i="2"/>
  <c r="N986" i="2"/>
  <c r="L1010" i="2"/>
  <c r="B831" i="2"/>
  <c r="S831" i="2" s="1"/>
  <c r="N553" i="2"/>
  <c r="N408" i="2"/>
  <c r="N552" i="2"/>
  <c r="L360" i="2"/>
  <c r="T658" i="2"/>
  <c r="N782" i="2"/>
  <c r="N830" i="2"/>
  <c r="N902" i="2"/>
  <c r="N938" i="2"/>
  <c r="N1142" i="2"/>
  <c r="N1214" i="2"/>
  <c r="N1250" i="2"/>
  <c r="T339" i="2"/>
  <c r="N576" i="2"/>
  <c r="L925" i="2"/>
  <c r="B1162" i="2"/>
  <c r="S1162" i="2" s="1"/>
  <c r="B1163" i="2"/>
  <c r="L1163" i="2" s="1"/>
  <c r="B1006" i="2"/>
  <c r="S1006" i="2" s="1"/>
  <c r="B1007" i="2"/>
  <c r="L1007" i="2" s="1"/>
  <c r="B1106" i="2"/>
  <c r="S1106" i="2" s="1"/>
  <c r="L28" i="2"/>
  <c r="M323" i="2"/>
  <c r="L328" i="2"/>
  <c r="M347" i="2"/>
  <c r="T362" i="2"/>
  <c r="L388" i="2"/>
  <c r="T398" i="2"/>
  <c r="L400" i="2"/>
  <c r="M443" i="2"/>
  <c r="L448" i="2"/>
  <c r="M479" i="2"/>
  <c r="L484" i="2"/>
  <c r="L496" i="2"/>
  <c r="M503" i="2"/>
  <c r="M515" i="2"/>
  <c r="M551" i="2"/>
  <c r="T554" i="2"/>
  <c r="L580" i="2"/>
  <c r="L592" i="2"/>
  <c r="L616" i="2"/>
  <c r="L628" i="2"/>
  <c r="T662" i="2"/>
  <c r="L676" i="2"/>
  <c r="L688" i="2"/>
  <c r="L700" i="2"/>
  <c r="L796" i="2"/>
  <c r="L844" i="2"/>
  <c r="T854" i="2"/>
  <c r="L868" i="2"/>
  <c r="L880" i="2"/>
  <c r="L916" i="2"/>
  <c r="L952" i="2"/>
  <c r="T986" i="2"/>
  <c r="L1012" i="2"/>
  <c r="M1019" i="2"/>
  <c r="L1024" i="2"/>
  <c r="U1041" i="2"/>
  <c r="L1060" i="2"/>
  <c r="M1079" i="2"/>
  <c r="L1108" i="2"/>
  <c r="M1127" i="2"/>
  <c r="T1130" i="2"/>
  <c r="T1142" i="2"/>
  <c r="T1202" i="2"/>
  <c r="L1204" i="2"/>
  <c r="L1228" i="2"/>
  <c r="T1250" i="2"/>
  <c r="M28" i="2"/>
  <c r="N95" i="2"/>
  <c r="N323" i="2"/>
  <c r="M328" i="2"/>
  <c r="M340" i="2"/>
  <c r="N347" i="2"/>
  <c r="M388" i="2"/>
  <c r="M400" i="2"/>
  <c r="N443" i="2"/>
  <c r="M448" i="2"/>
  <c r="M484" i="2"/>
  <c r="M496" i="2"/>
  <c r="N503" i="2"/>
  <c r="U530" i="2"/>
  <c r="N551" i="2"/>
  <c r="M580" i="2"/>
  <c r="M592" i="2"/>
  <c r="M616" i="2"/>
  <c r="M628" i="2"/>
  <c r="M676" i="2"/>
  <c r="M688" i="2"/>
  <c r="M700" i="2"/>
  <c r="M796" i="2"/>
  <c r="U866" i="2"/>
  <c r="M868" i="2"/>
  <c r="M880" i="2"/>
  <c r="M916" i="2"/>
  <c r="M940" i="2"/>
  <c r="U950" i="2"/>
  <c r="U986" i="2"/>
  <c r="M988" i="2"/>
  <c r="M1012" i="2"/>
  <c r="M1024" i="2"/>
  <c r="L1041" i="2"/>
  <c r="N1127" i="2"/>
  <c r="U1142" i="2"/>
  <c r="M1144" i="2"/>
  <c r="M1204" i="2"/>
  <c r="U1214" i="2"/>
  <c r="M1240" i="2"/>
  <c r="U1250" i="2"/>
  <c r="N792" i="2"/>
  <c r="N520" i="2"/>
  <c r="L530" i="2"/>
  <c r="L566" i="2"/>
  <c r="N580" i="2"/>
  <c r="N616" i="2"/>
  <c r="T624" i="2"/>
  <c r="N628" i="2"/>
  <c r="L638" i="2"/>
  <c r="L662" i="2"/>
  <c r="N688" i="2"/>
  <c r="L710" i="2"/>
  <c r="L758" i="2"/>
  <c r="N772" i="2"/>
  <c r="L782" i="2"/>
  <c r="N784" i="2"/>
  <c r="T792" i="2"/>
  <c r="N796" i="2"/>
  <c r="L830" i="2"/>
  <c r="N844" i="2"/>
  <c r="L854" i="2"/>
  <c r="N868" i="2"/>
  <c r="N880" i="2"/>
  <c r="L902" i="2"/>
  <c r="N916" i="2"/>
  <c r="N940" i="2"/>
  <c r="L950" i="2"/>
  <c r="N952" i="2"/>
  <c r="L974" i="2"/>
  <c r="L986" i="2"/>
  <c r="N988" i="2"/>
  <c r="T1008" i="2"/>
  <c r="N1024" i="2"/>
  <c r="M1041" i="2"/>
  <c r="N1060" i="2"/>
  <c r="N1108" i="2"/>
  <c r="N1132" i="2"/>
  <c r="N1144" i="2"/>
  <c r="M1161" i="2"/>
  <c r="T1200" i="2"/>
  <c r="N1204" i="2"/>
  <c r="L1214" i="2"/>
  <c r="N1228" i="2"/>
  <c r="N1240" i="2"/>
  <c r="L1250" i="2"/>
  <c r="M1257" i="2"/>
  <c r="N1008" i="2"/>
  <c r="U324" i="2"/>
  <c r="M326" i="2"/>
  <c r="U360" i="2"/>
  <c r="M362" i="2"/>
  <c r="U384" i="2"/>
  <c r="M398" i="2"/>
  <c r="U408" i="2"/>
  <c r="T413" i="2"/>
  <c r="U480" i="2"/>
  <c r="U504" i="2"/>
  <c r="U516" i="2"/>
  <c r="M530" i="2"/>
  <c r="U552" i="2"/>
  <c r="M554" i="2"/>
  <c r="M566" i="2"/>
  <c r="U576" i="2"/>
  <c r="M602" i="2"/>
  <c r="U624" i="2"/>
  <c r="M626" i="2"/>
  <c r="M638" i="2"/>
  <c r="U660" i="2"/>
  <c r="M662" i="2"/>
  <c r="M674" i="2"/>
  <c r="U708" i="2"/>
  <c r="M710" i="2"/>
  <c r="M758" i="2"/>
  <c r="M782" i="2"/>
  <c r="U792" i="2"/>
  <c r="U816" i="2"/>
  <c r="M830" i="2"/>
  <c r="M854" i="2"/>
  <c r="U864" i="2"/>
  <c r="U888" i="2"/>
  <c r="T893" i="2"/>
  <c r="M902" i="2"/>
  <c r="M914" i="2"/>
  <c r="M938" i="2"/>
  <c r="T941" i="2"/>
  <c r="M950" i="2"/>
  <c r="M974" i="2"/>
  <c r="U984" i="2"/>
  <c r="M986" i="2"/>
  <c r="U1008" i="2"/>
  <c r="M1010" i="2"/>
  <c r="N1041" i="2"/>
  <c r="M1046" i="2"/>
  <c r="U1092" i="2"/>
  <c r="M1130" i="2"/>
  <c r="T1157" i="2"/>
  <c r="N1161" i="2"/>
  <c r="U1200" i="2"/>
  <c r="M1202" i="2"/>
  <c r="M1214" i="2"/>
  <c r="M1238" i="2"/>
  <c r="M1250" i="2"/>
  <c r="N1257" i="2"/>
  <c r="M723" i="2"/>
  <c r="M759" i="2"/>
  <c r="N802" i="2"/>
  <c r="U829" i="2"/>
  <c r="U853" i="2"/>
  <c r="U865" i="2"/>
  <c r="M879" i="2"/>
  <c r="U889" i="2"/>
  <c r="U985" i="2"/>
  <c r="M1107" i="2"/>
  <c r="U1165" i="2"/>
  <c r="L1059" i="2"/>
  <c r="T323" i="2"/>
  <c r="N339" i="2"/>
  <c r="L409" i="2"/>
  <c r="T443" i="2"/>
  <c r="T479" i="2"/>
  <c r="T503" i="2"/>
  <c r="L505" i="2"/>
  <c r="T515" i="2"/>
  <c r="T551" i="2"/>
  <c r="L553" i="2"/>
  <c r="L625" i="2"/>
  <c r="L673" i="2"/>
  <c r="L697" i="2"/>
  <c r="N723" i="2"/>
  <c r="T731" i="2"/>
  <c r="L733" i="2"/>
  <c r="L829" i="2"/>
  <c r="L853" i="2"/>
  <c r="L865" i="2"/>
  <c r="N879" i="2"/>
  <c r="L889" i="2"/>
  <c r="L949" i="2"/>
  <c r="L973" i="2"/>
  <c r="L985" i="2"/>
  <c r="T1019" i="2"/>
  <c r="N1059" i="2"/>
  <c r="N1107" i="2"/>
  <c r="T1127" i="2"/>
  <c r="L1165" i="2"/>
  <c r="N658" i="2"/>
  <c r="U697" i="2"/>
  <c r="U733" i="2"/>
  <c r="N766" i="2"/>
  <c r="U973" i="2"/>
  <c r="N1042" i="2"/>
  <c r="U1141" i="2"/>
  <c r="N208" i="2"/>
  <c r="U323" i="2"/>
  <c r="T340" i="2"/>
  <c r="M361" i="2"/>
  <c r="T388" i="2"/>
  <c r="T400" i="2"/>
  <c r="M409" i="2"/>
  <c r="U443" i="2"/>
  <c r="T448" i="2"/>
  <c r="T472" i="2"/>
  <c r="U479" i="2"/>
  <c r="T484" i="2"/>
  <c r="T496" i="2"/>
  <c r="U503" i="2"/>
  <c r="U515" i="2"/>
  <c r="T520" i="2"/>
  <c r="U551" i="2"/>
  <c r="T556" i="2"/>
  <c r="T568" i="2"/>
  <c r="T580" i="2"/>
  <c r="T592" i="2"/>
  <c r="M601" i="2"/>
  <c r="T616" i="2"/>
  <c r="M625" i="2"/>
  <c r="T628" i="2"/>
  <c r="T652" i="2"/>
  <c r="M673" i="2"/>
  <c r="T688" i="2"/>
  <c r="M697" i="2"/>
  <c r="T700" i="2"/>
  <c r="T712" i="2"/>
  <c r="T748" i="2"/>
  <c r="T760" i="2"/>
  <c r="T772" i="2"/>
  <c r="T796" i="2"/>
  <c r="T808" i="2"/>
  <c r="M829" i="2"/>
  <c r="T832" i="2"/>
  <c r="T844" i="2"/>
  <c r="M853" i="2"/>
  <c r="M865" i="2"/>
  <c r="T868" i="2"/>
  <c r="T880" i="2"/>
  <c r="M889" i="2"/>
  <c r="T904" i="2"/>
  <c r="T916" i="2"/>
  <c r="M925" i="2"/>
  <c r="T952" i="2"/>
  <c r="M973" i="2"/>
  <c r="M985" i="2"/>
  <c r="T988" i="2"/>
  <c r="T1012" i="2"/>
  <c r="U1019" i="2"/>
  <c r="T1060" i="2"/>
  <c r="T1108" i="2"/>
  <c r="U1127" i="2"/>
  <c r="M1141" i="2"/>
  <c r="T1144" i="2"/>
  <c r="T1156" i="2"/>
  <c r="M1165" i="2"/>
  <c r="T1168" i="2"/>
  <c r="T1192" i="2"/>
  <c r="T1204" i="2"/>
  <c r="T1240" i="2"/>
  <c r="M339" i="2"/>
  <c r="U361" i="2"/>
  <c r="U409" i="2"/>
  <c r="N454" i="2"/>
  <c r="N514" i="2"/>
  <c r="U553" i="2"/>
  <c r="U625" i="2"/>
  <c r="U673" i="2"/>
  <c r="U949" i="2"/>
  <c r="M1059" i="2"/>
  <c r="U124" i="2"/>
  <c r="L323" i="2"/>
  <c r="U340" i="2"/>
  <c r="N361" i="2"/>
  <c r="U388" i="2"/>
  <c r="U400" i="2"/>
  <c r="N409" i="2"/>
  <c r="L443" i="2"/>
  <c r="U448" i="2"/>
  <c r="U460" i="2"/>
  <c r="L479" i="2"/>
  <c r="U484" i="2"/>
  <c r="U496" i="2"/>
  <c r="L503" i="2"/>
  <c r="L515" i="2"/>
  <c r="U520" i="2"/>
  <c r="L551" i="2"/>
  <c r="U580" i="2"/>
  <c r="U592" i="2"/>
  <c r="U616" i="2"/>
  <c r="N625" i="2"/>
  <c r="U628" i="2"/>
  <c r="U652" i="2"/>
  <c r="N829" i="2"/>
  <c r="N853" i="2"/>
  <c r="N673" i="2"/>
  <c r="U688" i="2"/>
  <c r="N697" i="2"/>
  <c r="U700" i="2"/>
  <c r="L731" i="2"/>
  <c r="N757" i="2"/>
  <c r="U760" i="2"/>
  <c r="U772" i="2"/>
  <c r="U784" i="2"/>
  <c r="U796" i="2"/>
  <c r="U820" i="2"/>
  <c r="U844" i="2"/>
  <c r="N865" i="2"/>
  <c r="U868" i="2"/>
  <c r="U880" i="2"/>
  <c r="N889" i="2"/>
  <c r="U916" i="2"/>
  <c r="U940" i="2"/>
  <c r="N949" i="2"/>
  <c r="U952" i="2"/>
  <c r="N973" i="2"/>
  <c r="N985" i="2"/>
  <c r="U988" i="2"/>
  <c r="U1012" i="2"/>
  <c r="L1019" i="2"/>
  <c r="U1024" i="2"/>
  <c r="T1041" i="2"/>
  <c r="U1060" i="2"/>
  <c r="L1127" i="2"/>
  <c r="N1141" i="2"/>
  <c r="U1168" i="2"/>
  <c r="M360" i="2"/>
  <c r="M384" i="2"/>
  <c r="M408" i="2"/>
  <c r="L413" i="2"/>
  <c r="T435" i="2"/>
  <c r="U454" i="2"/>
  <c r="M480" i="2"/>
  <c r="M516" i="2"/>
  <c r="U538" i="2"/>
  <c r="M552" i="2"/>
  <c r="M576" i="2"/>
  <c r="M624" i="2"/>
  <c r="U658" i="2"/>
  <c r="M660" i="2"/>
  <c r="M708" i="2"/>
  <c r="T723" i="2"/>
  <c r="T759" i="2"/>
  <c r="U766" i="2"/>
  <c r="M792" i="2"/>
  <c r="U802" i="2"/>
  <c r="M816" i="2"/>
  <c r="M864" i="2"/>
  <c r="T879" i="2"/>
  <c r="M888" i="2"/>
  <c r="L893" i="2"/>
  <c r="L941" i="2"/>
  <c r="M984" i="2"/>
  <c r="U1006" i="2"/>
  <c r="M1008" i="2"/>
  <c r="U1042" i="2"/>
  <c r="T1059" i="2"/>
  <c r="M1092" i="2"/>
  <c r="T1107" i="2"/>
  <c r="M1128" i="2"/>
  <c r="L1157" i="2"/>
  <c r="M1200" i="2"/>
  <c r="N324" i="2"/>
  <c r="N360" i="2"/>
  <c r="N384" i="2"/>
  <c r="M413" i="2"/>
  <c r="L454" i="2"/>
  <c r="L538" i="2"/>
  <c r="N624" i="2"/>
  <c r="L658" i="2"/>
  <c r="N660" i="2"/>
  <c r="N708" i="2"/>
  <c r="L766" i="2"/>
  <c r="L802" i="2"/>
  <c r="N864" i="2"/>
  <c r="M893" i="2"/>
  <c r="M941" i="2"/>
  <c r="N984" i="2"/>
  <c r="L1042" i="2"/>
  <c r="U1059" i="2"/>
  <c r="N1092" i="2"/>
  <c r="M1157" i="2"/>
  <c r="N1200" i="2"/>
  <c r="T361" i="2"/>
  <c r="L435" i="2"/>
  <c r="T625" i="2"/>
  <c r="L759" i="2"/>
  <c r="N893" i="2"/>
  <c r="N941" i="2"/>
  <c r="T1165" i="2"/>
  <c r="L1141" i="2"/>
  <c r="T1276" i="2"/>
  <c r="U1144" i="2"/>
  <c r="N1165" i="2"/>
  <c r="U1204" i="2"/>
  <c r="N1213" i="2"/>
  <c r="U1228" i="2"/>
  <c r="U1240" i="2"/>
  <c r="T1257" i="2"/>
  <c r="U1276" i="2"/>
  <c r="M410" i="2"/>
  <c r="S863" i="2"/>
  <c r="N863" i="2"/>
  <c r="L516" i="2"/>
  <c r="N674" i="2"/>
  <c r="L326" i="2"/>
  <c r="S784" i="2"/>
  <c r="M784" i="2"/>
  <c r="L1048" i="2"/>
  <c r="L674" i="2"/>
  <c r="M1036" i="2"/>
  <c r="U325" i="2"/>
  <c r="U601" i="2"/>
  <c r="M819" i="2"/>
  <c r="U937" i="2"/>
  <c r="N1006" i="2"/>
  <c r="U1213" i="2"/>
  <c r="U1249" i="2"/>
  <c r="L637" i="2"/>
  <c r="M664" i="2"/>
  <c r="L757" i="2"/>
  <c r="L1216" i="2"/>
  <c r="L1036" i="2"/>
  <c r="L938" i="2"/>
  <c r="L866" i="2"/>
  <c r="M637" i="2"/>
  <c r="N816" i="2"/>
  <c r="T1228" i="2"/>
  <c r="T292" i="2"/>
  <c r="M781" i="2"/>
  <c r="U815" i="2"/>
  <c r="T1000" i="2"/>
  <c r="U1043" i="2"/>
  <c r="M1213" i="2"/>
  <c r="L937" i="2"/>
  <c r="L508" i="2"/>
  <c r="L410" i="2"/>
  <c r="N815" i="2"/>
  <c r="N635" i="2"/>
  <c r="M1228" i="2"/>
  <c r="M1000" i="2"/>
  <c r="M635" i="2"/>
  <c r="S1046" i="2"/>
  <c r="U600" i="2"/>
  <c r="U1128" i="2"/>
  <c r="N1149" i="2"/>
  <c r="S782" i="2"/>
  <c r="U782" i="2"/>
  <c r="T514" i="2"/>
  <c r="L600" i="2"/>
  <c r="L816" i="2"/>
  <c r="L1080" i="2"/>
  <c r="L1128" i="2"/>
  <c r="L1249" i="2"/>
  <c r="T519" i="2"/>
  <c r="T819" i="2"/>
  <c r="M1080" i="2"/>
  <c r="N516" i="2"/>
  <c r="L819" i="2"/>
  <c r="M1249" i="2"/>
  <c r="N1216" i="2"/>
  <c r="M604" i="2"/>
  <c r="N781" i="2"/>
  <c r="U757" i="2"/>
  <c r="U781" i="2"/>
  <c r="M964" i="2"/>
  <c r="N505" i="2"/>
  <c r="N519" i="2"/>
  <c r="L964" i="2"/>
  <c r="L664" i="2"/>
  <c r="N504" i="2"/>
  <c r="S600" i="2"/>
  <c r="T1072" i="2"/>
  <c r="N325" i="2"/>
  <c r="L863" i="2"/>
  <c r="N925" i="2"/>
  <c r="U976" i="2"/>
  <c r="U1036" i="2"/>
  <c r="L1132" i="2"/>
  <c r="L781" i="2"/>
  <c r="N601" i="2"/>
  <c r="M1048" i="2"/>
  <c r="M863" i="2"/>
  <c r="N637" i="2"/>
  <c r="T710" i="2"/>
  <c r="S819" i="2"/>
  <c r="U819" i="2"/>
  <c r="U1080" i="2"/>
  <c r="S974" i="2"/>
  <c r="T974" i="2"/>
  <c r="N326" i="2"/>
  <c r="N410" i="2"/>
  <c r="N1130" i="2"/>
  <c r="N856" i="2"/>
  <c r="U637" i="2"/>
  <c r="S676" i="2"/>
  <c r="U676" i="2"/>
  <c r="U430" i="2"/>
  <c r="M504" i="2"/>
  <c r="U514" i="2"/>
  <c r="M600" i="2"/>
  <c r="M436" i="2"/>
  <c r="N1128" i="2"/>
  <c r="L514" i="2"/>
  <c r="L519" i="2"/>
  <c r="M976" i="2"/>
  <c r="S892" i="2"/>
  <c r="U892" i="2"/>
  <c r="S424" i="2"/>
  <c r="T424" i="2"/>
  <c r="U505" i="2"/>
  <c r="U925" i="2"/>
  <c r="L815" i="2"/>
  <c r="L325" i="2"/>
  <c r="T626" i="2"/>
  <c r="L784" i="2"/>
  <c r="L1072" i="2"/>
  <c r="L604" i="2"/>
  <c r="L532" i="2"/>
  <c r="T892" i="2"/>
  <c r="U1132" i="2"/>
  <c r="T635" i="2"/>
  <c r="T815" i="2"/>
  <c r="M937" i="2"/>
  <c r="N1043" i="2"/>
  <c r="N888" i="2"/>
  <c r="M325" i="2"/>
  <c r="U347" i="2"/>
  <c r="T376" i="2"/>
  <c r="T412" i="2"/>
  <c r="U635" i="2"/>
  <c r="U731" i="2"/>
  <c r="M757" i="2"/>
  <c r="U863" i="2"/>
  <c r="T976" i="2"/>
  <c r="T1252" i="2"/>
  <c r="T1264" i="2"/>
  <c r="U232" i="2"/>
  <c r="U328" i="2"/>
  <c r="L347" i="2"/>
  <c r="U376" i="2"/>
  <c r="U412" i="2"/>
  <c r="U424" i="2"/>
  <c r="U436" i="2"/>
  <c r="U664" i="2"/>
  <c r="U1048" i="2"/>
  <c r="U1096" i="2"/>
  <c r="U1192" i="2"/>
  <c r="U1216" i="2"/>
  <c r="N1249" i="2"/>
  <c r="U1264" i="2"/>
  <c r="L914" i="2"/>
  <c r="M1132" i="2"/>
  <c r="N712" i="2"/>
  <c r="M640" i="2"/>
  <c r="U61" i="2"/>
  <c r="U215" i="2"/>
  <c r="T326" i="2"/>
  <c r="T410" i="2"/>
  <c r="T566" i="2"/>
  <c r="T602" i="2"/>
  <c r="T638" i="2"/>
  <c r="T674" i="2"/>
  <c r="T758" i="2"/>
  <c r="T782" i="2"/>
  <c r="M815" i="2"/>
  <c r="T830" i="2"/>
  <c r="T866" i="2"/>
  <c r="T902" i="2"/>
  <c r="T914" i="2"/>
  <c r="T938" i="2"/>
  <c r="T950" i="2"/>
  <c r="T1010" i="2"/>
  <c r="M1043" i="2"/>
  <c r="T1046" i="2"/>
  <c r="U1161" i="2"/>
  <c r="T1214" i="2"/>
  <c r="T1238" i="2"/>
  <c r="U1257" i="2"/>
  <c r="T1141" i="2"/>
  <c r="T863" i="2"/>
  <c r="T1043" i="2"/>
  <c r="M505" i="2"/>
  <c r="T328" i="2"/>
  <c r="T364" i="2"/>
  <c r="T460" i="2"/>
  <c r="T508" i="2"/>
  <c r="T532" i="2"/>
  <c r="T604" i="2"/>
  <c r="T640" i="2"/>
  <c r="T676" i="2"/>
  <c r="T964" i="2"/>
  <c r="T1036" i="2"/>
  <c r="U1079" i="2"/>
  <c r="T1132" i="2"/>
  <c r="U60" i="2"/>
  <c r="U472" i="2"/>
  <c r="U508" i="2"/>
  <c r="U532" i="2"/>
  <c r="U568" i="2"/>
  <c r="U604" i="2"/>
  <c r="L635" i="2"/>
  <c r="N733" i="2"/>
  <c r="U808" i="2"/>
  <c r="U832" i="2"/>
  <c r="U1000" i="2"/>
  <c r="U1072" i="2"/>
  <c r="U1084" i="2"/>
  <c r="T1161" i="2"/>
  <c r="U1252" i="2"/>
  <c r="L1238" i="2"/>
  <c r="M1276" i="2"/>
  <c r="N1252" i="2"/>
  <c r="N1000" i="2"/>
  <c r="U326" i="2"/>
  <c r="U362" i="2"/>
  <c r="U398" i="2"/>
  <c r="U410" i="2"/>
  <c r="N515" i="2"/>
  <c r="U554" i="2"/>
  <c r="U566" i="2"/>
  <c r="U602" i="2"/>
  <c r="U626" i="2"/>
  <c r="U638" i="2"/>
  <c r="U662" i="2"/>
  <c r="U674" i="2"/>
  <c r="U710" i="2"/>
  <c r="M712" i="2"/>
  <c r="N731" i="2"/>
  <c r="U830" i="2"/>
  <c r="U854" i="2"/>
  <c r="U902" i="2"/>
  <c r="U914" i="2"/>
  <c r="U938" i="2"/>
  <c r="U974" i="2"/>
  <c r="U1010" i="2"/>
  <c r="N1019" i="2"/>
  <c r="N1079" i="2"/>
  <c r="U1130" i="2"/>
  <c r="U1202" i="2"/>
  <c r="U1238" i="2"/>
  <c r="N509" i="2"/>
  <c r="N1157" i="2"/>
  <c r="T347" i="2"/>
  <c r="N819" i="2"/>
  <c r="T1079" i="2"/>
  <c r="U1254" i="2"/>
  <c r="L436" i="2"/>
  <c r="T436" i="2"/>
  <c r="T664" i="2"/>
  <c r="T724" i="2"/>
  <c r="T784" i="2"/>
  <c r="T820" i="2"/>
  <c r="T856" i="2"/>
  <c r="T1048" i="2"/>
  <c r="T1084" i="2"/>
  <c r="U1115" i="2"/>
  <c r="T1180" i="2"/>
  <c r="T1216" i="2"/>
  <c r="M731" i="2"/>
  <c r="M412" i="2"/>
  <c r="U364" i="2"/>
  <c r="U712" i="2"/>
  <c r="U856" i="2"/>
  <c r="U904" i="2"/>
  <c r="U964" i="2"/>
  <c r="L1043" i="2"/>
  <c r="L1079" i="2"/>
  <c r="U1156" i="2"/>
  <c r="U1180" i="2"/>
  <c r="L1252" i="2"/>
  <c r="L626" i="2"/>
  <c r="M1180" i="2"/>
  <c r="N1080" i="2"/>
  <c r="N964" i="2"/>
  <c r="M76" i="2"/>
  <c r="T324" i="2"/>
  <c r="N328" i="2"/>
  <c r="T360" i="2"/>
  <c r="N364" i="2"/>
  <c r="N376" i="2"/>
  <c r="T384" i="2"/>
  <c r="N388" i="2"/>
  <c r="N400" i="2"/>
  <c r="T408" i="2"/>
  <c r="N412" i="2"/>
  <c r="N424" i="2"/>
  <c r="N436" i="2"/>
  <c r="N460" i="2"/>
  <c r="N472" i="2"/>
  <c r="T480" i="2"/>
  <c r="N496" i="2"/>
  <c r="T504" i="2"/>
  <c r="N508" i="2"/>
  <c r="T516" i="2"/>
  <c r="N532" i="2"/>
  <c r="T552" i="2"/>
  <c r="N556" i="2"/>
  <c r="N568" i="2"/>
  <c r="T576" i="2"/>
  <c r="N592" i="2"/>
  <c r="T600" i="2"/>
  <c r="N604" i="2"/>
  <c r="N640" i="2"/>
  <c r="T648" i="2"/>
  <c r="N652" i="2"/>
  <c r="T660" i="2"/>
  <c r="N664" i="2"/>
  <c r="N676" i="2"/>
  <c r="T708" i="2"/>
  <c r="N760" i="2"/>
  <c r="T816" i="2"/>
  <c r="N832" i="2"/>
  <c r="T864" i="2"/>
  <c r="M885" i="2"/>
  <c r="T888" i="2"/>
  <c r="N904" i="2"/>
  <c r="N976" i="2"/>
  <c r="N1048" i="2"/>
  <c r="T1080" i="2"/>
  <c r="T1092" i="2"/>
  <c r="T1128" i="2"/>
  <c r="N1192" i="2"/>
  <c r="N1264" i="2"/>
  <c r="L1161" i="2"/>
  <c r="N136" i="2"/>
  <c r="U250" i="2"/>
  <c r="U339" i="2"/>
  <c r="U435" i="2"/>
  <c r="U519" i="2"/>
  <c r="U759" i="2"/>
  <c r="U879" i="2"/>
  <c r="U1107" i="2"/>
  <c r="T325" i="2"/>
  <c r="T409" i="2"/>
  <c r="M454" i="2"/>
  <c r="T505" i="2"/>
  <c r="M514" i="2"/>
  <c r="M538" i="2"/>
  <c r="T553" i="2"/>
  <c r="T601" i="2"/>
  <c r="T637" i="2"/>
  <c r="M658" i="2"/>
  <c r="T673" i="2"/>
  <c r="T697" i="2"/>
  <c r="T733" i="2"/>
  <c r="T757" i="2"/>
  <c r="M766" i="2"/>
  <c r="T781" i="2"/>
  <c r="M802" i="2"/>
  <c r="T829" i="2"/>
  <c r="T853" i="2"/>
  <c r="T865" i="2"/>
  <c r="T889" i="2"/>
  <c r="T925" i="2"/>
  <c r="T937" i="2"/>
  <c r="T949" i="2"/>
  <c r="T973" i="2"/>
  <c r="T985" i="2"/>
  <c r="M1006" i="2"/>
  <c r="M1042" i="2"/>
  <c r="T1213" i="2"/>
  <c r="T1249" i="2"/>
  <c r="M25" i="2"/>
  <c r="N10" i="2"/>
  <c r="L46" i="2"/>
  <c r="L278" i="2"/>
  <c r="N155" i="2"/>
  <c r="N107" i="2"/>
  <c r="L25" i="2"/>
  <c r="L122" i="2"/>
  <c r="L302" i="2"/>
  <c r="T3" i="2"/>
  <c r="M40" i="2"/>
  <c r="M64" i="2"/>
  <c r="T220" i="2"/>
  <c r="N268" i="2"/>
  <c r="M227" i="2"/>
  <c r="M27" i="2"/>
  <c r="N16" i="2"/>
  <c r="L40" i="2"/>
  <c r="U40" i="2"/>
  <c r="B113" i="2"/>
  <c r="B1001" i="2"/>
  <c r="B377" i="2"/>
  <c r="L196" i="2"/>
  <c r="B51" i="2"/>
  <c r="B63" i="2"/>
  <c r="N63" i="2" s="1"/>
  <c r="B123" i="2"/>
  <c r="U123" i="2" s="1"/>
  <c r="B135" i="2"/>
  <c r="U135" i="2" s="1"/>
  <c r="B147" i="2"/>
  <c r="M147" i="2" s="1"/>
  <c r="B159" i="2"/>
  <c r="T159" i="2" s="1"/>
  <c r="B183" i="2"/>
  <c r="S183" i="2" s="1"/>
  <c r="B195" i="2"/>
  <c r="S195" i="2" s="1"/>
  <c r="B207" i="2"/>
  <c r="L207" i="2" s="1"/>
  <c r="B279" i="2"/>
  <c r="T279" i="2" s="1"/>
  <c r="B291" i="2"/>
  <c r="B303" i="2"/>
  <c r="B327" i="2"/>
  <c r="B375" i="2"/>
  <c r="B447" i="2"/>
  <c r="B483" i="2"/>
  <c r="B495" i="2"/>
  <c r="B531" i="2"/>
  <c r="U531" i="2" s="1"/>
  <c r="B567" i="2"/>
  <c r="N567" i="2" s="1"/>
  <c r="B591" i="2"/>
  <c r="B639" i="2"/>
  <c r="B675" i="2"/>
  <c r="B687" i="2"/>
  <c r="B783" i="2"/>
  <c r="B867" i="2"/>
  <c r="B903" i="2"/>
  <c r="U903" i="2" s="1"/>
  <c r="B915" i="2"/>
  <c r="T915" i="2" s="1"/>
  <c r="B951" i="2"/>
  <c r="U951" i="2" s="1"/>
  <c r="B975" i="2"/>
  <c r="B1011" i="2"/>
  <c r="B1023" i="2"/>
  <c r="B1071" i="2"/>
  <c r="B1095" i="2"/>
  <c r="B1143" i="2"/>
  <c r="B1167" i="2"/>
  <c r="B1215" i="2"/>
  <c r="B1251" i="2"/>
  <c r="B1263" i="2"/>
  <c r="B761" i="2"/>
  <c r="B89" i="2"/>
  <c r="S136" i="2"/>
  <c r="B77" i="2"/>
  <c r="M77" i="2" s="1"/>
  <c r="B713" i="2"/>
  <c r="B78" i="2"/>
  <c r="M78" i="2" s="1"/>
  <c r="B90" i="2"/>
  <c r="U76" i="2"/>
  <c r="T76" i="2"/>
  <c r="S76" i="2"/>
  <c r="N76" i="2"/>
  <c r="N172" i="2"/>
  <c r="L232" i="2"/>
  <c r="B509" i="2"/>
  <c r="U509" i="2" s="1"/>
  <c r="B7" i="2"/>
  <c r="U7" i="2" s="1"/>
  <c r="B19" i="2"/>
  <c r="N19" i="2" s="1"/>
  <c r="B31" i="2"/>
  <c r="N31" i="2" s="1"/>
  <c r="B43" i="2"/>
  <c r="L43" i="2" s="1"/>
  <c r="B55" i="2"/>
  <c r="B67" i="2"/>
  <c r="S67" i="2" s="1"/>
  <c r="B79" i="2"/>
  <c r="B91" i="2"/>
  <c r="N91" i="2" s="1"/>
  <c r="B103" i="2"/>
  <c r="B115" i="2"/>
  <c r="L115" i="2" s="1"/>
  <c r="B127" i="2"/>
  <c r="U127" i="2" s="1"/>
  <c r="B139" i="2"/>
  <c r="S139" i="2" s="1"/>
  <c r="B151" i="2"/>
  <c r="M151" i="2" s="1"/>
  <c r="B163" i="2"/>
  <c r="N163" i="2" s="1"/>
  <c r="B175" i="2"/>
  <c r="T175" i="2" s="1"/>
  <c r="B187" i="2"/>
  <c r="L187" i="2" s="1"/>
  <c r="B199" i="2"/>
  <c r="L199" i="2" s="1"/>
  <c r="B211" i="2"/>
  <c r="L211" i="2" s="1"/>
  <c r="B223" i="2"/>
  <c r="B235" i="2"/>
  <c r="B247" i="2"/>
  <c r="B259" i="2"/>
  <c r="U259" i="2" s="1"/>
  <c r="B271" i="2"/>
  <c r="U271" i="2" s="1"/>
  <c r="B283" i="2"/>
  <c r="L283" i="2" s="1"/>
  <c r="B295" i="2"/>
  <c r="T295" i="2" s="1"/>
  <c r="B307" i="2"/>
  <c r="U307" i="2" s="1"/>
  <c r="B1049" i="2"/>
  <c r="N1049" i="2" s="1"/>
  <c r="B101" i="2"/>
  <c r="B137" i="2"/>
  <c r="B149" i="2"/>
  <c r="B161" i="2"/>
  <c r="B173" i="2"/>
  <c r="B185" i="2"/>
  <c r="L185" i="2" s="1"/>
  <c r="B197" i="2"/>
  <c r="N197" i="2" s="1"/>
  <c r="B209" i="2"/>
  <c r="B221" i="2"/>
  <c r="L221" i="2" s="1"/>
  <c r="B233" i="2"/>
  <c r="L233" i="2" s="1"/>
  <c r="B245" i="2"/>
  <c r="N245" i="2" s="1"/>
  <c r="B257" i="2"/>
  <c r="N257" i="2" s="1"/>
  <c r="B281" i="2"/>
  <c r="B293" i="2"/>
  <c r="N293" i="2" s="1"/>
  <c r="B305" i="2"/>
  <c r="L305" i="2" s="1"/>
  <c r="B317" i="2"/>
  <c r="B329" i="2"/>
  <c r="B341" i="2"/>
  <c r="B353" i="2"/>
  <c r="M353" i="2" s="1"/>
  <c r="B365" i="2"/>
  <c r="B389" i="2"/>
  <c r="B401" i="2"/>
  <c r="T401" i="2" s="1"/>
  <c r="B425" i="2"/>
  <c r="B449" i="2"/>
  <c r="B461" i="2"/>
  <c r="B473" i="2"/>
  <c r="B485" i="2"/>
  <c r="B497" i="2"/>
  <c r="B521" i="2"/>
  <c r="T521" i="2" s="1"/>
  <c r="B533" i="2"/>
  <c r="B545" i="2"/>
  <c r="N545" i="2" s="1"/>
  <c r="B557" i="2"/>
  <c r="M557" i="2" s="1"/>
  <c r="B569" i="2"/>
  <c r="B581" i="2"/>
  <c r="B593" i="2"/>
  <c r="B605" i="2"/>
  <c r="B617" i="2"/>
  <c r="B641" i="2"/>
  <c r="B653" i="2"/>
  <c r="B665" i="2"/>
  <c r="B677" i="2"/>
  <c r="B689" i="2"/>
  <c r="B701" i="2"/>
  <c r="B725" i="2"/>
  <c r="B737" i="2"/>
  <c r="B749" i="2"/>
  <c r="B773" i="2"/>
  <c r="B785" i="2"/>
  <c r="M785" i="2" s="1"/>
  <c r="B797" i="2"/>
  <c r="B809" i="2"/>
  <c r="B833" i="2"/>
  <c r="B845" i="2"/>
  <c r="B857" i="2"/>
  <c r="B869" i="2"/>
  <c r="B881" i="2"/>
  <c r="B905" i="2"/>
  <c r="B917" i="2"/>
  <c r="B929" i="2"/>
  <c r="M929" i="2" s="1"/>
  <c r="B953" i="2"/>
  <c r="M953" i="2" s="1"/>
  <c r="B965" i="2"/>
  <c r="B977" i="2"/>
  <c r="N977" i="2" s="1"/>
  <c r="B989" i="2"/>
  <c r="B1025" i="2"/>
  <c r="B1037" i="2"/>
  <c r="B1061" i="2"/>
  <c r="B1073" i="2"/>
  <c r="B1085" i="2"/>
  <c r="B1097" i="2"/>
  <c r="T1097" i="2" s="1"/>
  <c r="B1109" i="2"/>
  <c r="B1121" i="2"/>
  <c r="B1133" i="2"/>
  <c r="T1133" i="2" s="1"/>
  <c r="B1145" i="2"/>
  <c r="B1169" i="2"/>
  <c r="U1169" i="2" s="1"/>
  <c r="B1181" i="2"/>
  <c r="B1193" i="2"/>
  <c r="N1193" i="2" s="1"/>
  <c r="B1217" i="2"/>
  <c r="B1229" i="2"/>
  <c r="B1241" i="2"/>
  <c r="B1253" i="2"/>
  <c r="B1265" i="2"/>
  <c r="N1265" i="2" s="1"/>
  <c r="B343" i="2"/>
  <c r="B367" i="2"/>
  <c r="B391" i="2"/>
  <c r="B415" i="2"/>
  <c r="B439" i="2"/>
  <c r="B463" i="2"/>
  <c r="B487" i="2"/>
  <c r="B511" i="2"/>
  <c r="U511" i="2" s="1"/>
  <c r="B535" i="2"/>
  <c r="B571" i="2"/>
  <c r="B595" i="2"/>
  <c r="U595" i="2" s="1"/>
  <c r="B81" i="2"/>
  <c r="M81" i="2" s="1"/>
  <c r="B693" i="2"/>
  <c r="B1065" i="2"/>
  <c r="B82" i="2"/>
  <c r="U82" i="2" s="1"/>
  <c r="B358" i="2"/>
  <c r="B539" i="2"/>
  <c r="T539" i="2" s="1"/>
  <c r="B383" i="2"/>
  <c r="B659" i="2"/>
  <c r="B707" i="2"/>
  <c r="B852" i="2"/>
  <c r="B1055" i="2"/>
  <c r="B1187" i="2"/>
  <c r="B730" i="2"/>
  <c r="M730" i="2" s="1"/>
  <c r="B319" i="2"/>
  <c r="L319" i="2" s="1"/>
  <c r="B331" i="2"/>
  <c r="B355" i="2"/>
  <c r="B379" i="2"/>
  <c r="B403" i="2"/>
  <c r="U403" i="2" s="1"/>
  <c r="B427" i="2"/>
  <c r="B451" i="2"/>
  <c r="U451" i="2" s="1"/>
  <c r="B475" i="2"/>
  <c r="B499" i="2"/>
  <c r="B523" i="2"/>
  <c r="B547" i="2"/>
  <c r="U547" i="2" s="1"/>
  <c r="B559" i="2"/>
  <c r="M559" i="2" s="1"/>
  <c r="B583" i="2"/>
  <c r="T583" i="2" s="1"/>
  <c r="B34" i="2"/>
  <c r="T34" i="2" s="1"/>
  <c r="B70" i="2"/>
  <c r="L70" i="2" s="1"/>
  <c r="B1129" i="2"/>
  <c r="B145" i="2"/>
  <c r="S145" i="2" s="1"/>
  <c r="B169" i="2"/>
  <c r="B182" i="2"/>
  <c r="L182" i="2" s="1"/>
  <c r="B241" i="2"/>
  <c r="B254" i="2"/>
  <c r="U254" i="2" s="1"/>
  <c r="B277" i="2"/>
  <c r="L277" i="2" s="1"/>
  <c r="B289" i="2"/>
  <c r="L289" i="2" s="1"/>
  <c r="B313" i="2"/>
  <c r="B349" i="2"/>
  <c r="B397" i="2"/>
  <c r="M397" i="2" s="1"/>
  <c r="B445" i="2"/>
  <c r="B481" i="2"/>
  <c r="B517" i="2"/>
  <c r="B541" i="2"/>
  <c r="T541" i="2" s="1"/>
  <c r="B565" i="2"/>
  <c r="T565" i="2" s="1"/>
  <c r="B661" i="2"/>
  <c r="B709" i="2"/>
  <c r="B722" i="2"/>
  <c r="B793" i="2"/>
  <c r="T793" i="2" s="1"/>
  <c r="B901" i="2"/>
  <c r="T901" i="2" s="1"/>
  <c r="B1057" i="2"/>
  <c r="B1081" i="2"/>
  <c r="N1081" i="2" s="1"/>
  <c r="B1166" i="2"/>
  <c r="T1166" i="2" s="1"/>
  <c r="B1178" i="2"/>
  <c r="T1178" i="2" s="1"/>
  <c r="B1201" i="2"/>
  <c r="B1237" i="2"/>
  <c r="B1273" i="2"/>
  <c r="N60" i="2"/>
  <c r="L292" i="2"/>
  <c r="N292" i="2"/>
  <c r="S232" i="2"/>
  <c r="T232" i="2"/>
  <c r="S292" i="2"/>
  <c r="B150" i="2"/>
  <c r="M150" i="2" s="1"/>
  <c r="B294" i="2"/>
  <c r="L294" i="2" s="1"/>
  <c r="B83" i="2"/>
  <c r="S83" i="2" s="1"/>
  <c r="L27" i="2"/>
  <c r="U27" i="2"/>
  <c r="T27" i="2"/>
  <c r="N27" i="2"/>
  <c r="B359" i="2"/>
  <c r="B607" i="2"/>
  <c r="B619" i="2"/>
  <c r="B631" i="2"/>
  <c r="B643" i="2"/>
  <c r="B655" i="2"/>
  <c r="U655" i="2" s="1"/>
  <c r="B667" i="2"/>
  <c r="T667" i="2" s="1"/>
  <c r="B679" i="2"/>
  <c r="B691" i="2"/>
  <c r="T691" i="2" s="1"/>
  <c r="B703" i="2"/>
  <c r="T703" i="2" s="1"/>
  <c r="B715" i="2"/>
  <c r="B727" i="2"/>
  <c r="B739" i="2"/>
  <c r="B751" i="2"/>
  <c r="U751" i="2" s="1"/>
  <c r="B763" i="2"/>
  <c r="B775" i="2"/>
  <c r="B787" i="2"/>
  <c r="B799" i="2"/>
  <c r="B811" i="2"/>
  <c r="T811" i="2" s="1"/>
  <c r="B823" i="2"/>
  <c r="U823" i="2" s="1"/>
  <c r="B835" i="2"/>
  <c r="U835" i="2" s="1"/>
  <c r="B847" i="2"/>
  <c r="U847" i="2" s="1"/>
  <c r="B859" i="2"/>
  <c r="B871" i="2"/>
  <c r="B883" i="2"/>
  <c r="B895" i="2"/>
  <c r="B907" i="2"/>
  <c r="B919" i="2"/>
  <c r="B931" i="2"/>
  <c r="B943" i="2"/>
  <c r="U943" i="2" s="1"/>
  <c r="B955" i="2"/>
  <c r="U955" i="2" s="1"/>
  <c r="B967" i="2"/>
  <c r="U967" i="2" s="1"/>
  <c r="B979" i="2"/>
  <c r="B991" i="2"/>
  <c r="B1003" i="2"/>
  <c r="B1015" i="2"/>
  <c r="B1027" i="2"/>
  <c r="U1027" i="2" s="1"/>
  <c r="B1039" i="2"/>
  <c r="U1039" i="2" s="1"/>
  <c r="B1051" i="2"/>
  <c r="B1063" i="2"/>
  <c r="B1075" i="2"/>
  <c r="B1087" i="2"/>
  <c r="B1099" i="2"/>
  <c r="U1099" i="2" s="1"/>
  <c r="B1111" i="2"/>
  <c r="B1123" i="2"/>
  <c r="U1123" i="2" s="1"/>
  <c r="B1135" i="2"/>
  <c r="B1147" i="2"/>
  <c r="B1159" i="2"/>
  <c r="B1171" i="2"/>
  <c r="B1183" i="2"/>
  <c r="T1183" i="2" s="1"/>
  <c r="B1195" i="2"/>
  <c r="T1195" i="2" s="1"/>
  <c r="B1207" i="2"/>
  <c r="B1219" i="2"/>
  <c r="B1231" i="2"/>
  <c r="B1243" i="2"/>
  <c r="B1255" i="2"/>
  <c r="U1255" i="2" s="1"/>
  <c r="B1267" i="2"/>
  <c r="U1267" i="2" s="1"/>
  <c r="B105" i="2"/>
  <c r="B237" i="2"/>
  <c r="M237" i="2" s="1"/>
  <c r="B465" i="2"/>
  <c r="B489" i="2"/>
  <c r="U489" i="2" s="1"/>
  <c r="B585" i="2"/>
  <c r="B609" i="2"/>
  <c r="B741" i="2"/>
  <c r="B837" i="2"/>
  <c r="B885" i="2"/>
  <c r="B933" i="2"/>
  <c r="B1113" i="2"/>
  <c r="B1185" i="2"/>
  <c r="B1233" i="2"/>
  <c r="L160" i="2"/>
  <c r="L208" i="2"/>
  <c r="B106" i="2"/>
  <c r="M106" i="2" s="1"/>
  <c r="B118" i="2"/>
  <c r="M118" i="2" s="1"/>
  <c r="B130" i="2"/>
  <c r="B142" i="2"/>
  <c r="U142" i="2" s="1"/>
  <c r="B202" i="2"/>
  <c r="L202" i="2" s="1"/>
  <c r="B238" i="2"/>
  <c r="L238" i="2" s="1"/>
  <c r="B262" i="2"/>
  <c r="N262" i="2" s="1"/>
  <c r="B274" i="2"/>
  <c r="U274" i="2" s="1"/>
  <c r="B286" i="2"/>
  <c r="T286" i="2" s="1"/>
  <c r="B382" i="2"/>
  <c r="M382" i="2" s="1"/>
  <c r="B394" i="2"/>
  <c r="B418" i="2"/>
  <c r="B430" i="2"/>
  <c r="B466" i="2"/>
  <c r="B550" i="2"/>
  <c r="B574" i="2"/>
  <c r="B575" i="2"/>
  <c r="B586" i="2"/>
  <c r="M586" i="2" s="1"/>
  <c r="B610" i="2"/>
  <c r="U610" i="2" s="1"/>
  <c r="B622" i="2"/>
  <c r="M622" i="2" s="1"/>
  <c r="B646" i="2"/>
  <c r="M646" i="2" s="1"/>
  <c r="B694" i="2"/>
  <c r="M694" i="2" s="1"/>
  <c r="B706" i="2"/>
  <c r="B742" i="2"/>
  <c r="B886" i="2"/>
  <c r="M886" i="2" s="1"/>
  <c r="B1186" i="2"/>
  <c r="B778" i="2"/>
  <c r="B814" i="2"/>
  <c r="B838" i="2"/>
  <c r="M838" i="2" s="1"/>
  <c r="B850" i="2"/>
  <c r="M850" i="2" s="1"/>
  <c r="B898" i="2"/>
  <c r="B922" i="2"/>
  <c r="B934" i="2"/>
  <c r="T934" i="2" s="1"/>
  <c r="B958" i="2"/>
  <c r="B970" i="2"/>
  <c r="B994" i="2"/>
  <c r="T994" i="2" s="1"/>
  <c r="B1030" i="2"/>
  <c r="M1030" i="2" s="1"/>
  <c r="B1090" i="2"/>
  <c r="B1114" i="2"/>
  <c r="B1126" i="2"/>
  <c r="B1150" i="2"/>
  <c r="M1150" i="2" s="1"/>
  <c r="B1198" i="2"/>
  <c r="B1222" i="2"/>
  <c r="B1234" i="2"/>
  <c r="B1270" i="2"/>
  <c r="N1270" i="2" s="1"/>
  <c r="B887" i="2"/>
  <c r="T887" i="2" s="1"/>
  <c r="B47" i="2"/>
  <c r="B71" i="2"/>
  <c r="N71" i="2" s="1"/>
  <c r="B119" i="2"/>
  <c r="S119" i="2" s="1"/>
  <c r="B143" i="2"/>
  <c r="B239" i="2"/>
  <c r="B263" i="2"/>
  <c r="B275" i="2"/>
  <c r="L275" i="2" s="1"/>
  <c r="B395" i="2"/>
  <c r="L395" i="2" s="1"/>
  <c r="B419" i="2"/>
  <c r="B431" i="2"/>
  <c r="U431" i="2" s="1"/>
  <c r="B467" i="2"/>
  <c r="L467" i="2" s="1"/>
  <c r="B587" i="2"/>
  <c r="B611" i="2"/>
  <c r="B623" i="2"/>
  <c r="B671" i="2"/>
  <c r="N671" i="2" s="1"/>
  <c r="B695" i="2"/>
  <c r="B743" i="2"/>
  <c r="B767" i="2"/>
  <c r="B779" i="2"/>
  <c r="L779" i="2" s="1"/>
  <c r="B803" i="2"/>
  <c r="M803" i="2" s="1"/>
  <c r="B899" i="2"/>
  <c r="T899" i="2" s="1"/>
  <c r="B935" i="2"/>
  <c r="B959" i="2"/>
  <c r="B971" i="2"/>
  <c r="B995" i="2"/>
  <c r="B1091" i="2"/>
  <c r="N1091" i="2" s="1"/>
  <c r="B1115" i="2"/>
  <c r="B1151" i="2"/>
  <c r="B1199" i="2"/>
  <c r="B1211" i="2"/>
  <c r="B1235" i="2"/>
  <c r="B1247" i="2"/>
  <c r="U1247" i="2" s="1"/>
  <c r="B1271" i="2"/>
  <c r="N1271" i="2" s="1"/>
  <c r="B170" i="2"/>
  <c r="L170" i="2" s="1"/>
  <c r="B134" i="2"/>
  <c r="M134" i="2" s="1"/>
  <c r="B62" i="2"/>
  <c r="U62" i="2" s="1"/>
  <c r="B14" i="2"/>
  <c r="B1152" i="2"/>
  <c r="B482" i="2"/>
  <c r="B36" i="2"/>
  <c r="B48" i="2"/>
  <c r="B96" i="2"/>
  <c r="M96" i="2" s="1"/>
  <c r="B108" i="2"/>
  <c r="L108" i="2" s="1"/>
  <c r="B120" i="2"/>
  <c r="N120" i="2" s="1"/>
  <c r="B144" i="2"/>
  <c r="U144" i="2" s="1"/>
  <c r="B312" i="2"/>
  <c r="B432" i="2"/>
  <c r="B468" i="2"/>
  <c r="B672" i="2"/>
  <c r="B744" i="2"/>
  <c r="B768" i="2"/>
  <c r="T768" i="2" s="1"/>
  <c r="B900" i="2"/>
  <c r="B936" i="2"/>
  <c r="B960" i="2"/>
  <c r="U960" i="2" s="1"/>
  <c r="B1044" i="2"/>
  <c r="L1044" i="2" s="1"/>
  <c r="B1056" i="2"/>
  <c r="B1176" i="2"/>
  <c r="B1236" i="2"/>
  <c r="B1248" i="2"/>
  <c r="B1009" i="2"/>
  <c r="B374" i="2"/>
  <c r="B373" i="2"/>
  <c r="T373" i="2" s="1"/>
  <c r="B434" i="2"/>
  <c r="B433" i="2"/>
  <c r="B469" i="2"/>
  <c r="B470" i="2"/>
  <c r="B590" i="2"/>
  <c r="U590" i="2" s="1"/>
  <c r="B589" i="2"/>
  <c r="T589" i="2" s="1"/>
  <c r="B746" i="2"/>
  <c r="U746" i="2" s="1"/>
  <c r="B745" i="2"/>
  <c r="N64" i="2"/>
  <c r="B38" i="2"/>
  <c r="T38" i="2" s="1"/>
  <c r="B74" i="2"/>
  <c r="B86" i="2"/>
  <c r="U86" i="2" s="1"/>
  <c r="B206" i="2"/>
  <c r="U206" i="2" s="1"/>
  <c r="B230" i="2"/>
  <c r="B242" i="2"/>
  <c r="B350" i="2"/>
  <c r="B386" i="2"/>
  <c r="B422" i="2"/>
  <c r="L422" i="2" s="1"/>
  <c r="B458" i="2"/>
  <c r="T458" i="2" s="1"/>
  <c r="B494" i="2"/>
  <c r="T494" i="2" s="1"/>
  <c r="B506" i="2"/>
  <c r="B542" i="2"/>
  <c r="B578" i="2"/>
  <c r="M578" i="2" s="1"/>
  <c r="B614" i="2"/>
  <c r="B650" i="2"/>
  <c r="B686" i="2"/>
  <c r="B698" i="2"/>
  <c r="B734" i="2"/>
  <c r="B770" i="2"/>
  <c r="B806" i="2"/>
  <c r="B842" i="2"/>
  <c r="M842" i="2" s="1"/>
  <c r="B878" i="2"/>
  <c r="U878" i="2" s="1"/>
  <c r="B890" i="2"/>
  <c r="U890" i="2" s="1"/>
  <c r="B926" i="2"/>
  <c r="B962" i="2"/>
  <c r="B998" i="2"/>
  <c r="N998" i="2" s="1"/>
  <c r="B1034" i="2"/>
  <c r="B1070" i="2"/>
  <c r="B1082" i="2"/>
  <c r="B1118" i="2"/>
  <c r="M1118" i="2" s="1"/>
  <c r="B1154" i="2"/>
  <c r="N1154" i="2" s="1"/>
  <c r="B1190" i="2"/>
  <c r="B1226" i="2"/>
  <c r="B1262" i="2"/>
  <c r="B1274" i="2"/>
  <c r="B1203" i="2"/>
  <c r="M1203" i="2" s="1"/>
  <c r="B1177" i="2"/>
  <c r="B711" i="2"/>
  <c r="B399" i="2"/>
  <c r="B39" i="2"/>
  <c r="B87" i="2"/>
  <c r="B100" i="2"/>
  <c r="L100" i="2" s="1"/>
  <c r="B111" i="2"/>
  <c r="U111" i="2" s="1"/>
  <c r="B231" i="2"/>
  <c r="S231" i="2" s="1"/>
  <c r="B244" i="2"/>
  <c r="U244" i="2" s="1"/>
  <c r="B255" i="2"/>
  <c r="S255" i="2" s="1"/>
  <c r="B352" i="2"/>
  <c r="N352" i="2" s="1"/>
  <c r="B387" i="2"/>
  <c r="B471" i="2"/>
  <c r="U471" i="2" s="1"/>
  <c r="B544" i="2"/>
  <c r="B579" i="2"/>
  <c r="L579" i="2" s="1"/>
  <c r="B663" i="2"/>
  <c r="B736" i="2"/>
  <c r="B771" i="2"/>
  <c r="B855" i="2"/>
  <c r="U855" i="2" s="1"/>
  <c r="B928" i="2"/>
  <c r="B963" i="2"/>
  <c r="U963" i="2" s="1"/>
  <c r="B1047" i="2"/>
  <c r="B1120" i="2"/>
  <c r="N1120" i="2" s="1"/>
  <c r="B1155" i="2"/>
  <c r="B1239" i="2"/>
  <c r="B817" i="2"/>
  <c r="B1021" i="2"/>
  <c r="B1045" i="2"/>
  <c r="B1093" i="2"/>
  <c r="B1117" i="2"/>
  <c r="B1261" i="2"/>
  <c r="L1261" i="2" s="1"/>
  <c r="S168" i="2"/>
  <c r="S3" i="2"/>
  <c r="M3" i="2"/>
  <c r="N3" i="2"/>
  <c r="T124" i="2"/>
  <c r="N124" i="2"/>
  <c r="S124" i="2"/>
  <c r="M124" i="2"/>
  <c r="N256" i="2"/>
  <c r="U256" i="2"/>
  <c r="M171" i="2"/>
  <c r="N171" i="2"/>
  <c r="T148" i="2"/>
  <c r="S148" i="2"/>
  <c r="U148" i="2"/>
  <c r="N25" i="2"/>
  <c r="M304" i="2"/>
  <c r="S304" i="2"/>
  <c r="U3" i="2"/>
  <c r="S107" i="2"/>
  <c r="L256" i="2"/>
  <c r="L280" i="2"/>
  <c r="N148" i="2"/>
  <c r="M256" i="2"/>
  <c r="L148" i="2"/>
  <c r="M307" i="2"/>
  <c r="L112" i="2"/>
  <c r="M148" i="2"/>
  <c r="M215" i="2"/>
  <c r="S280" i="2"/>
  <c r="B8" i="2"/>
  <c r="M8" i="2" s="1"/>
  <c r="B20" i="2"/>
  <c r="M20" i="2" s="1"/>
  <c r="B32" i="2"/>
  <c r="N32" i="2" s="1"/>
  <c r="B56" i="2"/>
  <c r="N56" i="2" s="1"/>
  <c r="B68" i="2"/>
  <c r="L68" i="2" s="1"/>
  <c r="B80" i="2"/>
  <c r="N80" i="2" s="1"/>
  <c r="B92" i="2"/>
  <c r="B104" i="2"/>
  <c r="L104" i="2" s="1"/>
  <c r="B116" i="2"/>
  <c r="M116" i="2" s="1"/>
  <c r="B128" i="2"/>
  <c r="B140" i="2"/>
  <c r="L140" i="2" s="1"/>
  <c r="B152" i="2"/>
  <c r="B164" i="2"/>
  <c r="N164" i="2" s="1"/>
  <c r="B176" i="2"/>
  <c r="U176" i="2" s="1"/>
  <c r="B188" i="2"/>
  <c r="N188" i="2" s="1"/>
  <c r="B200" i="2"/>
  <c r="B212" i="2"/>
  <c r="N212" i="2" s="1"/>
  <c r="B224" i="2"/>
  <c r="B236" i="2"/>
  <c r="T236" i="2" s="1"/>
  <c r="B248" i="2"/>
  <c r="M248" i="2" s="1"/>
  <c r="B260" i="2"/>
  <c r="M260" i="2" s="1"/>
  <c r="B272" i="2"/>
  <c r="N272" i="2" s="1"/>
  <c r="B284" i="2"/>
  <c r="M284" i="2" s="1"/>
  <c r="B296" i="2"/>
  <c r="M296" i="2" s="1"/>
  <c r="B308" i="2"/>
  <c r="M308" i="2" s="1"/>
  <c r="B320" i="2"/>
  <c r="U320" i="2" s="1"/>
  <c r="B332" i="2"/>
  <c r="U332" i="2" s="1"/>
  <c r="B344" i="2"/>
  <c r="B356" i="2"/>
  <c r="B368" i="2"/>
  <c r="U368" i="2" s="1"/>
  <c r="B380" i="2"/>
  <c r="B392" i="2"/>
  <c r="B404" i="2"/>
  <c r="B416" i="2"/>
  <c r="B428" i="2"/>
  <c r="B440" i="2"/>
  <c r="B452" i="2"/>
  <c r="B453" i="2"/>
  <c r="U453" i="2" s="1"/>
  <c r="B464" i="2"/>
  <c r="B476" i="2"/>
  <c r="U476" i="2" s="1"/>
  <c r="B488" i="2"/>
  <c r="L488" i="2" s="1"/>
  <c r="B500" i="2"/>
  <c r="B512" i="2"/>
  <c r="B524" i="2"/>
  <c r="T524" i="2" s="1"/>
  <c r="B536" i="2"/>
  <c r="U536" i="2" s="1"/>
  <c r="B548" i="2"/>
  <c r="B560" i="2"/>
  <c r="B572" i="2"/>
  <c r="B584" i="2"/>
  <c r="T584" i="2" s="1"/>
  <c r="B596" i="2"/>
  <c r="U596" i="2" s="1"/>
  <c r="B608" i="2"/>
  <c r="B620" i="2"/>
  <c r="U620" i="2" s="1"/>
  <c r="B632" i="2"/>
  <c r="U632" i="2" s="1"/>
  <c r="B644" i="2"/>
  <c r="U644" i="2" s="1"/>
  <c r="B656" i="2"/>
  <c r="B657" i="2"/>
  <c r="B668" i="2"/>
  <c r="T668" i="2" s="1"/>
  <c r="B680" i="2"/>
  <c r="B692" i="2"/>
  <c r="T692" i="2" s="1"/>
  <c r="B704" i="2"/>
  <c r="B716" i="2"/>
  <c r="T716" i="2" s="1"/>
  <c r="B728" i="2"/>
  <c r="U728" i="2" s="1"/>
  <c r="B729" i="2"/>
  <c r="T729" i="2" s="1"/>
  <c r="B740" i="2"/>
  <c r="B752" i="2"/>
  <c r="B764" i="2"/>
  <c r="B776" i="2"/>
  <c r="B788" i="2"/>
  <c r="B800" i="2"/>
  <c r="U800" i="2" s="1"/>
  <c r="B812" i="2"/>
  <c r="B824" i="2"/>
  <c r="B836" i="2"/>
  <c r="B848" i="2"/>
  <c r="T848" i="2" s="1"/>
  <c r="B860" i="2"/>
  <c r="B872" i="2"/>
  <c r="B884" i="2"/>
  <c r="U884" i="2" s="1"/>
  <c r="B896" i="2"/>
  <c r="B908" i="2"/>
  <c r="B920" i="2"/>
  <c r="B932" i="2"/>
  <c r="T932" i="2" s="1"/>
  <c r="B944" i="2"/>
  <c r="U944" i="2" s="1"/>
  <c r="B956" i="2"/>
  <c r="B968" i="2"/>
  <c r="T968" i="2" s="1"/>
  <c r="B980" i="2"/>
  <c r="B992" i="2"/>
  <c r="U992" i="2" s="1"/>
  <c r="B1004" i="2"/>
  <c r="B1016" i="2"/>
  <c r="B1028" i="2"/>
  <c r="U1028" i="2" s="1"/>
  <c r="B1029" i="2"/>
  <c r="T1029" i="2" s="1"/>
  <c r="B1040" i="2"/>
  <c r="B1052" i="2"/>
  <c r="B1064" i="2"/>
  <c r="B1076" i="2"/>
  <c r="U1076" i="2" s="1"/>
  <c r="B1088" i="2"/>
  <c r="B1100" i="2"/>
  <c r="B1112" i="2"/>
  <c r="B1124" i="2"/>
  <c r="B1136" i="2"/>
  <c r="B1148" i="2"/>
  <c r="U1148" i="2" s="1"/>
  <c r="B1160" i="2"/>
  <c r="U1160" i="2" s="1"/>
  <c r="B1172" i="2"/>
  <c r="T1172" i="2" s="1"/>
  <c r="B1184" i="2"/>
  <c r="U1184" i="2" s="1"/>
  <c r="B1196" i="2"/>
  <c r="B1208" i="2"/>
  <c r="B1220" i="2"/>
  <c r="B1232" i="2"/>
  <c r="B1244" i="2"/>
  <c r="B1256" i="2"/>
  <c r="M1256" i="2" s="1"/>
  <c r="B1268" i="2"/>
  <c r="T1268" i="2" s="1"/>
  <c r="B117" i="2"/>
  <c r="B69" i="2"/>
  <c r="N69" i="2" s="1"/>
  <c r="S60" i="2"/>
  <c r="S15" i="2"/>
  <c r="U15" i="2"/>
  <c r="T15" i="2"/>
  <c r="N15" i="2"/>
  <c r="M280" i="2"/>
  <c r="M15" i="2"/>
  <c r="N280" i="2"/>
  <c r="U136" i="2"/>
  <c r="T136" i="2"/>
  <c r="M112" i="2"/>
  <c r="S268" i="2"/>
  <c r="L271" i="2"/>
  <c r="T280" i="2"/>
  <c r="N283" i="2"/>
  <c r="B9" i="2"/>
  <c r="U9" i="2" s="1"/>
  <c r="B93" i="2"/>
  <c r="B129" i="2"/>
  <c r="B201" i="2"/>
  <c r="L201" i="2" s="1"/>
  <c r="B225" i="2"/>
  <c r="M225" i="2" s="1"/>
  <c r="B261" i="2"/>
  <c r="T261" i="2" s="1"/>
  <c r="B273" i="2"/>
  <c r="M273" i="2" s="1"/>
  <c r="B345" i="2"/>
  <c r="B393" i="2"/>
  <c r="B417" i="2"/>
  <c r="B501" i="2"/>
  <c r="B549" i="2"/>
  <c r="B645" i="2"/>
  <c r="M645" i="2" s="1"/>
  <c r="B777" i="2"/>
  <c r="U777" i="2" s="1"/>
  <c r="B801" i="2"/>
  <c r="B849" i="2"/>
  <c r="B873" i="2"/>
  <c r="N873" i="2" s="1"/>
  <c r="B921" i="2"/>
  <c r="U921" i="2" s="1"/>
  <c r="B969" i="2"/>
  <c r="B993" i="2"/>
  <c r="B1077" i="2"/>
  <c r="B1125" i="2"/>
  <c r="U1125" i="2" s="1"/>
  <c r="B1221" i="2"/>
  <c r="U267" i="2"/>
  <c r="L267" i="2"/>
  <c r="B249" i="2"/>
  <c r="B537" i="2"/>
  <c r="U537" i="2" s="1"/>
  <c r="B357" i="2"/>
  <c r="N112" i="2"/>
  <c r="T268" i="2"/>
  <c r="U196" i="2"/>
  <c r="S196" i="2"/>
  <c r="T196" i="2"/>
  <c r="B1269" i="2"/>
  <c r="B44" i="2"/>
  <c r="U44" i="2" s="1"/>
  <c r="U16" i="2"/>
  <c r="U268" i="2"/>
  <c r="U220" i="2"/>
  <c r="S220" i="2"/>
  <c r="N220" i="2"/>
  <c r="B33" i="2"/>
  <c r="B681" i="2"/>
  <c r="B21" i="2"/>
  <c r="L21" i="2" s="1"/>
  <c r="B141" i="2"/>
  <c r="B165" i="2"/>
  <c r="N165" i="2" s="1"/>
  <c r="B297" i="2"/>
  <c r="L297" i="2" s="1"/>
  <c r="B321" i="2"/>
  <c r="U321" i="2" s="1"/>
  <c r="B369" i="2"/>
  <c r="M369" i="2" s="1"/>
  <c r="B405" i="2"/>
  <c r="B429" i="2"/>
  <c r="B513" i="2"/>
  <c r="N513" i="2" s="1"/>
  <c r="B561" i="2"/>
  <c r="B597" i="2"/>
  <c r="L597" i="2" s="1"/>
  <c r="B621" i="2"/>
  <c r="B705" i="2"/>
  <c r="B753" i="2"/>
  <c r="B789" i="2"/>
  <c r="U789" i="2" s="1"/>
  <c r="B813" i="2"/>
  <c r="U813" i="2" s="1"/>
  <c r="B861" i="2"/>
  <c r="B909" i="2"/>
  <c r="B957" i="2"/>
  <c r="B1017" i="2"/>
  <c r="M1017" i="2" s="1"/>
  <c r="B1089" i="2"/>
  <c r="B1137" i="2"/>
  <c r="B1173" i="2"/>
  <c r="B1197" i="2"/>
  <c r="B1245" i="2"/>
  <c r="T52" i="2"/>
  <c r="L52" i="2"/>
  <c r="S52" i="2"/>
  <c r="B1078" i="2"/>
  <c r="T1078" i="2" s="1"/>
  <c r="B502" i="2"/>
  <c r="B22" i="2"/>
  <c r="L22" i="2" s="1"/>
  <c r="B166" i="2"/>
  <c r="U166" i="2" s="1"/>
  <c r="B190" i="2"/>
  <c r="B310" i="2"/>
  <c r="U310" i="2" s="1"/>
  <c r="B334" i="2"/>
  <c r="B406" i="2"/>
  <c r="B442" i="2"/>
  <c r="B490" i="2"/>
  <c r="B598" i="2"/>
  <c r="B634" i="2"/>
  <c r="B682" i="2"/>
  <c r="M682" i="2" s="1"/>
  <c r="B754" i="2"/>
  <c r="B790" i="2"/>
  <c r="T790" i="2" s="1"/>
  <c r="B862" i="2"/>
  <c r="B946" i="2"/>
  <c r="B982" i="2"/>
  <c r="B1066" i="2"/>
  <c r="B1138" i="2"/>
  <c r="B1174" i="2"/>
  <c r="B1210" i="2"/>
  <c r="B1258" i="2"/>
  <c r="U28" i="2"/>
  <c r="S28" i="2"/>
  <c r="T28" i="2"/>
  <c r="N28" i="2"/>
  <c r="B923" i="2"/>
  <c r="B851" i="2"/>
  <c r="T851" i="2" s="1"/>
  <c r="M52" i="2"/>
  <c r="L124" i="2"/>
  <c r="B23" i="2"/>
  <c r="S23" i="2" s="1"/>
  <c r="B35" i="2"/>
  <c r="S35" i="2" s="1"/>
  <c r="B59" i="2"/>
  <c r="S59" i="2" s="1"/>
  <c r="B167" i="2"/>
  <c r="S167" i="2" s="1"/>
  <c r="B179" i="2"/>
  <c r="T179" i="2" s="1"/>
  <c r="B191" i="2"/>
  <c r="M191" i="2" s="1"/>
  <c r="B203" i="2"/>
  <c r="L203" i="2" s="1"/>
  <c r="B311" i="2"/>
  <c r="S311" i="2" s="1"/>
  <c r="B335" i="2"/>
  <c r="B371" i="2"/>
  <c r="B407" i="2"/>
  <c r="B455" i="2"/>
  <c r="U455" i="2" s="1"/>
  <c r="B491" i="2"/>
  <c r="B527" i="2"/>
  <c r="B563" i="2"/>
  <c r="B599" i="2"/>
  <c r="B647" i="2"/>
  <c r="U647" i="2" s="1"/>
  <c r="B683" i="2"/>
  <c r="T683" i="2" s="1"/>
  <c r="B719" i="2"/>
  <c r="B755" i="2"/>
  <c r="L755" i="2" s="1"/>
  <c r="B791" i="2"/>
  <c r="B839" i="2"/>
  <c r="B875" i="2"/>
  <c r="B911" i="2"/>
  <c r="B947" i="2"/>
  <c r="B983" i="2"/>
  <c r="B1031" i="2"/>
  <c r="B1067" i="2"/>
  <c r="N1067" i="2" s="1"/>
  <c r="B1103" i="2"/>
  <c r="B1139" i="2"/>
  <c r="U1139" i="2" s="1"/>
  <c r="B1175" i="2"/>
  <c r="B1223" i="2"/>
  <c r="T1223" i="2" s="1"/>
  <c r="B1259" i="2"/>
  <c r="L1259" i="2" s="1"/>
  <c r="B240" i="2"/>
  <c r="B94" i="2"/>
  <c r="B1272" i="2"/>
  <c r="B696" i="2"/>
  <c r="B346" i="2"/>
  <c r="L220" i="2"/>
  <c r="B57" i="2"/>
  <c r="B153" i="2"/>
  <c r="B177" i="2"/>
  <c r="B285" i="2"/>
  <c r="M285" i="2" s="1"/>
  <c r="B309" i="2"/>
  <c r="N309" i="2" s="1"/>
  <c r="B333" i="2"/>
  <c r="B381" i="2"/>
  <c r="B441" i="2"/>
  <c r="B477" i="2"/>
  <c r="B525" i="2"/>
  <c r="B573" i="2"/>
  <c r="T573" i="2" s="1"/>
  <c r="B633" i="2"/>
  <c r="T633" i="2" s="1"/>
  <c r="B669" i="2"/>
  <c r="T669" i="2" s="1"/>
  <c r="B717" i="2"/>
  <c r="B765" i="2"/>
  <c r="M765" i="2" s="1"/>
  <c r="B825" i="2"/>
  <c r="B897" i="2"/>
  <c r="B945" i="2"/>
  <c r="B981" i="2"/>
  <c r="B1005" i="2"/>
  <c r="B1053" i="2"/>
  <c r="B1101" i="2"/>
  <c r="B1149" i="2"/>
  <c r="L1149" i="2" s="1"/>
  <c r="B1209" i="2"/>
  <c r="T1209" i="2" s="1"/>
  <c r="B226" i="2"/>
  <c r="U226" i="2" s="1"/>
  <c r="M220" i="2"/>
  <c r="B58" i="2"/>
  <c r="T58" i="2" s="1"/>
  <c r="B154" i="2"/>
  <c r="L154" i="2" s="1"/>
  <c r="B178" i="2"/>
  <c r="U178" i="2" s="1"/>
  <c r="B298" i="2"/>
  <c r="L298" i="2" s="1"/>
  <c r="B322" i="2"/>
  <c r="U322" i="2" s="1"/>
  <c r="B370" i="2"/>
  <c r="M370" i="2" s="1"/>
  <c r="B478" i="2"/>
  <c r="B526" i="2"/>
  <c r="M526" i="2" s="1"/>
  <c r="B562" i="2"/>
  <c r="B670" i="2"/>
  <c r="B718" i="2"/>
  <c r="M718" i="2" s="1"/>
  <c r="B826" i="2"/>
  <c r="B874" i="2"/>
  <c r="B910" i="2"/>
  <c r="B1018" i="2"/>
  <c r="B1054" i="2"/>
  <c r="B1102" i="2"/>
  <c r="B1246" i="2"/>
  <c r="B827" i="2"/>
  <c r="M107" i="2"/>
  <c r="N227" i="2"/>
  <c r="B24" i="2"/>
  <c r="B72" i="2"/>
  <c r="U72" i="2" s="1"/>
  <c r="B180" i="2"/>
  <c r="B192" i="2"/>
  <c r="N192" i="2" s="1"/>
  <c r="B204" i="2"/>
  <c r="N204" i="2" s="1"/>
  <c r="B216" i="2"/>
  <c r="U216" i="2" s="1"/>
  <c r="B336" i="2"/>
  <c r="B348" i="2"/>
  <c r="B372" i="2"/>
  <c r="T372" i="2" s="1"/>
  <c r="B396" i="2"/>
  <c r="T396" i="2" s="1"/>
  <c r="B420" i="2"/>
  <c r="T420" i="2" s="1"/>
  <c r="B444" i="2"/>
  <c r="T444" i="2" s="1"/>
  <c r="B456" i="2"/>
  <c r="B492" i="2"/>
  <c r="B528" i="2"/>
  <c r="B540" i="2"/>
  <c r="B564" i="2"/>
  <c r="B588" i="2"/>
  <c r="B612" i="2"/>
  <c r="B636" i="2"/>
  <c r="B648" i="2"/>
  <c r="B684" i="2"/>
  <c r="B720" i="2"/>
  <c r="T720" i="2" s="1"/>
  <c r="B732" i="2"/>
  <c r="M732" i="2" s="1"/>
  <c r="B756" i="2"/>
  <c r="M756" i="2" s="1"/>
  <c r="B780" i="2"/>
  <c r="B804" i="2"/>
  <c r="B828" i="2"/>
  <c r="B840" i="2"/>
  <c r="B876" i="2"/>
  <c r="B912" i="2"/>
  <c r="B924" i="2"/>
  <c r="B948" i="2"/>
  <c r="B972" i="2"/>
  <c r="T972" i="2" s="1"/>
  <c r="B996" i="2"/>
  <c r="B1020" i="2"/>
  <c r="B1032" i="2"/>
  <c r="B1068" i="2"/>
  <c r="B1104" i="2"/>
  <c r="B1116" i="2"/>
  <c r="B1140" i="2"/>
  <c r="B1164" i="2"/>
  <c r="B1188" i="2"/>
  <c r="L1188" i="2" s="1"/>
  <c r="B1212" i="2"/>
  <c r="B1224" i="2"/>
  <c r="B1260" i="2"/>
  <c r="B290" i="2"/>
  <c r="U290" i="2" s="1"/>
  <c r="B26" i="2"/>
  <c r="N26" i="2" s="1"/>
  <c r="B1094" i="2"/>
  <c r="B1022" i="2"/>
  <c r="B818" i="2"/>
  <c r="L818" i="2" s="1"/>
  <c r="B794" i="2"/>
  <c r="B518" i="2"/>
  <c r="N518" i="2" s="1"/>
  <c r="B446" i="2"/>
  <c r="U52" i="2"/>
  <c r="S13" i="2"/>
  <c r="B37" i="2"/>
  <c r="B73" i="2"/>
  <c r="L73" i="2" s="1"/>
  <c r="B85" i="2"/>
  <c r="M85" i="2" s="1"/>
  <c r="L133" i="2"/>
  <c r="B193" i="2"/>
  <c r="M193" i="2" s="1"/>
  <c r="B205" i="2"/>
  <c r="B217" i="2"/>
  <c r="B229" i="2"/>
  <c r="M229" i="2" s="1"/>
  <c r="B337" i="2"/>
  <c r="B338" i="2"/>
  <c r="U338" i="2" s="1"/>
  <c r="B385" i="2"/>
  <c r="T385" i="2" s="1"/>
  <c r="B421" i="2"/>
  <c r="B457" i="2"/>
  <c r="B493" i="2"/>
  <c r="N493" i="2" s="1"/>
  <c r="B529" i="2"/>
  <c r="B577" i="2"/>
  <c r="B613" i="2"/>
  <c r="B649" i="2"/>
  <c r="B685" i="2"/>
  <c r="M685" i="2" s="1"/>
  <c r="B721" i="2"/>
  <c r="B769" i="2"/>
  <c r="B805" i="2"/>
  <c r="B841" i="2"/>
  <c r="L841" i="2" s="1"/>
  <c r="B877" i="2"/>
  <c r="T877" i="2" s="1"/>
  <c r="B913" i="2"/>
  <c r="B961" i="2"/>
  <c r="B997" i="2"/>
  <c r="B1033" i="2"/>
  <c r="N1033" i="2" s="1"/>
  <c r="B1069" i="2"/>
  <c r="B1105" i="2"/>
  <c r="B1153" i="2"/>
  <c r="B1189" i="2"/>
  <c r="B1225" i="2"/>
  <c r="U160" i="2"/>
  <c r="S160" i="2"/>
  <c r="T160" i="2"/>
  <c r="N160" i="2"/>
  <c r="N52" i="2"/>
  <c r="N196" i="2"/>
  <c r="B50" i="2"/>
  <c r="N50" i="2" s="1"/>
  <c r="U171" i="2"/>
  <c r="B219" i="2"/>
  <c r="T219" i="2" s="1"/>
  <c r="B75" i="2"/>
  <c r="S75" i="2" s="1"/>
  <c r="B1191" i="2"/>
  <c r="U1191" i="2" s="1"/>
  <c r="B999" i="2"/>
  <c r="B807" i="2"/>
  <c r="B615" i="2"/>
  <c r="B423" i="2"/>
  <c r="N40" i="2"/>
  <c r="B269" i="2"/>
  <c r="B243" i="2"/>
  <c r="M243" i="2" s="1"/>
  <c r="B125" i="2"/>
  <c r="B99" i="2"/>
  <c r="M99" i="2" s="1"/>
  <c r="B1205" i="2"/>
  <c r="B1119" i="2"/>
  <c r="B1013" i="2"/>
  <c r="U1013" i="2" s="1"/>
  <c r="B927" i="2"/>
  <c r="B821" i="2"/>
  <c r="B735" i="2"/>
  <c r="B629" i="2"/>
  <c r="B543" i="2"/>
  <c r="U543" i="2" s="1"/>
  <c r="B437" i="2"/>
  <c r="B351" i="2"/>
  <c r="B363" i="2"/>
  <c r="U363" i="2" s="1"/>
  <c r="B411" i="2"/>
  <c r="U411" i="2" s="1"/>
  <c r="B459" i="2"/>
  <c r="U459" i="2" s="1"/>
  <c r="B507" i="2"/>
  <c r="B555" i="2"/>
  <c r="B603" i="2"/>
  <c r="B651" i="2"/>
  <c r="B699" i="2"/>
  <c r="B747" i="2"/>
  <c r="T747" i="2" s="1"/>
  <c r="B795" i="2"/>
  <c r="U795" i="2" s="1"/>
  <c r="B843" i="2"/>
  <c r="B891" i="2"/>
  <c r="B939" i="2"/>
  <c r="U939" i="2" s="1"/>
  <c r="B987" i="2"/>
  <c r="B1035" i="2"/>
  <c r="N1035" i="2" s="1"/>
  <c r="B1083" i="2"/>
  <c r="B1131" i="2"/>
  <c r="B1179" i="2"/>
  <c r="U1179" i="2" s="1"/>
  <c r="B1227" i="2"/>
  <c r="B1275" i="2"/>
  <c r="B218" i="2"/>
  <c r="M218" i="2" s="1"/>
  <c r="B4" i="2"/>
  <c r="L4" i="2" s="1"/>
  <c r="B5" i="2"/>
  <c r="B17" i="2"/>
  <c r="N17" i="2" s="1"/>
  <c r="B29" i="2"/>
  <c r="L29" i="2" s="1"/>
  <c r="B41" i="2"/>
  <c r="M41" i="2" s="1"/>
  <c r="B53" i="2"/>
  <c r="M53" i="2" s="1"/>
  <c r="B65" i="2"/>
  <c r="T65" i="2" s="1"/>
  <c r="B98" i="2"/>
  <c r="T98" i="2" s="1"/>
  <c r="B6" i="2"/>
  <c r="T6" i="2" s="1"/>
  <c r="B18" i="2"/>
  <c r="N18" i="2" s="1"/>
  <c r="B30" i="2"/>
  <c r="U30" i="2" s="1"/>
  <c r="B42" i="2"/>
  <c r="B54" i="2"/>
  <c r="M54" i="2" s="1"/>
  <c r="B66" i="2"/>
  <c r="L66" i="2" s="1"/>
  <c r="B330" i="2"/>
  <c r="U330" i="2" s="1"/>
  <c r="B342" i="2"/>
  <c r="B354" i="2"/>
  <c r="B366" i="2"/>
  <c r="B378" i="2"/>
  <c r="B390" i="2"/>
  <c r="B402" i="2"/>
  <c r="B414" i="2"/>
  <c r="B426" i="2"/>
  <c r="B438" i="2"/>
  <c r="B450" i="2"/>
  <c r="N450" i="2" s="1"/>
  <c r="B462" i="2"/>
  <c r="B474" i="2"/>
  <c r="N474" i="2" s="1"/>
  <c r="B486" i="2"/>
  <c r="B498" i="2"/>
  <c r="U498" i="2" s="1"/>
  <c r="B510" i="2"/>
  <c r="B522" i="2"/>
  <c r="B534" i="2"/>
  <c r="B546" i="2"/>
  <c r="B558" i="2"/>
  <c r="B570" i="2"/>
  <c r="B582" i="2"/>
  <c r="B594" i="2"/>
  <c r="U594" i="2" s="1"/>
  <c r="B606" i="2"/>
  <c r="B618" i="2"/>
  <c r="B630" i="2"/>
  <c r="U630" i="2" s="1"/>
  <c r="B642" i="2"/>
  <c r="B654" i="2"/>
  <c r="B666" i="2"/>
  <c r="B678" i="2"/>
  <c r="B690" i="2"/>
  <c r="B702" i="2"/>
  <c r="B714" i="2"/>
  <c r="B726" i="2"/>
  <c r="U726" i="2" s="1"/>
  <c r="B738" i="2"/>
  <c r="T738" i="2" s="1"/>
  <c r="B750" i="2"/>
  <c r="T750" i="2" s="1"/>
  <c r="B762" i="2"/>
  <c r="B774" i="2"/>
  <c r="T774" i="2" s="1"/>
  <c r="B786" i="2"/>
  <c r="B798" i="2"/>
  <c r="B810" i="2"/>
  <c r="B822" i="2"/>
  <c r="B834" i="2"/>
  <c r="B846" i="2"/>
  <c r="B858" i="2"/>
  <c r="B870" i="2"/>
  <c r="M870" i="2" s="1"/>
  <c r="B882" i="2"/>
  <c r="B894" i="2"/>
  <c r="U894" i="2" s="1"/>
  <c r="B906" i="2"/>
  <c r="N906" i="2" s="1"/>
  <c r="B918" i="2"/>
  <c r="B930" i="2"/>
  <c r="B942" i="2"/>
  <c r="B954" i="2"/>
  <c r="B966" i="2"/>
  <c r="B978" i="2"/>
  <c r="B990" i="2"/>
  <c r="B1002" i="2"/>
  <c r="B1014" i="2"/>
  <c r="B1026" i="2"/>
  <c r="B1038" i="2"/>
  <c r="B1050" i="2"/>
  <c r="U1050" i="2" s="1"/>
  <c r="B1062" i="2"/>
  <c r="B1074" i="2"/>
  <c r="B1086" i="2"/>
  <c r="B1098" i="2"/>
  <c r="B1110" i="2"/>
  <c r="N1110" i="2" s="1"/>
  <c r="B1122" i="2"/>
  <c r="B1134" i="2"/>
  <c r="B1146" i="2"/>
  <c r="B1158" i="2"/>
  <c r="B1170" i="2"/>
  <c r="B1182" i="2"/>
  <c r="B1194" i="2"/>
  <c r="B1206" i="2"/>
  <c r="L1206" i="2" s="1"/>
  <c r="B1218" i="2"/>
  <c r="B1230" i="2"/>
  <c r="B1242" i="2"/>
  <c r="B1254" i="2"/>
  <c r="L1254" i="2" s="1"/>
  <c r="B1266" i="2"/>
  <c r="S95" i="2"/>
  <c r="U302" i="2"/>
  <c r="L215" i="2"/>
  <c r="N131" i="2"/>
  <c r="M131" i="2"/>
  <c r="T215" i="2"/>
  <c r="L266" i="2"/>
  <c r="T60" i="2"/>
  <c r="M72" i="2"/>
  <c r="N135" i="2"/>
  <c r="N147" i="2"/>
  <c r="N159" i="2"/>
  <c r="N253" i="2"/>
  <c r="M109" i="2"/>
  <c r="L168" i="2"/>
  <c r="L15" i="2"/>
  <c r="S156" i="2"/>
  <c r="M168" i="2"/>
  <c r="L171" i="2"/>
  <c r="M267" i="2"/>
  <c r="M82" i="2"/>
  <c r="N267" i="2"/>
  <c r="S215" i="2"/>
  <c r="S29" i="2"/>
  <c r="N12" i="2"/>
  <c r="L186" i="2"/>
  <c r="T254" i="2"/>
  <c r="N186" i="2"/>
  <c r="T158" i="2"/>
  <c r="S158" i="2"/>
  <c r="U158" i="2"/>
  <c r="S44" i="2"/>
  <c r="M44" i="2"/>
  <c r="L44" i="2"/>
  <c r="M261" i="2"/>
  <c r="U261" i="2"/>
  <c r="N261" i="2"/>
  <c r="T46" i="2"/>
  <c r="S46" i="2"/>
  <c r="M46" i="2"/>
  <c r="T300" i="2"/>
  <c r="S300" i="2"/>
  <c r="U300" i="2"/>
  <c r="M158" i="2"/>
  <c r="S184" i="2"/>
  <c r="N184" i="2"/>
  <c r="U184" i="2"/>
  <c r="T184" i="2"/>
  <c r="M11" i="2"/>
  <c r="M13" i="2"/>
  <c r="S61" i="2"/>
  <c r="M102" i="2"/>
  <c r="U208" i="2"/>
  <c r="S208" i="2"/>
  <c r="T208" i="2"/>
  <c r="T11" i="2"/>
  <c r="U11" i="2"/>
  <c r="L316" i="2"/>
  <c r="N316" i="2"/>
  <c r="M316" i="2"/>
  <c r="T316" i="2"/>
  <c r="S316" i="2"/>
  <c r="U316" i="2"/>
  <c r="L11" i="2"/>
  <c r="S34" i="2"/>
  <c r="U34" i="2"/>
  <c r="L102" i="2"/>
  <c r="N133" i="2"/>
  <c r="N11" i="2"/>
  <c r="N13" i="2"/>
  <c r="N46" i="2"/>
  <c r="N102" i="2"/>
  <c r="L45" i="2"/>
  <c r="T61" i="2"/>
  <c r="M61" i="2"/>
  <c r="L61" i="2"/>
  <c r="N61" i="2"/>
  <c r="T155" i="2"/>
  <c r="S155" i="2"/>
  <c r="U155" i="2"/>
  <c r="L299" i="2"/>
  <c r="T299" i="2"/>
  <c r="S299" i="2"/>
  <c r="M299" i="2"/>
  <c r="U299" i="2"/>
  <c r="S102" i="2"/>
  <c r="U102" i="2"/>
  <c r="T102" i="2"/>
  <c r="T306" i="2"/>
  <c r="S306" i="2"/>
  <c r="N306" i="2"/>
  <c r="U306" i="2"/>
  <c r="L306" i="2"/>
  <c r="M186" i="2"/>
  <c r="T56" i="2"/>
  <c r="N44" i="2"/>
  <c r="L301" i="2"/>
  <c r="T109" i="2"/>
  <c r="S109" i="2"/>
  <c r="L109" i="2"/>
  <c r="U109" i="2"/>
  <c r="T133" i="2"/>
  <c r="U133" i="2"/>
  <c r="S133" i="2"/>
  <c r="M133" i="2"/>
  <c r="S11" i="2"/>
  <c r="T13" i="2"/>
  <c r="U46" i="2"/>
  <c r="L194" i="2"/>
  <c r="T194" i="2"/>
  <c r="S194" i="2"/>
  <c r="N194" i="2"/>
  <c r="U194" i="2"/>
  <c r="M194" i="2"/>
  <c r="U13" i="2"/>
  <c r="U25" i="2"/>
  <c r="S25" i="2"/>
  <c r="T25" i="2"/>
  <c r="M208" i="2"/>
  <c r="L3" i="2"/>
  <c r="U26" i="2"/>
  <c r="S172" i="2"/>
  <c r="U172" i="2"/>
  <c r="T172" i="2"/>
  <c r="L172" i="2"/>
  <c r="M177" i="2"/>
  <c r="M213" i="2"/>
  <c r="T10" i="2"/>
  <c r="S10" i="2"/>
  <c r="L10" i="2"/>
  <c r="T250" i="2"/>
  <c r="S250" i="2"/>
  <c r="U64" i="2"/>
  <c r="T64" i="2"/>
  <c r="S64" i="2"/>
  <c r="L64" i="2"/>
  <c r="L88" i="2"/>
  <c r="M95" i="2"/>
  <c r="U95" i="2"/>
  <c r="U107" i="2"/>
  <c r="T107" i="2"/>
  <c r="N276" i="2"/>
  <c r="S131" i="2"/>
  <c r="U131" i="2"/>
  <c r="S227" i="2"/>
  <c r="U227" i="2"/>
  <c r="T227" i="2"/>
  <c r="U251" i="2"/>
  <c r="L251" i="2"/>
  <c r="T251" i="2"/>
  <c r="U287" i="2"/>
  <c r="T287" i="2"/>
  <c r="N287" i="2"/>
  <c r="S287" i="2"/>
  <c r="L287" i="2"/>
  <c r="M287" i="2"/>
  <c r="M10" i="2"/>
  <c r="S27" i="2"/>
  <c r="M88" i="2"/>
  <c r="L95" i="2"/>
  <c r="L107" i="2"/>
  <c r="L189" i="2"/>
  <c r="L227" i="2"/>
  <c r="U252" i="2"/>
  <c r="L252" i="2"/>
  <c r="S252" i="2"/>
  <c r="T252" i="2"/>
  <c r="N252" i="2"/>
  <c r="M252" i="2"/>
  <c r="T73" i="2"/>
  <c r="N73" i="2"/>
  <c r="T88" i="2"/>
  <c r="M214" i="2"/>
  <c r="U214" i="2"/>
  <c r="N214" i="2"/>
  <c r="T214" i="2"/>
  <c r="S214" i="2"/>
  <c r="T122" i="2"/>
  <c r="S122" i="2"/>
  <c r="T253" i="2"/>
  <c r="S253" i="2"/>
  <c r="U253" i="2"/>
  <c r="T278" i="2"/>
  <c r="U278" i="2"/>
  <c r="S278" i="2"/>
  <c r="M278" i="2"/>
  <c r="T290" i="2"/>
  <c r="S290" i="2"/>
  <c r="M290" i="2"/>
  <c r="L290" i="2"/>
  <c r="T16" i="2"/>
  <c r="S16" i="2"/>
  <c r="U88" i="2"/>
  <c r="L110" i="2"/>
  <c r="M122" i="2"/>
  <c r="N138" i="2"/>
  <c r="L214" i="2"/>
  <c r="N250" i="2"/>
  <c r="L16" i="2"/>
  <c r="T40" i="2"/>
  <c r="S40" i="2"/>
  <c r="L60" i="2"/>
  <c r="U122" i="2"/>
  <c r="L131" i="2"/>
  <c r="N156" i="2"/>
  <c r="M156" i="2"/>
  <c r="U156" i="2"/>
  <c r="L250" i="2"/>
  <c r="L253" i="2"/>
  <c r="N290" i="2"/>
  <c r="N300" i="2"/>
  <c r="T110" i="2"/>
  <c r="S110" i="2"/>
  <c r="M138" i="2"/>
  <c r="N145" i="2"/>
  <c r="S266" i="2"/>
  <c r="T266" i="2"/>
  <c r="M266" i="2"/>
  <c r="N266" i="2"/>
  <c r="T302" i="2"/>
  <c r="S302" i="2"/>
  <c r="N302" i="2"/>
  <c r="M302" i="2"/>
  <c r="U10" i="2"/>
  <c r="L13" i="2"/>
  <c r="M16" i="2"/>
  <c r="N110" i="2"/>
  <c r="N166" i="2"/>
  <c r="M210" i="2"/>
  <c r="M250" i="2"/>
  <c r="U266" i="2"/>
  <c r="M60" i="2"/>
  <c r="N88" i="2"/>
  <c r="N109" i="2"/>
  <c r="L126" i="2"/>
  <c r="M157" i="2"/>
  <c r="M189" i="2"/>
  <c r="M172" i="2"/>
  <c r="M184" i="2"/>
  <c r="N189" i="2"/>
  <c r="L198" i="2"/>
  <c r="N122" i="2"/>
  <c r="N174" i="2"/>
  <c r="N251" i="2"/>
  <c r="M110" i="2"/>
  <c r="M136" i="2"/>
  <c r="L136" i="2"/>
  <c r="L155" i="2"/>
  <c r="N213" i="2"/>
  <c r="M232" i="2"/>
  <c r="L261" i="2"/>
  <c r="M155" i="2"/>
  <c r="M234" i="2"/>
  <c r="L158" i="2"/>
  <c r="N168" i="2"/>
  <c r="T168" i="2"/>
  <c r="U168" i="2"/>
  <c r="L184" i="2"/>
  <c r="M300" i="2"/>
  <c r="S307" i="2"/>
  <c r="N198" i="2"/>
  <c r="U304" i="2"/>
  <c r="T304" i="2"/>
  <c r="L304" i="2"/>
  <c r="N132" i="2"/>
  <c r="L49" i="2"/>
  <c r="M253" i="2"/>
  <c r="L300" i="2"/>
  <c r="M246" i="2"/>
  <c r="S267" i="2"/>
  <c r="T267" i="2"/>
  <c r="L76" i="2"/>
  <c r="N146" i="2"/>
  <c r="N246" i="2"/>
  <c r="T112" i="2"/>
  <c r="S112" i="2"/>
  <c r="N158" i="2"/>
  <c r="L84" i="2"/>
  <c r="M251" i="2"/>
  <c r="L156" i="2"/>
  <c r="S171" i="2"/>
  <c r="N215" i="2"/>
  <c r="T171" i="2"/>
  <c r="L268" i="2"/>
  <c r="N232" i="2"/>
  <c r="N270" i="2"/>
  <c r="M292" i="2"/>
  <c r="N299" i="2"/>
  <c r="M306" i="2"/>
  <c r="T256" i="2"/>
  <c r="S256" i="2"/>
  <c r="M276" i="2"/>
  <c r="N278" i="2"/>
  <c r="N304" i="2"/>
  <c r="M268" i="2"/>
  <c r="N301" i="2"/>
  <c r="L1123" i="2" l="1"/>
  <c r="L286" i="2"/>
  <c r="L166" i="2"/>
  <c r="T1267" i="2"/>
  <c r="S166" i="2"/>
  <c r="N118" i="2"/>
  <c r="S159" i="2"/>
  <c r="N758" i="2"/>
  <c r="U286" i="2"/>
  <c r="L30" i="2"/>
  <c r="M245" i="2"/>
  <c r="L195" i="2"/>
  <c r="U159" i="2"/>
  <c r="L831" i="2"/>
  <c r="N115" i="2"/>
  <c r="N82" i="2"/>
  <c r="U56" i="2"/>
  <c r="M319" i="2"/>
  <c r="T627" i="2"/>
  <c r="U758" i="2"/>
  <c r="N1058" i="2"/>
  <c r="N286" i="2"/>
  <c r="S199" i="2"/>
  <c r="S43" i="2"/>
  <c r="M34" i="2"/>
  <c r="M29" i="2"/>
  <c r="S31" i="2"/>
  <c r="U1058" i="2"/>
  <c r="N274" i="2"/>
  <c r="N66" i="2"/>
  <c r="S179" i="2"/>
  <c r="M1162" i="2"/>
  <c r="T777" i="2"/>
  <c r="L274" i="2"/>
  <c r="L963" i="2"/>
  <c r="N260" i="2"/>
  <c r="M166" i="2"/>
  <c r="T63" i="2"/>
  <c r="L1162" i="2"/>
  <c r="L1191" i="2"/>
  <c r="U1106" i="2"/>
  <c r="T211" i="2"/>
  <c r="M170" i="2"/>
  <c r="S100" i="2"/>
  <c r="S54" i="2"/>
  <c r="L647" i="2"/>
  <c r="S1163" i="2"/>
  <c r="N144" i="2"/>
  <c r="S144" i="2"/>
  <c r="U1172" i="2"/>
  <c r="T144" i="2"/>
  <c r="M1106" i="2"/>
  <c r="N279" i="2"/>
  <c r="M67" i="2"/>
  <c r="U115" i="2"/>
  <c r="S279" i="2"/>
  <c r="U67" i="2"/>
  <c r="T1106" i="2"/>
  <c r="U1163" i="2"/>
  <c r="T166" i="2"/>
  <c r="M244" i="2"/>
  <c r="T182" i="2"/>
  <c r="T26" i="2"/>
  <c r="N127" i="2"/>
  <c r="T67" i="2"/>
  <c r="T1007" i="2"/>
  <c r="T1058" i="2"/>
  <c r="T1067" i="2"/>
  <c r="L1148" i="2"/>
  <c r="N1162" i="2"/>
  <c r="M1058" i="2"/>
  <c r="M211" i="2"/>
  <c r="M226" i="2"/>
  <c r="S26" i="2"/>
  <c r="U43" i="2"/>
  <c r="N67" i="2"/>
  <c r="L1058" i="2"/>
  <c r="U683" i="2"/>
  <c r="M1028" i="2"/>
  <c r="S274" i="2"/>
  <c r="T244" i="2"/>
  <c r="T1163" i="2"/>
  <c r="N632" i="2"/>
  <c r="L111" i="2"/>
  <c r="M56" i="2"/>
  <c r="L26" i="2"/>
  <c r="U1162" i="2"/>
  <c r="T1162" i="2"/>
  <c r="L1050" i="2"/>
  <c r="T262" i="2"/>
  <c r="L83" i="2"/>
  <c r="U1268" i="2"/>
  <c r="U627" i="2"/>
  <c r="N187" i="2"/>
  <c r="M311" i="2"/>
  <c r="M66" i="2"/>
  <c r="T195" i="2"/>
  <c r="L315" i="2"/>
  <c r="L627" i="2"/>
  <c r="T1006" i="2"/>
  <c r="N182" i="2"/>
  <c r="L218" i="2"/>
  <c r="T311" i="2"/>
  <c r="N54" i="2"/>
  <c r="N43" i="2"/>
  <c r="N211" i="2"/>
  <c r="T1255" i="2"/>
  <c r="U831" i="2"/>
  <c r="N831" i="2"/>
  <c r="N627" i="2"/>
  <c r="S1007" i="2"/>
  <c r="U1007" i="2"/>
  <c r="S211" i="2"/>
  <c r="N203" i="2"/>
  <c r="N72" i="2"/>
  <c r="S315" i="2"/>
  <c r="T163" i="2"/>
  <c r="U315" i="2"/>
  <c r="L671" i="2"/>
  <c r="M779" i="2"/>
  <c r="L1030" i="2"/>
  <c r="M627" i="2"/>
  <c r="L590" i="2"/>
  <c r="L1106" i="2"/>
  <c r="N1106" i="2"/>
  <c r="L311" i="2"/>
  <c r="L67" i="2"/>
  <c r="T395" i="2"/>
  <c r="L307" i="2"/>
  <c r="M182" i="2"/>
  <c r="N231" i="2"/>
  <c r="T310" i="2"/>
  <c r="S22" i="2"/>
  <c r="S77" i="2"/>
  <c r="T203" i="2"/>
  <c r="S120" i="2"/>
  <c r="L58" i="2"/>
  <c r="T315" i="2"/>
  <c r="N1163" i="2"/>
  <c r="T998" i="2"/>
  <c r="M584" i="2"/>
  <c r="L886" i="2"/>
  <c r="M716" i="2"/>
  <c r="T831" i="2"/>
  <c r="U83" i="2"/>
  <c r="M17" i="2"/>
  <c r="N315" i="2"/>
  <c r="L279" i="2"/>
  <c r="S72" i="2"/>
  <c r="N78" i="2"/>
  <c r="U183" i="2"/>
  <c r="T22" i="2"/>
  <c r="L77" i="2"/>
  <c r="U203" i="2"/>
  <c r="U120" i="2"/>
  <c r="S175" i="2"/>
  <c r="U589" i="2"/>
  <c r="L231" i="2"/>
  <c r="T43" i="2"/>
  <c r="N83" i="2"/>
  <c r="N238" i="2"/>
  <c r="U54" i="2"/>
  <c r="M203" i="2"/>
  <c r="N307" i="2"/>
  <c r="M279" i="2"/>
  <c r="L82" i="2"/>
  <c r="S82" i="2"/>
  <c r="T9" i="2"/>
  <c r="T77" i="2"/>
  <c r="S203" i="2"/>
  <c r="M262" i="2"/>
  <c r="S182" i="2"/>
  <c r="N183" i="2"/>
  <c r="T332" i="2"/>
  <c r="T1247" i="2"/>
  <c r="M1163" i="2"/>
  <c r="U372" i="2"/>
  <c r="L1006" i="2"/>
  <c r="M831" i="2"/>
  <c r="L17" i="2"/>
  <c r="M1007" i="2"/>
  <c r="U211" i="2"/>
  <c r="N1007" i="2"/>
  <c r="L245" i="2"/>
  <c r="L54" i="2"/>
  <c r="T44" i="2"/>
  <c r="N9" i="2"/>
  <c r="M195" i="2"/>
  <c r="L175" i="2"/>
  <c r="L159" i="2"/>
  <c r="U779" i="2"/>
  <c r="U1110" i="2"/>
  <c r="S1230" i="2"/>
  <c r="N1230" i="2"/>
  <c r="T1230" i="2"/>
  <c r="U1230" i="2"/>
  <c r="M1230" i="2"/>
  <c r="L1230" i="2"/>
  <c r="S1086" i="2"/>
  <c r="M1086" i="2"/>
  <c r="L1086" i="2"/>
  <c r="T1086" i="2"/>
  <c r="N1086" i="2"/>
  <c r="U1086" i="2"/>
  <c r="S942" i="2"/>
  <c r="L942" i="2"/>
  <c r="T942" i="2"/>
  <c r="U942" i="2"/>
  <c r="M942" i="2"/>
  <c r="N942" i="2"/>
  <c r="S798" i="2"/>
  <c r="N798" i="2"/>
  <c r="L798" i="2"/>
  <c r="U798" i="2"/>
  <c r="M798" i="2"/>
  <c r="T798" i="2"/>
  <c r="S654" i="2"/>
  <c r="M654" i="2"/>
  <c r="N654" i="2"/>
  <c r="L654" i="2"/>
  <c r="T654" i="2"/>
  <c r="U654" i="2"/>
  <c r="S510" i="2"/>
  <c r="M510" i="2"/>
  <c r="L510" i="2"/>
  <c r="T510" i="2"/>
  <c r="N510" i="2"/>
  <c r="U510" i="2"/>
  <c r="S366" i="2"/>
  <c r="N366" i="2"/>
  <c r="T366" i="2"/>
  <c r="L366" i="2"/>
  <c r="M366" i="2"/>
  <c r="U366" i="2"/>
  <c r="U722" i="2"/>
  <c r="L722" i="2"/>
  <c r="S722" i="2"/>
  <c r="T722" i="2"/>
  <c r="M722" i="2"/>
  <c r="N722" i="2"/>
  <c r="S523" i="2"/>
  <c r="L523" i="2"/>
  <c r="T523" i="2"/>
  <c r="M523" i="2"/>
  <c r="U523" i="2"/>
  <c r="N523" i="2"/>
  <c r="S1241" i="2"/>
  <c r="M1241" i="2"/>
  <c r="N1241" i="2"/>
  <c r="L1241" i="2"/>
  <c r="U1241" i="2"/>
  <c r="T1241" i="2"/>
  <c r="S1073" i="2"/>
  <c r="N1073" i="2"/>
  <c r="U1073" i="2"/>
  <c r="T1073" i="2"/>
  <c r="L1073" i="2"/>
  <c r="M1073" i="2"/>
  <c r="S869" i="2"/>
  <c r="N869" i="2"/>
  <c r="L869" i="2"/>
  <c r="T869" i="2"/>
  <c r="M869" i="2"/>
  <c r="U869" i="2"/>
  <c r="S689" i="2"/>
  <c r="M689" i="2"/>
  <c r="L689" i="2"/>
  <c r="U689" i="2"/>
  <c r="T689" i="2"/>
  <c r="N689" i="2"/>
  <c r="S533" i="2"/>
  <c r="N533" i="2"/>
  <c r="M533" i="2"/>
  <c r="L533" i="2"/>
  <c r="U533" i="2"/>
  <c r="T533" i="2"/>
  <c r="N341" i="2"/>
  <c r="S341" i="2"/>
  <c r="U341" i="2"/>
  <c r="T341" i="2"/>
  <c r="L341" i="2"/>
  <c r="M341" i="2"/>
  <c r="U247" i="2"/>
  <c r="T247" i="2"/>
  <c r="U103" i="2"/>
  <c r="N103" i="2"/>
  <c r="M103" i="2"/>
  <c r="T103" i="2"/>
  <c r="L103" i="2"/>
  <c r="S1251" i="2"/>
  <c r="T1251" i="2"/>
  <c r="L1251" i="2"/>
  <c r="M1251" i="2"/>
  <c r="N1251" i="2"/>
  <c r="U1251" i="2"/>
  <c r="S327" i="2"/>
  <c r="L327" i="2"/>
  <c r="N327" i="2"/>
  <c r="M327" i="2"/>
  <c r="T327" i="2"/>
  <c r="U327" i="2"/>
  <c r="L51" i="2"/>
  <c r="T51" i="2"/>
  <c r="U51" i="2"/>
  <c r="S661" i="2"/>
  <c r="T661" i="2"/>
  <c r="L661" i="2"/>
  <c r="N661" i="2"/>
  <c r="U661" i="2"/>
  <c r="M661" i="2"/>
  <c r="S475" i="2"/>
  <c r="L475" i="2"/>
  <c r="N475" i="2"/>
  <c r="M475" i="2"/>
  <c r="T475" i="2"/>
  <c r="U475" i="2"/>
  <c r="S707" i="2"/>
  <c r="L707" i="2"/>
  <c r="N707" i="2"/>
  <c r="T707" i="2"/>
  <c r="M707" i="2"/>
  <c r="U707" i="2"/>
  <c r="S511" i="2"/>
  <c r="T511" i="2"/>
  <c r="M511" i="2"/>
  <c r="L511" i="2"/>
  <c r="N511" i="2"/>
  <c r="S1217" i="2"/>
  <c r="L1217" i="2"/>
  <c r="U1217" i="2"/>
  <c r="N1217" i="2"/>
  <c r="T1217" i="2"/>
  <c r="M1217" i="2"/>
  <c r="S1037" i="2"/>
  <c r="N1037" i="2"/>
  <c r="T1037" i="2"/>
  <c r="M1037" i="2"/>
  <c r="L1037" i="2"/>
  <c r="U1037" i="2"/>
  <c r="S845" i="2"/>
  <c r="N845" i="2"/>
  <c r="T845" i="2"/>
  <c r="U845" i="2"/>
  <c r="M845" i="2"/>
  <c r="L845" i="2"/>
  <c r="S665" i="2"/>
  <c r="T665" i="2"/>
  <c r="M665" i="2"/>
  <c r="L665" i="2"/>
  <c r="N665" i="2"/>
  <c r="U665" i="2"/>
  <c r="S497" i="2"/>
  <c r="T497" i="2"/>
  <c r="N497" i="2"/>
  <c r="U497" i="2"/>
  <c r="L497" i="2"/>
  <c r="M497" i="2"/>
  <c r="L317" i="2"/>
  <c r="N317" i="2"/>
  <c r="M317" i="2"/>
  <c r="S223" i="2"/>
  <c r="T223" i="2"/>
  <c r="T79" i="2"/>
  <c r="L79" i="2"/>
  <c r="M79" i="2"/>
  <c r="S1167" i="2"/>
  <c r="L1167" i="2"/>
  <c r="M1167" i="2"/>
  <c r="N1167" i="2"/>
  <c r="T1167" i="2"/>
  <c r="U1167" i="2"/>
  <c r="S687" i="2"/>
  <c r="N687" i="2"/>
  <c r="M687" i="2"/>
  <c r="T687" i="2"/>
  <c r="L687" i="2"/>
  <c r="U687" i="2"/>
  <c r="L291" i="2"/>
  <c r="N291" i="2"/>
  <c r="S291" i="2"/>
  <c r="T291" i="2"/>
  <c r="U291" i="2"/>
  <c r="M291" i="2"/>
  <c r="S377" i="2"/>
  <c r="N377" i="2"/>
  <c r="M377" i="2"/>
  <c r="T377" i="2"/>
  <c r="U377" i="2"/>
  <c r="L377" i="2"/>
  <c r="S709" i="2"/>
  <c r="L709" i="2"/>
  <c r="N709" i="2"/>
  <c r="U709" i="2"/>
  <c r="M709" i="2"/>
  <c r="T709" i="2"/>
  <c r="S857" i="2"/>
  <c r="N857" i="2"/>
  <c r="L857" i="2"/>
  <c r="U857" i="2"/>
  <c r="T857" i="2"/>
  <c r="M857" i="2"/>
  <c r="S783" i="2"/>
  <c r="U783" i="2"/>
  <c r="N783" i="2"/>
  <c r="T783" i="2"/>
  <c r="M783" i="2"/>
  <c r="L783" i="2"/>
  <c r="S1232" i="2"/>
  <c r="L1232" i="2"/>
  <c r="N1232" i="2"/>
  <c r="T1232" i="2"/>
  <c r="U1232" i="2"/>
  <c r="M1232" i="2"/>
  <c r="S1088" i="2"/>
  <c r="T1088" i="2"/>
  <c r="L1088" i="2"/>
  <c r="N1088" i="2"/>
  <c r="U1088" i="2"/>
  <c r="M1088" i="2"/>
  <c r="T956" i="2"/>
  <c r="S956" i="2"/>
  <c r="N956" i="2"/>
  <c r="U956" i="2"/>
  <c r="M956" i="2"/>
  <c r="L956" i="2"/>
  <c r="S812" i="2"/>
  <c r="N812" i="2"/>
  <c r="L812" i="2"/>
  <c r="M812" i="2"/>
  <c r="U812" i="2"/>
  <c r="T812" i="2"/>
  <c r="T680" i="2"/>
  <c r="S680" i="2"/>
  <c r="M680" i="2"/>
  <c r="L680" i="2"/>
  <c r="U680" i="2"/>
  <c r="N680" i="2"/>
  <c r="S548" i="2"/>
  <c r="N548" i="2"/>
  <c r="T548" i="2"/>
  <c r="M548" i="2"/>
  <c r="L548" i="2"/>
  <c r="U548" i="2"/>
  <c r="S416" i="2"/>
  <c r="L416" i="2"/>
  <c r="M416" i="2"/>
  <c r="N416" i="2"/>
  <c r="U416" i="2"/>
  <c r="T416" i="2"/>
  <c r="N128" i="2"/>
  <c r="T128" i="2"/>
  <c r="S1093" i="2"/>
  <c r="N1093" i="2"/>
  <c r="M1093" i="2"/>
  <c r="L1093" i="2"/>
  <c r="U1093" i="2"/>
  <c r="T1093" i="2"/>
  <c r="S736" i="2"/>
  <c r="U736" i="2"/>
  <c r="M736" i="2"/>
  <c r="L736" i="2"/>
  <c r="T736" i="2"/>
  <c r="N736" i="2"/>
  <c r="T87" i="2"/>
  <c r="N87" i="2"/>
  <c r="S1082" i="2"/>
  <c r="L1082" i="2"/>
  <c r="N1082" i="2"/>
  <c r="M1082" i="2"/>
  <c r="T1082" i="2"/>
  <c r="U1082" i="2"/>
  <c r="S698" i="2"/>
  <c r="N698" i="2"/>
  <c r="U698" i="2"/>
  <c r="L698" i="2"/>
  <c r="T698" i="2"/>
  <c r="M698" i="2"/>
  <c r="M242" i="2"/>
  <c r="S242" i="2"/>
  <c r="N469" i="2"/>
  <c r="S469" i="2"/>
  <c r="L469" i="2"/>
  <c r="M469" i="2"/>
  <c r="U469" i="2"/>
  <c r="T469" i="2"/>
  <c r="S936" i="2"/>
  <c r="N936" i="2"/>
  <c r="U936" i="2"/>
  <c r="M936" i="2"/>
  <c r="L936" i="2"/>
  <c r="T936" i="2"/>
  <c r="S1211" i="2"/>
  <c r="L1211" i="2"/>
  <c r="M1211" i="2"/>
  <c r="N1211" i="2"/>
  <c r="U1211" i="2"/>
  <c r="S767" i="2"/>
  <c r="L767" i="2"/>
  <c r="N767" i="2"/>
  <c r="T767" i="2"/>
  <c r="M767" i="2"/>
  <c r="U767" i="2"/>
  <c r="L263" i="2"/>
  <c r="M263" i="2"/>
  <c r="N263" i="2"/>
  <c r="S1126" i="2"/>
  <c r="L1126" i="2"/>
  <c r="N1126" i="2"/>
  <c r="M1126" i="2"/>
  <c r="U1126" i="2"/>
  <c r="T1126" i="2"/>
  <c r="S814" i="2"/>
  <c r="N814" i="2"/>
  <c r="L814" i="2"/>
  <c r="U814" i="2"/>
  <c r="T814" i="2"/>
  <c r="M814" i="2"/>
  <c r="S574" i="2"/>
  <c r="L574" i="2"/>
  <c r="N574" i="2"/>
  <c r="U574" i="2"/>
  <c r="T574" i="2"/>
  <c r="M574" i="2"/>
  <c r="S741" i="2"/>
  <c r="M741" i="2"/>
  <c r="N741" i="2"/>
  <c r="L741" i="2"/>
  <c r="U741" i="2"/>
  <c r="T741" i="2"/>
  <c r="S1219" i="2"/>
  <c r="N1219" i="2"/>
  <c r="L1219" i="2"/>
  <c r="M1219" i="2"/>
  <c r="T1219" i="2"/>
  <c r="U1219" i="2"/>
  <c r="S1075" i="2"/>
  <c r="N1075" i="2"/>
  <c r="M1075" i="2"/>
  <c r="L1075" i="2"/>
  <c r="U1075" i="2"/>
  <c r="T1075" i="2"/>
  <c r="T931" i="2"/>
  <c r="S931" i="2"/>
  <c r="N931" i="2"/>
  <c r="L931" i="2"/>
  <c r="U931" i="2"/>
  <c r="M931" i="2"/>
  <c r="S787" i="2"/>
  <c r="T787" i="2"/>
  <c r="M787" i="2"/>
  <c r="L787" i="2"/>
  <c r="N787" i="2"/>
  <c r="U787" i="2"/>
  <c r="S643" i="2"/>
  <c r="T643" i="2"/>
  <c r="L643" i="2"/>
  <c r="M643" i="2"/>
  <c r="N643" i="2"/>
  <c r="U643" i="2"/>
  <c r="S1055" i="2"/>
  <c r="L1055" i="2"/>
  <c r="N1055" i="2"/>
  <c r="M1055" i="2"/>
  <c r="U1055" i="2"/>
  <c r="T1055" i="2"/>
  <c r="S852" i="2"/>
  <c r="N852" i="2"/>
  <c r="T852" i="2"/>
  <c r="M852" i="2"/>
  <c r="U852" i="2"/>
  <c r="L852" i="2"/>
  <c r="S329" i="2"/>
  <c r="M329" i="2"/>
  <c r="U329" i="2"/>
  <c r="N329" i="2"/>
  <c r="T329" i="2"/>
  <c r="L329" i="2"/>
  <c r="L303" i="2"/>
  <c r="N303" i="2"/>
  <c r="S303" i="2"/>
  <c r="S1045" i="2"/>
  <c r="T1045" i="2"/>
  <c r="L1045" i="2"/>
  <c r="N1045" i="2"/>
  <c r="U1045" i="2"/>
  <c r="M1045" i="2"/>
  <c r="S663" i="2"/>
  <c r="L663" i="2"/>
  <c r="N663" i="2"/>
  <c r="T663" i="2"/>
  <c r="M663" i="2"/>
  <c r="U663" i="2"/>
  <c r="U39" i="2"/>
  <c r="N39" i="2"/>
  <c r="T1070" i="2"/>
  <c r="U1070" i="2"/>
  <c r="S1070" i="2"/>
  <c r="L1070" i="2"/>
  <c r="N1070" i="2"/>
  <c r="M1070" i="2"/>
  <c r="S686" i="2"/>
  <c r="L686" i="2"/>
  <c r="N686" i="2"/>
  <c r="M686" i="2"/>
  <c r="T686" i="2"/>
  <c r="U686" i="2"/>
  <c r="S433" i="2"/>
  <c r="L433" i="2"/>
  <c r="M433" i="2"/>
  <c r="N433" i="2"/>
  <c r="U433" i="2"/>
  <c r="T433" i="2"/>
  <c r="S900" i="2"/>
  <c r="M900" i="2"/>
  <c r="U900" i="2"/>
  <c r="L900" i="2"/>
  <c r="N900" i="2"/>
  <c r="T900" i="2"/>
  <c r="S1199" i="2"/>
  <c r="L1199" i="2"/>
  <c r="N1199" i="2"/>
  <c r="M1199" i="2"/>
  <c r="T1199" i="2"/>
  <c r="U1199" i="2"/>
  <c r="S743" i="2"/>
  <c r="T743" i="2"/>
  <c r="U743" i="2"/>
  <c r="M743" i="2"/>
  <c r="N743" i="2"/>
  <c r="L743" i="2"/>
  <c r="T239" i="2"/>
  <c r="U239" i="2"/>
  <c r="M239" i="2"/>
  <c r="S1114" i="2"/>
  <c r="U1114" i="2"/>
  <c r="N1114" i="2"/>
  <c r="L1114" i="2"/>
  <c r="T1114" i="2"/>
  <c r="M1114" i="2"/>
  <c r="S778" i="2"/>
  <c r="U778" i="2"/>
  <c r="N778" i="2"/>
  <c r="T778" i="2"/>
  <c r="L778" i="2"/>
  <c r="M778" i="2"/>
  <c r="S550" i="2"/>
  <c r="U550" i="2"/>
  <c r="L550" i="2"/>
  <c r="N550" i="2"/>
  <c r="T550" i="2"/>
  <c r="M550" i="2"/>
  <c r="L130" i="2"/>
  <c r="N130" i="2"/>
  <c r="M130" i="2"/>
  <c r="T130" i="2"/>
  <c r="S609" i="2"/>
  <c r="N609" i="2"/>
  <c r="L609" i="2"/>
  <c r="T609" i="2"/>
  <c r="M609" i="2"/>
  <c r="U609" i="2"/>
  <c r="S1207" i="2"/>
  <c r="T1207" i="2"/>
  <c r="N1207" i="2"/>
  <c r="M1207" i="2"/>
  <c r="L1207" i="2"/>
  <c r="U1207" i="2"/>
  <c r="S1063" i="2"/>
  <c r="T1063" i="2"/>
  <c r="M1063" i="2"/>
  <c r="N1063" i="2"/>
  <c r="L1063" i="2"/>
  <c r="U1063" i="2"/>
  <c r="S919" i="2"/>
  <c r="L919" i="2"/>
  <c r="M919" i="2"/>
  <c r="U919" i="2"/>
  <c r="T919" i="2"/>
  <c r="N919" i="2"/>
  <c r="S775" i="2"/>
  <c r="L775" i="2"/>
  <c r="M775" i="2"/>
  <c r="T775" i="2"/>
  <c r="N775" i="2"/>
  <c r="U775" i="2"/>
  <c r="T631" i="2"/>
  <c r="S631" i="2"/>
  <c r="L631" i="2"/>
  <c r="M631" i="2"/>
  <c r="N631" i="2"/>
  <c r="U631" i="2"/>
  <c r="S571" i="2"/>
  <c r="N571" i="2"/>
  <c r="M571" i="2"/>
  <c r="L571" i="2"/>
  <c r="U571" i="2"/>
  <c r="T571" i="2"/>
  <c r="L254" i="2"/>
  <c r="N254" i="2"/>
  <c r="S535" i="2"/>
  <c r="M535" i="2"/>
  <c r="L535" i="2"/>
  <c r="T535" i="2"/>
  <c r="U535" i="2"/>
  <c r="S677" i="2"/>
  <c r="N677" i="2"/>
  <c r="U677" i="2"/>
  <c r="M677" i="2"/>
  <c r="L677" i="2"/>
  <c r="T677" i="2"/>
  <c r="M235" i="2"/>
  <c r="U235" i="2"/>
  <c r="S235" i="2"/>
  <c r="T235" i="2"/>
  <c r="N235" i="2"/>
  <c r="S549" i="2"/>
  <c r="T549" i="2"/>
  <c r="N549" i="2"/>
  <c r="M549" i="2"/>
  <c r="L549" i="2"/>
  <c r="U549" i="2"/>
  <c r="S1208" i="2"/>
  <c r="L1208" i="2"/>
  <c r="T1208" i="2"/>
  <c r="U1208" i="2"/>
  <c r="N1208" i="2"/>
  <c r="M1208" i="2"/>
  <c r="S1064" i="2"/>
  <c r="T1064" i="2"/>
  <c r="M1064" i="2"/>
  <c r="L1064" i="2"/>
  <c r="U1064" i="2"/>
  <c r="N1064" i="2"/>
  <c r="S932" i="2"/>
  <c r="M932" i="2"/>
  <c r="N932" i="2"/>
  <c r="L932" i="2"/>
  <c r="U932" i="2"/>
  <c r="S788" i="2"/>
  <c r="T788" i="2"/>
  <c r="L788" i="2"/>
  <c r="M788" i="2"/>
  <c r="N788" i="2"/>
  <c r="U788" i="2"/>
  <c r="S657" i="2"/>
  <c r="N657" i="2"/>
  <c r="U657" i="2"/>
  <c r="L657" i="2"/>
  <c r="M657" i="2"/>
  <c r="T657" i="2"/>
  <c r="S524" i="2"/>
  <c r="L524" i="2"/>
  <c r="N524" i="2"/>
  <c r="M524" i="2"/>
  <c r="U524" i="2"/>
  <c r="S392" i="2"/>
  <c r="N392" i="2"/>
  <c r="M392" i="2"/>
  <c r="L392" i="2"/>
  <c r="T392" i="2"/>
  <c r="U392" i="2"/>
  <c r="S1021" i="2"/>
  <c r="M1021" i="2"/>
  <c r="U1021" i="2"/>
  <c r="L1021" i="2"/>
  <c r="N1021" i="2"/>
  <c r="T1021" i="2"/>
  <c r="S579" i="2"/>
  <c r="N579" i="2"/>
  <c r="T579" i="2"/>
  <c r="U579" i="2"/>
  <c r="M579" i="2"/>
  <c r="S399" i="2"/>
  <c r="M399" i="2"/>
  <c r="T399" i="2"/>
  <c r="N399" i="2"/>
  <c r="L399" i="2"/>
  <c r="U399" i="2"/>
  <c r="S1034" i="2"/>
  <c r="M1034" i="2"/>
  <c r="L1034" i="2"/>
  <c r="U1034" i="2"/>
  <c r="N1034" i="2"/>
  <c r="T1034" i="2"/>
  <c r="S650" i="2"/>
  <c r="N650" i="2"/>
  <c r="M650" i="2"/>
  <c r="L650" i="2"/>
  <c r="T650" i="2"/>
  <c r="U650" i="2"/>
  <c r="T206" i="2"/>
  <c r="M206" i="2"/>
  <c r="N206" i="2"/>
  <c r="L206" i="2"/>
  <c r="S434" i="2"/>
  <c r="M434" i="2"/>
  <c r="T434" i="2"/>
  <c r="N434" i="2"/>
  <c r="L434" i="2"/>
  <c r="U434" i="2"/>
  <c r="S768" i="2"/>
  <c r="M768" i="2"/>
  <c r="L768" i="2"/>
  <c r="U768" i="2"/>
  <c r="N768" i="2"/>
  <c r="S1151" i="2"/>
  <c r="L1151" i="2"/>
  <c r="U1151" i="2"/>
  <c r="M1151" i="2"/>
  <c r="T1151" i="2"/>
  <c r="N1151" i="2"/>
  <c r="S695" i="2"/>
  <c r="U695" i="2"/>
  <c r="L695" i="2"/>
  <c r="M695" i="2"/>
  <c r="N695" i="2"/>
  <c r="T695" i="2"/>
  <c r="S143" i="2"/>
  <c r="L143" i="2"/>
  <c r="S1090" i="2"/>
  <c r="L1090" i="2"/>
  <c r="T1090" i="2"/>
  <c r="M1090" i="2"/>
  <c r="U1090" i="2"/>
  <c r="N1090" i="2"/>
  <c r="L1186" i="2"/>
  <c r="S1186" i="2"/>
  <c r="M1186" i="2"/>
  <c r="U1186" i="2"/>
  <c r="N1186" i="2"/>
  <c r="T1186" i="2"/>
  <c r="S466" i="2"/>
  <c r="T466" i="2"/>
  <c r="N466" i="2"/>
  <c r="L466" i="2"/>
  <c r="U466" i="2"/>
  <c r="M466" i="2"/>
  <c r="S585" i="2"/>
  <c r="L585" i="2"/>
  <c r="N585" i="2"/>
  <c r="U585" i="2"/>
  <c r="T585" i="2"/>
  <c r="M585" i="2"/>
  <c r="S1195" i="2"/>
  <c r="N1195" i="2"/>
  <c r="L1195" i="2"/>
  <c r="M1195" i="2"/>
  <c r="U1195" i="2"/>
  <c r="S1051" i="2"/>
  <c r="L1051" i="2"/>
  <c r="M1051" i="2"/>
  <c r="N1051" i="2"/>
  <c r="T1051" i="2"/>
  <c r="U1051" i="2"/>
  <c r="S907" i="2"/>
  <c r="L907" i="2"/>
  <c r="N907" i="2"/>
  <c r="T907" i="2"/>
  <c r="U907" i="2"/>
  <c r="M907" i="2"/>
  <c r="S763" i="2"/>
  <c r="L763" i="2"/>
  <c r="M763" i="2"/>
  <c r="N763" i="2"/>
  <c r="U763" i="2"/>
  <c r="T763" i="2"/>
  <c r="S619" i="2"/>
  <c r="L619" i="2"/>
  <c r="N619" i="2"/>
  <c r="M619" i="2"/>
  <c r="T619" i="2"/>
  <c r="U619" i="2"/>
  <c r="N535" i="2"/>
  <c r="S1221" i="2"/>
  <c r="N1221" i="2"/>
  <c r="M1221" i="2"/>
  <c r="U1221" i="2"/>
  <c r="L1221" i="2"/>
  <c r="T1221" i="2"/>
  <c r="S501" i="2"/>
  <c r="U501" i="2"/>
  <c r="L501" i="2"/>
  <c r="N501" i="2"/>
  <c r="M501" i="2"/>
  <c r="T501" i="2"/>
  <c r="S1196" i="2"/>
  <c r="N1196" i="2"/>
  <c r="L1196" i="2"/>
  <c r="M1196" i="2"/>
  <c r="T1196" i="2"/>
  <c r="U1196" i="2"/>
  <c r="T1052" i="2"/>
  <c r="S1052" i="2"/>
  <c r="N1052" i="2"/>
  <c r="L1052" i="2"/>
  <c r="M1052" i="2"/>
  <c r="U1052" i="2"/>
  <c r="S920" i="2"/>
  <c r="T920" i="2"/>
  <c r="M920" i="2"/>
  <c r="L920" i="2"/>
  <c r="N920" i="2"/>
  <c r="U920" i="2"/>
  <c r="S776" i="2"/>
  <c r="M776" i="2"/>
  <c r="N776" i="2"/>
  <c r="L776" i="2"/>
  <c r="T776" i="2"/>
  <c r="U776" i="2"/>
  <c r="S656" i="2"/>
  <c r="T656" i="2"/>
  <c r="L656" i="2"/>
  <c r="N656" i="2"/>
  <c r="M656" i="2"/>
  <c r="U656" i="2"/>
  <c r="S512" i="2"/>
  <c r="T512" i="2"/>
  <c r="L512" i="2"/>
  <c r="M512" i="2"/>
  <c r="N512" i="2"/>
  <c r="U512" i="2"/>
  <c r="S380" i="2"/>
  <c r="M380" i="2"/>
  <c r="N380" i="2"/>
  <c r="L380" i="2"/>
  <c r="T380" i="2"/>
  <c r="U380" i="2"/>
  <c r="T1211" i="2"/>
  <c r="S867" i="2"/>
  <c r="U867" i="2"/>
  <c r="T867" i="2"/>
  <c r="N867" i="2"/>
  <c r="M867" i="2"/>
  <c r="L867" i="2"/>
  <c r="S499" i="2"/>
  <c r="M499" i="2"/>
  <c r="T499" i="2"/>
  <c r="N499" i="2"/>
  <c r="L499" i="2"/>
  <c r="U499" i="2"/>
  <c r="S1061" i="2"/>
  <c r="L1061" i="2"/>
  <c r="U1061" i="2"/>
  <c r="T1061" i="2"/>
  <c r="M1061" i="2"/>
  <c r="N1061" i="2"/>
  <c r="S521" i="2"/>
  <c r="N521" i="2"/>
  <c r="L521" i="2"/>
  <c r="U521" i="2"/>
  <c r="M521" i="2"/>
  <c r="L91" i="2"/>
  <c r="T91" i="2"/>
  <c r="U91" i="2"/>
  <c r="S91" i="2"/>
  <c r="M91" i="2"/>
  <c r="S1215" i="2"/>
  <c r="N1215" i="2"/>
  <c r="T1215" i="2"/>
  <c r="L1215" i="2"/>
  <c r="M1215" i="2"/>
  <c r="U1215" i="2"/>
  <c r="S1275" i="2"/>
  <c r="U1275" i="2"/>
  <c r="L1275" i="2"/>
  <c r="M1275" i="2"/>
  <c r="N1275" i="2"/>
  <c r="T1275" i="2"/>
  <c r="S699" i="2"/>
  <c r="U699" i="2"/>
  <c r="L699" i="2"/>
  <c r="T699" i="2"/>
  <c r="N699" i="2"/>
  <c r="M699" i="2"/>
  <c r="S629" i="2"/>
  <c r="T629" i="2"/>
  <c r="N629" i="2"/>
  <c r="U629" i="2"/>
  <c r="L629" i="2"/>
  <c r="M629" i="2"/>
  <c r="S423" i="2"/>
  <c r="M423" i="2"/>
  <c r="N423" i="2"/>
  <c r="T423" i="2"/>
  <c r="L423" i="2"/>
  <c r="U423" i="2"/>
  <c r="S1229" i="2"/>
  <c r="N1229" i="2"/>
  <c r="U1229" i="2"/>
  <c r="T1229" i="2"/>
  <c r="L1229" i="2"/>
  <c r="M1229" i="2"/>
  <c r="U173" i="2"/>
  <c r="M173" i="2"/>
  <c r="L173" i="2"/>
  <c r="S1242" i="2"/>
  <c r="M1242" i="2"/>
  <c r="N1242" i="2"/>
  <c r="U1242" i="2"/>
  <c r="T1242" i="2"/>
  <c r="L1242" i="2"/>
  <c r="S1098" i="2"/>
  <c r="T1098" i="2"/>
  <c r="M1098" i="2"/>
  <c r="L1098" i="2"/>
  <c r="U1098" i="2"/>
  <c r="N1098" i="2"/>
  <c r="S954" i="2"/>
  <c r="N954" i="2"/>
  <c r="L954" i="2"/>
  <c r="T954" i="2"/>
  <c r="U954" i="2"/>
  <c r="M954" i="2"/>
  <c r="S810" i="2"/>
  <c r="N810" i="2"/>
  <c r="M810" i="2"/>
  <c r="L810" i="2"/>
  <c r="T810" i="2"/>
  <c r="U810" i="2"/>
  <c r="S666" i="2"/>
  <c r="L666" i="2"/>
  <c r="T666" i="2"/>
  <c r="M666" i="2"/>
  <c r="U666" i="2"/>
  <c r="N666" i="2"/>
  <c r="S522" i="2"/>
  <c r="T522" i="2"/>
  <c r="N522" i="2"/>
  <c r="L522" i="2"/>
  <c r="M522" i="2"/>
  <c r="U522" i="2"/>
  <c r="S378" i="2"/>
  <c r="M378" i="2"/>
  <c r="T378" i="2"/>
  <c r="L378" i="2"/>
  <c r="N378" i="2"/>
  <c r="U378" i="2"/>
  <c r="S1227" i="2"/>
  <c r="M1227" i="2"/>
  <c r="T1227" i="2"/>
  <c r="N1227" i="2"/>
  <c r="U1227" i="2"/>
  <c r="L1227" i="2"/>
  <c r="S651" i="2"/>
  <c r="U651" i="2"/>
  <c r="M651" i="2"/>
  <c r="T651" i="2"/>
  <c r="L651" i="2"/>
  <c r="N651" i="2"/>
  <c r="S735" i="2"/>
  <c r="U735" i="2"/>
  <c r="T735" i="2"/>
  <c r="M735" i="2"/>
  <c r="N735" i="2"/>
  <c r="L735" i="2"/>
  <c r="S1031" i="2"/>
  <c r="N1031" i="2"/>
  <c r="U1031" i="2"/>
  <c r="M1031" i="2"/>
  <c r="T1031" i="2"/>
  <c r="L1031" i="2"/>
  <c r="S1210" i="2"/>
  <c r="L1210" i="2"/>
  <c r="T1210" i="2"/>
  <c r="U1210" i="2"/>
  <c r="N1210" i="2"/>
  <c r="M1210" i="2"/>
  <c r="S490" i="2"/>
  <c r="L490" i="2"/>
  <c r="T490" i="2"/>
  <c r="U490" i="2"/>
  <c r="N490" i="2"/>
  <c r="M490" i="2"/>
  <c r="S753" i="2"/>
  <c r="L753" i="2"/>
  <c r="M753" i="2"/>
  <c r="T753" i="2"/>
  <c r="U753" i="2"/>
  <c r="N753" i="2"/>
  <c r="L141" i="2"/>
  <c r="M141" i="2"/>
  <c r="S1125" i="2"/>
  <c r="N1125" i="2"/>
  <c r="L1125" i="2"/>
  <c r="M1125" i="2"/>
  <c r="T1125" i="2"/>
  <c r="S417" i="2"/>
  <c r="L417" i="2"/>
  <c r="M417" i="2"/>
  <c r="U417" i="2"/>
  <c r="N417" i="2"/>
  <c r="T417" i="2"/>
  <c r="S1237" i="2"/>
  <c r="U1237" i="2"/>
  <c r="M1237" i="2"/>
  <c r="N1237" i="2"/>
  <c r="L1237" i="2"/>
  <c r="T1237" i="2"/>
  <c r="S541" i="2"/>
  <c r="U541" i="2"/>
  <c r="M541" i="2"/>
  <c r="N541" i="2"/>
  <c r="L541" i="2"/>
  <c r="T169" i="2"/>
  <c r="S169" i="2"/>
  <c r="M169" i="2"/>
  <c r="U169" i="2"/>
  <c r="N169" i="2"/>
  <c r="S427" i="2"/>
  <c r="N427" i="2"/>
  <c r="T427" i="2"/>
  <c r="M427" i="2"/>
  <c r="L427" i="2"/>
  <c r="U427" i="2"/>
  <c r="L383" i="2"/>
  <c r="S383" i="2"/>
  <c r="N383" i="2"/>
  <c r="T383" i="2"/>
  <c r="M383" i="2"/>
  <c r="U383" i="2"/>
  <c r="S463" i="2"/>
  <c r="N463" i="2"/>
  <c r="L463" i="2"/>
  <c r="T463" i="2"/>
  <c r="M463" i="2"/>
  <c r="S1181" i="2"/>
  <c r="N1181" i="2"/>
  <c r="T1181" i="2"/>
  <c r="U1181" i="2"/>
  <c r="M1181" i="2"/>
  <c r="L1181" i="2"/>
  <c r="S989" i="2"/>
  <c r="N989" i="2"/>
  <c r="T989" i="2"/>
  <c r="U989" i="2"/>
  <c r="L989" i="2"/>
  <c r="M989" i="2"/>
  <c r="S809" i="2"/>
  <c r="N809" i="2"/>
  <c r="T809" i="2"/>
  <c r="M809" i="2"/>
  <c r="L809" i="2"/>
  <c r="U809" i="2"/>
  <c r="S641" i="2"/>
  <c r="U641" i="2"/>
  <c r="N641" i="2"/>
  <c r="T641" i="2"/>
  <c r="M641" i="2"/>
  <c r="L641" i="2"/>
  <c r="S473" i="2"/>
  <c r="M473" i="2"/>
  <c r="U473" i="2"/>
  <c r="T473" i="2"/>
  <c r="N473" i="2"/>
  <c r="L473" i="2"/>
  <c r="M199" i="2"/>
  <c r="N199" i="2"/>
  <c r="N55" i="2"/>
  <c r="L55" i="2"/>
  <c r="T55" i="2"/>
  <c r="S55" i="2"/>
  <c r="M55" i="2"/>
  <c r="N90" i="2"/>
  <c r="T90" i="2"/>
  <c r="U90" i="2"/>
  <c r="M90" i="2"/>
  <c r="L90" i="2"/>
  <c r="S1095" i="2"/>
  <c r="T1095" i="2"/>
  <c r="M1095" i="2"/>
  <c r="N1095" i="2"/>
  <c r="L1095" i="2"/>
  <c r="U1095" i="2"/>
  <c r="S639" i="2"/>
  <c r="M639" i="2"/>
  <c r="T639" i="2"/>
  <c r="N639" i="2"/>
  <c r="L639" i="2"/>
  <c r="U639" i="2"/>
  <c r="S207" i="2"/>
  <c r="M207" i="2"/>
  <c r="N207" i="2"/>
  <c r="T207" i="2"/>
  <c r="S90" i="2"/>
  <c r="S1212" i="2"/>
  <c r="N1212" i="2"/>
  <c r="U1212" i="2"/>
  <c r="L1212" i="2"/>
  <c r="M1212" i="2"/>
  <c r="T1212" i="2"/>
  <c r="S924" i="2"/>
  <c r="M924" i="2"/>
  <c r="N924" i="2"/>
  <c r="U924" i="2"/>
  <c r="L924" i="2"/>
  <c r="T924" i="2"/>
  <c r="S636" i="2"/>
  <c r="U636" i="2"/>
  <c r="L636" i="2"/>
  <c r="M636" i="2"/>
  <c r="N636" i="2"/>
  <c r="T636" i="2"/>
  <c r="S348" i="2"/>
  <c r="M348" i="2"/>
  <c r="L348" i="2"/>
  <c r="U348" i="2"/>
  <c r="T348" i="2"/>
  <c r="N348" i="2"/>
  <c r="S1102" i="2"/>
  <c r="N1102" i="2"/>
  <c r="T1102" i="2"/>
  <c r="U1102" i="2"/>
  <c r="L1102" i="2"/>
  <c r="M1102" i="2"/>
  <c r="S322" i="2"/>
  <c r="L322" i="2"/>
  <c r="N322" i="2"/>
  <c r="T322" i="2"/>
  <c r="M322" i="2"/>
  <c r="S1053" i="2"/>
  <c r="N1053" i="2"/>
  <c r="M1053" i="2"/>
  <c r="U1053" i="2"/>
  <c r="L1053" i="2"/>
  <c r="T1053" i="2"/>
  <c r="S477" i="2"/>
  <c r="M477" i="2"/>
  <c r="L477" i="2"/>
  <c r="U477" i="2"/>
  <c r="T477" i="2"/>
  <c r="N477" i="2"/>
  <c r="S1272" i="2"/>
  <c r="M1272" i="2"/>
  <c r="N1272" i="2"/>
  <c r="L1272" i="2"/>
  <c r="U1272" i="2"/>
  <c r="T1272" i="2"/>
  <c r="S983" i="2"/>
  <c r="N983" i="2"/>
  <c r="M983" i="2"/>
  <c r="U983" i="2"/>
  <c r="T983" i="2"/>
  <c r="L983" i="2"/>
  <c r="S527" i="2"/>
  <c r="U527" i="2"/>
  <c r="L527" i="2"/>
  <c r="M527" i="2"/>
  <c r="N527" i="2"/>
  <c r="T527" i="2"/>
  <c r="S1174" i="2"/>
  <c r="M1174" i="2"/>
  <c r="U1174" i="2"/>
  <c r="L1174" i="2"/>
  <c r="T1174" i="2"/>
  <c r="N1174" i="2"/>
  <c r="S442" i="2"/>
  <c r="L442" i="2"/>
  <c r="N442" i="2"/>
  <c r="T442" i="2"/>
  <c r="U442" i="2"/>
  <c r="S1245" i="2"/>
  <c r="N1245" i="2"/>
  <c r="U1245" i="2"/>
  <c r="L1245" i="2"/>
  <c r="M1245" i="2"/>
  <c r="T1245" i="2"/>
  <c r="S705" i="2"/>
  <c r="M705" i="2"/>
  <c r="T705" i="2"/>
  <c r="N705" i="2"/>
  <c r="L705" i="2"/>
  <c r="U705" i="2"/>
  <c r="U55" i="2"/>
  <c r="P3" i="2"/>
  <c r="S1239" i="2"/>
  <c r="N1239" i="2"/>
  <c r="M1239" i="2"/>
  <c r="L1239" i="2"/>
  <c r="T1239" i="2"/>
  <c r="U1239" i="2"/>
  <c r="S471" i="2"/>
  <c r="T471" i="2"/>
  <c r="N471" i="2"/>
  <c r="L471" i="2"/>
  <c r="M471" i="2"/>
  <c r="S1177" i="2"/>
  <c r="U1177" i="2"/>
  <c r="L1177" i="2"/>
  <c r="T1177" i="2"/>
  <c r="M1177" i="2"/>
  <c r="N1177" i="2"/>
  <c r="S962" i="2"/>
  <c r="U962" i="2"/>
  <c r="L962" i="2"/>
  <c r="N962" i="2"/>
  <c r="M962" i="2"/>
  <c r="T962" i="2"/>
  <c r="S578" i="2"/>
  <c r="U578" i="2"/>
  <c r="L578" i="2"/>
  <c r="N578" i="2"/>
  <c r="T578" i="2"/>
  <c r="T74" i="2"/>
  <c r="L74" i="2"/>
  <c r="S374" i="2"/>
  <c r="L374" i="2"/>
  <c r="M374" i="2"/>
  <c r="N374" i="2"/>
  <c r="T374" i="2"/>
  <c r="U374" i="2"/>
  <c r="S672" i="2"/>
  <c r="U672" i="2"/>
  <c r="N672" i="2"/>
  <c r="M672" i="2"/>
  <c r="L672" i="2"/>
  <c r="T672" i="2"/>
  <c r="S1152" i="2"/>
  <c r="N1152" i="2"/>
  <c r="M1152" i="2"/>
  <c r="L1152" i="2"/>
  <c r="T1152" i="2"/>
  <c r="S1091" i="2"/>
  <c r="M1091" i="2"/>
  <c r="T1091" i="2"/>
  <c r="U1091" i="2"/>
  <c r="L1091" i="2"/>
  <c r="S623" i="2"/>
  <c r="N623" i="2"/>
  <c r="U623" i="2"/>
  <c r="M623" i="2"/>
  <c r="L623" i="2"/>
  <c r="T623" i="2"/>
  <c r="S994" i="2"/>
  <c r="N994" i="2"/>
  <c r="U994" i="2"/>
  <c r="L994" i="2"/>
  <c r="M994" i="2"/>
  <c r="S742" i="2"/>
  <c r="T742" i="2"/>
  <c r="N742" i="2"/>
  <c r="U742" i="2"/>
  <c r="L742" i="2"/>
  <c r="M742" i="2"/>
  <c r="S418" i="2"/>
  <c r="U418" i="2"/>
  <c r="N418" i="2"/>
  <c r="L418" i="2"/>
  <c r="T418" i="2"/>
  <c r="M418" i="2"/>
  <c r="S465" i="2"/>
  <c r="M465" i="2"/>
  <c r="N465" i="2"/>
  <c r="L465" i="2"/>
  <c r="T465" i="2"/>
  <c r="U465" i="2"/>
  <c r="S1171" i="2"/>
  <c r="N1171" i="2"/>
  <c r="M1171" i="2"/>
  <c r="L1171" i="2"/>
  <c r="U1171" i="2"/>
  <c r="T1171" i="2"/>
  <c r="S1027" i="2"/>
  <c r="M1027" i="2"/>
  <c r="L1027" i="2"/>
  <c r="T1027" i="2"/>
  <c r="N1027" i="2"/>
  <c r="S883" i="2"/>
  <c r="L883" i="2"/>
  <c r="N883" i="2"/>
  <c r="M883" i="2"/>
  <c r="T883" i="2"/>
  <c r="U883" i="2"/>
  <c r="S739" i="2"/>
  <c r="M739" i="2"/>
  <c r="L739" i="2"/>
  <c r="N739" i="2"/>
  <c r="U739" i="2"/>
  <c r="S359" i="2"/>
  <c r="N359" i="2"/>
  <c r="U359" i="2"/>
  <c r="T359" i="2"/>
  <c r="M359" i="2"/>
  <c r="L359" i="2"/>
  <c r="S1201" i="2"/>
  <c r="M1201" i="2"/>
  <c r="N1201" i="2"/>
  <c r="L1201" i="2"/>
  <c r="U1201" i="2"/>
  <c r="T1201" i="2"/>
  <c r="M145" i="2"/>
  <c r="U145" i="2"/>
  <c r="L145" i="2"/>
  <c r="T145" i="2"/>
  <c r="U207" i="2"/>
  <c r="S805" i="2"/>
  <c r="U805" i="2"/>
  <c r="M805" i="2"/>
  <c r="N805" i="2"/>
  <c r="T805" i="2"/>
  <c r="L805" i="2"/>
  <c r="S338" i="2"/>
  <c r="T338" i="2"/>
  <c r="N338" i="2"/>
  <c r="M338" i="2"/>
  <c r="L338" i="2"/>
  <c r="S1188" i="2"/>
  <c r="N1188" i="2"/>
  <c r="M1188" i="2"/>
  <c r="U1188" i="2"/>
  <c r="T1188" i="2"/>
  <c r="S912" i="2"/>
  <c r="N912" i="2"/>
  <c r="M912" i="2"/>
  <c r="U912" i="2"/>
  <c r="L912" i="2"/>
  <c r="T912" i="2"/>
  <c r="S612" i="2"/>
  <c r="M612" i="2"/>
  <c r="U612" i="2"/>
  <c r="L612" i="2"/>
  <c r="N612" i="2"/>
  <c r="T612" i="2"/>
  <c r="S336" i="2"/>
  <c r="M336" i="2"/>
  <c r="L336" i="2"/>
  <c r="U336" i="2"/>
  <c r="T336" i="2"/>
  <c r="N336" i="2"/>
  <c r="S1054" i="2"/>
  <c r="U1054" i="2"/>
  <c r="L1054" i="2"/>
  <c r="M1054" i="2"/>
  <c r="N1054" i="2"/>
  <c r="T1054" i="2"/>
  <c r="S1005" i="2"/>
  <c r="N1005" i="2"/>
  <c r="M1005" i="2"/>
  <c r="L1005" i="2"/>
  <c r="U1005" i="2"/>
  <c r="T1005" i="2"/>
  <c r="S441" i="2"/>
  <c r="L441" i="2"/>
  <c r="U441" i="2"/>
  <c r="M441" i="2"/>
  <c r="N441" i="2"/>
  <c r="T441" i="2"/>
  <c r="L94" i="2"/>
  <c r="T94" i="2"/>
  <c r="S947" i="2"/>
  <c r="M947" i="2"/>
  <c r="L947" i="2"/>
  <c r="U947" i="2"/>
  <c r="T947" i="2"/>
  <c r="N947" i="2"/>
  <c r="S491" i="2"/>
  <c r="M491" i="2"/>
  <c r="T491" i="2"/>
  <c r="U491" i="2"/>
  <c r="N491" i="2"/>
  <c r="L491" i="2"/>
  <c r="S1138" i="2"/>
  <c r="L1138" i="2"/>
  <c r="T1138" i="2"/>
  <c r="U1138" i="2"/>
  <c r="M1138" i="2"/>
  <c r="N1138" i="2"/>
  <c r="S406" i="2"/>
  <c r="U406" i="2"/>
  <c r="N406" i="2"/>
  <c r="T406" i="2"/>
  <c r="L406" i="2"/>
  <c r="M406" i="2"/>
  <c r="S1197" i="2"/>
  <c r="L1197" i="2"/>
  <c r="N1197" i="2"/>
  <c r="U1197" i="2"/>
  <c r="M1197" i="2"/>
  <c r="S621" i="2"/>
  <c r="M621" i="2"/>
  <c r="U621" i="2"/>
  <c r="N621" i="2"/>
  <c r="T621" i="2"/>
  <c r="L621" i="2"/>
  <c r="S681" i="2"/>
  <c r="M681" i="2"/>
  <c r="L681" i="2"/>
  <c r="T681" i="2"/>
  <c r="N681" i="2"/>
  <c r="U681" i="2"/>
  <c r="M993" i="2"/>
  <c r="S993" i="2"/>
  <c r="U993" i="2"/>
  <c r="N993" i="2"/>
  <c r="L993" i="2"/>
  <c r="T993" i="2"/>
  <c r="S345" i="2"/>
  <c r="M345" i="2"/>
  <c r="L345" i="2"/>
  <c r="N345" i="2"/>
  <c r="T345" i="2"/>
  <c r="U345" i="2"/>
  <c r="V3" i="2"/>
  <c r="S1155" i="2"/>
  <c r="M1155" i="2"/>
  <c r="N1155" i="2"/>
  <c r="U1155" i="2"/>
  <c r="T1155" i="2"/>
  <c r="L1155" i="2"/>
  <c r="S387" i="2"/>
  <c r="L387" i="2"/>
  <c r="T387" i="2"/>
  <c r="N387" i="2"/>
  <c r="M387" i="2"/>
  <c r="U387" i="2"/>
  <c r="S1203" i="2"/>
  <c r="U1203" i="2"/>
  <c r="N1203" i="2"/>
  <c r="T1203" i="2"/>
  <c r="L1203" i="2"/>
  <c r="S926" i="2"/>
  <c r="N926" i="2"/>
  <c r="L926" i="2"/>
  <c r="T926" i="2"/>
  <c r="M926" i="2"/>
  <c r="U926" i="2"/>
  <c r="S542" i="2"/>
  <c r="N542" i="2"/>
  <c r="L542" i="2"/>
  <c r="T542" i="2"/>
  <c r="M542" i="2"/>
  <c r="U542" i="2"/>
  <c r="T1009" i="2"/>
  <c r="S1009" i="2"/>
  <c r="L1009" i="2"/>
  <c r="U1009" i="2"/>
  <c r="N1009" i="2"/>
  <c r="M1009" i="2"/>
  <c r="S468" i="2"/>
  <c r="N468" i="2"/>
  <c r="L468" i="2"/>
  <c r="M468" i="2"/>
  <c r="U468" i="2"/>
  <c r="S995" i="2"/>
  <c r="L995" i="2"/>
  <c r="N995" i="2"/>
  <c r="T995" i="2"/>
  <c r="M995" i="2"/>
  <c r="U995" i="2"/>
  <c r="S611" i="2"/>
  <c r="L611" i="2"/>
  <c r="T611" i="2"/>
  <c r="N611" i="2"/>
  <c r="M611" i="2"/>
  <c r="T47" i="2"/>
  <c r="S47" i="2"/>
  <c r="S970" i="2"/>
  <c r="N970" i="2"/>
  <c r="U970" i="2"/>
  <c r="T970" i="2"/>
  <c r="L970" i="2"/>
  <c r="M970" i="2"/>
  <c r="S706" i="2"/>
  <c r="L706" i="2"/>
  <c r="U706" i="2"/>
  <c r="N706" i="2"/>
  <c r="M706" i="2"/>
  <c r="T706" i="2"/>
  <c r="S394" i="2"/>
  <c r="N394" i="2"/>
  <c r="L394" i="2"/>
  <c r="T394" i="2"/>
  <c r="M394" i="2"/>
  <c r="U394" i="2"/>
  <c r="S1159" i="2"/>
  <c r="L1159" i="2"/>
  <c r="M1159" i="2"/>
  <c r="N1159" i="2"/>
  <c r="T1159" i="2"/>
  <c r="U1159" i="2"/>
  <c r="S1015" i="2"/>
  <c r="L1015" i="2"/>
  <c r="M1015" i="2"/>
  <c r="U1015" i="2"/>
  <c r="N1015" i="2"/>
  <c r="T1015" i="2"/>
  <c r="S871" i="2"/>
  <c r="M871" i="2"/>
  <c r="N871" i="2"/>
  <c r="U871" i="2"/>
  <c r="T871" i="2"/>
  <c r="L871" i="2"/>
  <c r="S727" i="2"/>
  <c r="T727" i="2"/>
  <c r="L727" i="2"/>
  <c r="M727" i="2"/>
  <c r="N727" i="2"/>
  <c r="U727" i="2"/>
  <c r="T739" i="2"/>
  <c r="S696" i="2"/>
  <c r="M696" i="2"/>
  <c r="U696" i="2"/>
  <c r="L696" i="2"/>
  <c r="N696" i="2"/>
  <c r="T696" i="2"/>
  <c r="S1225" i="2"/>
  <c r="M1225" i="2"/>
  <c r="U1225" i="2"/>
  <c r="T1225" i="2"/>
  <c r="L1225" i="2"/>
  <c r="N1225" i="2"/>
  <c r="M769" i="2"/>
  <c r="S769" i="2"/>
  <c r="T769" i="2"/>
  <c r="U769" i="2"/>
  <c r="N769" i="2"/>
  <c r="L769" i="2"/>
  <c r="S337" i="2"/>
  <c r="M337" i="2"/>
  <c r="U337" i="2"/>
  <c r="L337" i="2"/>
  <c r="N337" i="2"/>
  <c r="T337" i="2"/>
  <c r="S446" i="2"/>
  <c r="U446" i="2"/>
  <c r="M446" i="2"/>
  <c r="L446" i="2"/>
  <c r="T446" i="2"/>
  <c r="N446" i="2"/>
  <c r="S1164" i="2"/>
  <c r="N1164" i="2"/>
  <c r="U1164" i="2"/>
  <c r="M1164" i="2"/>
  <c r="L1164" i="2"/>
  <c r="T1164" i="2"/>
  <c r="S876" i="2"/>
  <c r="M876" i="2"/>
  <c r="U876" i="2"/>
  <c r="L876" i="2"/>
  <c r="N876" i="2"/>
  <c r="T876" i="2"/>
  <c r="S588" i="2"/>
  <c r="M588" i="2"/>
  <c r="L588" i="2"/>
  <c r="U588" i="2"/>
  <c r="N588" i="2"/>
  <c r="T588" i="2"/>
  <c r="S1018" i="2"/>
  <c r="N1018" i="2"/>
  <c r="U1018" i="2"/>
  <c r="T1018" i="2"/>
  <c r="L1018" i="2"/>
  <c r="M1018" i="2"/>
  <c r="S981" i="2"/>
  <c r="M981" i="2"/>
  <c r="L981" i="2"/>
  <c r="N981" i="2"/>
  <c r="T981" i="2"/>
  <c r="U981" i="2"/>
  <c r="S381" i="2"/>
  <c r="M381" i="2"/>
  <c r="L381" i="2"/>
  <c r="N381" i="2"/>
  <c r="T381" i="2"/>
  <c r="U381" i="2"/>
  <c r="S969" i="2"/>
  <c r="M969" i="2"/>
  <c r="T969" i="2"/>
  <c r="U969" i="2"/>
  <c r="N969" i="2"/>
  <c r="L969" i="2"/>
  <c r="S563" i="2"/>
  <c r="M563" i="2"/>
  <c r="T563" i="2"/>
  <c r="U563" i="2"/>
  <c r="L563" i="2"/>
  <c r="N563" i="2"/>
  <c r="S891" i="2"/>
  <c r="U891" i="2"/>
  <c r="M891" i="2"/>
  <c r="L891" i="2"/>
  <c r="T891" i="2"/>
  <c r="N891" i="2"/>
  <c r="S1189" i="2"/>
  <c r="T1189" i="2"/>
  <c r="N1189" i="2"/>
  <c r="U1189" i="2"/>
  <c r="M1189" i="2"/>
  <c r="L1189" i="2"/>
  <c r="S721" i="2"/>
  <c r="T721" i="2"/>
  <c r="M721" i="2"/>
  <c r="U721" i="2"/>
  <c r="N721" i="2"/>
  <c r="L721" i="2"/>
  <c r="S875" i="2"/>
  <c r="M875" i="2"/>
  <c r="L875" i="2"/>
  <c r="U875" i="2"/>
  <c r="N875" i="2"/>
  <c r="T875" i="2"/>
  <c r="S407" i="2"/>
  <c r="U407" i="2"/>
  <c r="L407" i="2"/>
  <c r="M407" i="2"/>
  <c r="T407" i="2"/>
  <c r="S982" i="2"/>
  <c r="N982" i="2"/>
  <c r="T982" i="2"/>
  <c r="U982" i="2"/>
  <c r="M982" i="2"/>
  <c r="M310" i="2"/>
  <c r="L310" i="2"/>
  <c r="S1137" i="2"/>
  <c r="M1137" i="2"/>
  <c r="L1137" i="2"/>
  <c r="N1137" i="2"/>
  <c r="T1137" i="2"/>
  <c r="U1137" i="2"/>
  <c r="S561" i="2"/>
  <c r="M561" i="2"/>
  <c r="N561" i="2"/>
  <c r="T561" i="2"/>
  <c r="L561" i="2"/>
  <c r="U561" i="2"/>
  <c r="T468" i="2"/>
  <c r="U611" i="2"/>
  <c r="S1146" i="2"/>
  <c r="N1146" i="2"/>
  <c r="L1146" i="2"/>
  <c r="U1146" i="2"/>
  <c r="M1146" i="2"/>
  <c r="T1146" i="2"/>
  <c r="S1002" i="2"/>
  <c r="N1002" i="2"/>
  <c r="L1002" i="2"/>
  <c r="M1002" i="2"/>
  <c r="T1002" i="2"/>
  <c r="S858" i="2"/>
  <c r="N858" i="2"/>
  <c r="L858" i="2"/>
  <c r="T858" i="2"/>
  <c r="M858" i="2"/>
  <c r="U858" i="2"/>
  <c r="S714" i="2"/>
  <c r="N714" i="2"/>
  <c r="M714" i="2"/>
  <c r="T714" i="2"/>
  <c r="U714" i="2"/>
  <c r="L714" i="2"/>
  <c r="S570" i="2"/>
  <c r="N570" i="2"/>
  <c r="L570" i="2"/>
  <c r="M570" i="2"/>
  <c r="U570" i="2"/>
  <c r="T570" i="2"/>
  <c r="S426" i="2"/>
  <c r="T426" i="2"/>
  <c r="L426" i="2"/>
  <c r="M426" i="2"/>
  <c r="N426" i="2"/>
  <c r="U426" i="2"/>
  <c r="S843" i="2"/>
  <c r="U843" i="2"/>
  <c r="T843" i="2"/>
  <c r="M843" i="2"/>
  <c r="N843" i="2"/>
  <c r="L843" i="2"/>
  <c r="S351" i="2"/>
  <c r="U351" i="2"/>
  <c r="L351" i="2"/>
  <c r="N351" i="2"/>
  <c r="T351" i="2"/>
  <c r="M351" i="2"/>
  <c r="S794" i="2"/>
  <c r="N794" i="2"/>
  <c r="M794" i="2"/>
  <c r="U794" i="2"/>
  <c r="L794" i="2"/>
  <c r="T794" i="2"/>
  <c r="S1116" i="2"/>
  <c r="N1116" i="2"/>
  <c r="M1116" i="2"/>
  <c r="U1116" i="2"/>
  <c r="L1116" i="2"/>
  <c r="T1116" i="2"/>
  <c r="S828" i="2"/>
  <c r="N828" i="2"/>
  <c r="U828" i="2"/>
  <c r="L828" i="2"/>
  <c r="M828" i="2"/>
  <c r="T828" i="2"/>
  <c r="S540" i="2"/>
  <c r="M540" i="2"/>
  <c r="U540" i="2"/>
  <c r="L540" i="2"/>
  <c r="N540" i="2"/>
  <c r="S874" i="2"/>
  <c r="N874" i="2"/>
  <c r="L874" i="2"/>
  <c r="T874" i="2"/>
  <c r="U874" i="2"/>
  <c r="M874" i="2"/>
  <c r="S897" i="2"/>
  <c r="M897" i="2"/>
  <c r="U897" i="2"/>
  <c r="L897" i="2"/>
  <c r="N897" i="2"/>
  <c r="T897" i="2"/>
  <c r="S839" i="2"/>
  <c r="M839" i="2"/>
  <c r="N839" i="2"/>
  <c r="U839" i="2"/>
  <c r="L839" i="2"/>
  <c r="T839" i="2"/>
  <c r="S371" i="2"/>
  <c r="N371" i="2"/>
  <c r="T371" i="2"/>
  <c r="L371" i="2"/>
  <c r="M371" i="2"/>
  <c r="U371" i="2"/>
  <c r="S851" i="2"/>
  <c r="L851" i="2"/>
  <c r="U851" i="2"/>
  <c r="N851" i="2"/>
  <c r="M851" i="2"/>
  <c r="S946" i="2"/>
  <c r="L946" i="2"/>
  <c r="T946" i="2"/>
  <c r="U946" i="2"/>
  <c r="N946" i="2"/>
  <c r="M946" i="2"/>
  <c r="M190" i="2"/>
  <c r="U190" i="2"/>
  <c r="T190" i="2"/>
  <c r="S1089" i="2"/>
  <c r="U1089" i="2"/>
  <c r="L1089" i="2"/>
  <c r="N1089" i="2"/>
  <c r="T1089" i="2"/>
  <c r="M1089" i="2"/>
  <c r="S513" i="2"/>
  <c r="L513" i="2"/>
  <c r="U513" i="2"/>
  <c r="T513" i="2"/>
  <c r="M513" i="2"/>
  <c r="U463" i="2"/>
  <c r="U199" i="2"/>
  <c r="L169" i="2"/>
  <c r="S1134" i="2"/>
  <c r="M1134" i="2"/>
  <c r="T1134" i="2"/>
  <c r="U1134" i="2"/>
  <c r="L1134" i="2"/>
  <c r="N1134" i="2"/>
  <c r="S990" i="2"/>
  <c r="L990" i="2"/>
  <c r="N990" i="2"/>
  <c r="T990" i="2"/>
  <c r="M990" i="2"/>
  <c r="U990" i="2"/>
  <c r="S846" i="2"/>
  <c r="N846" i="2"/>
  <c r="T846" i="2"/>
  <c r="M846" i="2"/>
  <c r="L846" i="2"/>
  <c r="U846" i="2"/>
  <c r="S702" i="2"/>
  <c r="N702" i="2"/>
  <c r="M702" i="2"/>
  <c r="T702" i="2"/>
  <c r="L702" i="2"/>
  <c r="U702" i="2"/>
  <c r="S558" i="2"/>
  <c r="L558" i="2"/>
  <c r="M558" i="2"/>
  <c r="T558" i="2"/>
  <c r="N558" i="2"/>
  <c r="U558" i="2"/>
  <c r="S414" i="2"/>
  <c r="N414" i="2"/>
  <c r="L414" i="2"/>
  <c r="U414" i="2"/>
  <c r="T414" i="2"/>
  <c r="M414" i="2"/>
  <c r="S795" i="2"/>
  <c r="M795" i="2"/>
  <c r="T795" i="2"/>
  <c r="N795" i="2"/>
  <c r="L795" i="2"/>
  <c r="S437" i="2"/>
  <c r="N437" i="2"/>
  <c r="T437" i="2"/>
  <c r="L437" i="2"/>
  <c r="U437" i="2"/>
  <c r="M437" i="2"/>
  <c r="S1105" i="2"/>
  <c r="U1105" i="2"/>
  <c r="L1105" i="2"/>
  <c r="M1105" i="2"/>
  <c r="N1105" i="2"/>
  <c r="T1105" i="2"/>
  <c r="S649" i="2"/>
  <c r="U649" i="2"/>
  <c r="M649" i="2"/>
  <c r="L649" i="2"/>
  <c r="T649" i="2"/>
  <c r="N649" i="2"/>
  <c r="S818" i="2"/>
  <c r="N818" i="2"/>
  <c r="T818" i="2"/>
  <c r="M818" i="2"/>
  <c r="U818" i="2"/>
  <c r="T1104" i="2"/>
  <c r="S1104" i="2"/>
  <c r="M1104" i="2"/>
  <c r="L1104" i="2"/>
  <c r="N1104" i="2"/>
  <c r="U1104" i="2"/>
  <c r="S804" i="2"/>
  <c r="U804" i="2"/>
  <c r="L804" i="2"/>
  <c r="M804" i="2"/>
  <c r="N804" i="2"/>
  <c r="T804" i="2"/>
  <c r="S528" i="2"/>
  <c r="N528" i="2"/>
  <c r="U528" i="2"/>
  <c r="L528" i="2"/>
  <c r="T528" i="2"/>
  <c r="M528" i="2"/>
  <c r="S826" i="2"/>
  <c r="N826" i="2"/>
  <c r="T826" i="2"/>
  <c r="L826" i="2"/>
  <c r="U826" i="2"/>
  <c r="M826" i="2"/>
  <c r="S825" i="2"/>
  <c r="M825" i="2"/>
  <c r="N825" i="2"/>
  <c r="T825" i="2"/>
  <c r="L825" i="2"/>
  <c r="U825" i="2"/>
  <c r="T1256" i="2"/>
  <c r="S1256" i="2"/>
  <c r="L1256" i="2"/>
  <c r="N1256" i="2"/>
  <c r="U1256" i="2"/>
  <c r="S1112" i="2"/>
  <c r="N1112" i="2"/>
  <c r="L1112" i="2"/>
  <c r="T1112" i="2"/>
  <c r="U1112" i="2"/>
  <c r="M1112" i="2"/>
  <c r="S980" i="2"/>
  <c r="T980" i="2"/>
  <c r="L980" i="2"/>
  <c r="N980" i="2"/>
  <c r="M980" i="2"/>
  <c r="U980" i="2"/>
  <c r="S836" i="2"/>
  <c r="T836" i="2"/>
  <c r="L836" i="2"/>
  <c r="M836" i="2"/>
  <c r="N836" i="2"/>
  <c r="U836" i="2"/>
  <c r="S704" i="2"/>
  <c r="T704" i="2"/>
  <c r="N704" i="2"/>
  <c r="U704" i="2"/>
  <c r="M704" i="2"/>
  <c r="L704" i="2"/>
  <c r="S572" i="2"/>
  <c r="L572" i="2"/>
  <c r="N572" i="2"/>
  <c r="M572" i="2"/>
  <c r="T572" i="2"/>
  <c r="U572" i="2"/>
  <c r="T440" i="2"/>
  <c r="S440" i="2"/>
  <c r="L440" i="2"/>
  <c r="M440" i="2"/>
  <c r="N440" i="2"/>
  <c r="U440" i="2"/>
  <c r="M442" i="2"/>
  <c r="U1002" i="2"/>
  <c r="N407" i="2"/>
  <c r="U1152" i="2"/>
  <c r="L982" i="2"/>
  <c r="M293" i="2"/>
  <c r="T199" i="2"/>
  <c r="S1266" i="2"/>
  <c r="U1266" i="2"/>
  <c r="T1266" i="2"/>
  <c r="M1266" i="2"/>
  <c r="N1266" i="2"/>
  <c r="L1266" i="2"/>
  <c r="S1122" i="2"/>
  <c r="T1122" i="2"/>
  <c r="U1122" i="2"/>
  <c r="L1122" i="2"/>
  <c r="M1122" i="2"/>
  <c r="N1122" i="2"/>
  <c r="S978" i="2"/>
  <c r="M978" i="2"/>
  <c r="L978" i="2"/>
  <c r="T978" i="2"/>
  <c r="U978" i="2"/>
  <c r="N978" i="2"/>
  <c r="S834" i="2"/>
  <c r="T834" i="2"/>
  <c r="M834" i="2"/>
  <c r="L834" i="2"/>
  <c r="U834" i="2"/>
  <c r="N834" i="2"/>
  <c r="S690" i="2"/>
  <c r="T690" i="2"/>
  <c r="L690" i="2"/>
  <c r="N690" i="2"/>
  <c r="M690" i="2"/>
  <c r="U690" i="2"/>
  <c r="S546" i="2"/>
  <c r="T546" i="2"/>
  <c r="L546" i="2"/>
  <c r="N546" i="2"/>
  <c r="U546" i="2"/>
  <c r="M546" i="2"/>
  <c r="S402" i="2"/>
  <c r="L402" i="2"/>
  <c r="N402" i="2"/>
  <c r="T402" i="2"/>
  <c r="U402" i="2"/>
  <c r="M402" i="2"/>
  <c r="S1069" i="2"/>
  <c r="M1069" i="2"/>
  <c r="U1069" i="2"/>
  <c r="N1069" i="2"/>
  <c r="T1069" i="2"/>
  <c r="L1069" i="2"/>
  <c r="S613" i="2"/>
  <c r="L613" i="2"/>
  <c r="U613" i="2"/>
  <c r="N613" i="2"/>
  <c r="M613" i="2"/>
  <c r="T613" i="2"/>
  <c r="S1244" i="2"/>
  <c r="N1244" i="2"/>
  <c r="T1244" i="2"/>
  <c r="L1244" i="2"/>
  <c r="U1244" i="2"/>
  <c r="M1244" i="2"/>
  <c r="T1100" i="2"/>
  <c r="S1100" i="2"/>
  <c r="N1100" i="2"/>
  <c r="L1100" i="2"/>
  <c r="M1100" i="2"/>
  <c r="U1100" i="2"/>
  <c r="S968" i="2"/>
  <c r="N968" i="2"/>
  <c r="L968" i="2"/>
  <c r="M968" i="2"/>
  <c r="U968" i="2"/>
  <c r="S824" i="2"/>
  <c r="N824" i="2"/>
  <c r="M824" i="2"/>
  <c r="L824" i="2"/>
  <c r="U824" i="2"/>
  <c r="T824" i="2"/>
  <c r="S692" i="2"/>
  <c r="N692" i="2"/>
  <c r="L692" i="2"/>
  <c r="M692" i="2"/>
  <c r="U692" i="2"/>
  <c r="S560" i="2"/>
  <c r="T560" i="2"/>
  <c r="N560" i="2"/>
  <c r="M560" i="2"/>
  <c r="L560" i="2"/>
  <c r="U560" i="2"/>
  <c r="S428" i="2"/>
  <c r="N428" i="2"/>
  <c r="L428" i="2"/>
  <c r="M428" i="2"/>
  <c r="T428" i="2"/>
  <c r="U428" i="2"/>
  <c r="T540" i="2"/>
  <c r="T1197" i="2"/>
  <c r="N195" i="2"/>
  <c r="L78" i="2"/>
  <c r="S1254" i="2"/>
  <c r="M1254" i="2"/>
  <c r="N1254" i="2"/>
  <c r="S1110" i="2"/>
  <c r="T1110" i="2"/>
  <c r="L1110" i="2"/>
  <c r="M1110" i="2"/>
  <c r="S966" i="2"/>
  <c r="N966" i="2"/>
  <c r="T966" i="2"/>
  <c r="L966" i="2"/>
  <c r="U966" i="2"/>
  <c r="M966" i="2"/>
  <c r="S822" i="2"/>
  <c r="T822" i="2"/>
  <c r="M822" i="2"/>
  <c r="N822" i="2"/>
  <c r="U822" i="2"/>
  <c r="N678" i="2"/>
  <c r="S678" i="2"/>
  <c r="T678" i="2"/>
  <c r="M678" i="2"/>
  <c r="U678" i="2"/>
  <c r="L678" i="2"/>
  <c r="S534" i="2"/>
  <c r="M534" i="2"/>
  <c r="N534" i="2"/>
  <c r="T534" i="2"/>
  <c r="L534" i="2"/>
  <c r="U534" i="2"/>
  <c r="S390" i="2"/>
  <c r="L390" i="2"/>
  <c r="T390" i="2"/>
  <c r="M390" i="2"/>
  <c r="U390" i="2"/>
  <c r="N390" i="2"/>
  <c r="S747" i="2"/>
  <c r="U747" i="2"/>
  <c r="M747" i="2"/>
  <c r="N747" i="2"/>
  <c r="S543" i="2"/>
  <c r="L543" i="2"/>
  <c r="T543" i="2"/>
  <c r="M543" i="2"/>
  <c r="N543" i="2"/>
  <c r="S1153" i="2"/>
  <c r="T1153" i="2"/>
  <c r="N1153" i="2"/>
  <c r="M1153" i="2"/>
  <c r="U1153" i="2"/>
  <c r="L1153" i="2"/>
  <c r="S685" i="2"/>
  <c r="L685" i="2"/>
  <c r="N685" i="2"/>
  <c r="U685" i="2"/>
  <c r="T685" i="2"/>
  <c r="S518" i="2"/>
  <c r="T518" i="2"/>
  <c r="M518" i="2"/>
  <c r="L518" i="2"/>
  <c r="U518" i="2"/>
  <c r="S1140" i="2"/>
  <c r="N1140" i="2"/>
  <c r="T1140" i="2"/>
  <c r="L1140" i="2"/>
  <c r="M1140" i="2"/>
  <c r="U1140" i="2"/>
  <c r="S840" i="2"/>
  <c r="T840" i="2"/>
  <c r="M840" i="2"/>
  <c r="N840" i="2"/>
  <c r="L840" i="2"/>
  <c r="U840" i="2"/>
  <c r="S564" i="2"/>
  <c r="M564" i="2"/>
  <c r="N564" i="2"/>
  <c r="L564" i="2"/>
  <c r="U564" i="2"/>
  <c r="S910" i="2"/>
  <c r="U910" i="2"/>
  <c r="L910" i="2"/>
  <c r="N910" i="2"/>
  <c r="T910" i="2"/>
  <c r="M910" i="2"/>
  <c r="S945" i="2"/>
  <c r="N945" i="2"/>
  <c r="U945" i="2"/>
  <c r="L945" i="2"/>
  <c r="T945" i="2"/>
  <c r="S333" i="2"/>
  <c r="N333" i="2"/>
  <c r="L333" i="2"/>
  <c r="U333" i="2"/>
  <c r="T333" i="2"/>
  <c r="M333" i="2"/>
  <c r="S911" i="2"/>
  <c r="L911" i="2"/>
  <c r="M911" i="2"/>
  <c r="U911" i="2"/>
  <c r="N911" i="2"/>
  <c r="T911" i="2"/>
  <c r="S455" i="2"/>
  <c r="L455" i="2"/>
  <c r="M455" i="2"/>
  <c r="N455" i="2"/>
  <c r="T455" i="2"/>
  <c r="S1066" i="2"/>
  <c r="L1066" i="2"/>
  <c r="T1066" i="2"/>
  <c r="N1066" i="2"/>
  <c r="U1066" i="2"/>
  <c r="M1066" i="2"/>
  <c r="S334" i="2"/>
  <c r="T334" i="2"/>
  <c r="U334" i="2"/>
  <c r="L334" i="2"/>
  <c r="S1173" i="2"/>
  <c r="U1173" i="2"/>
  <c r="N1173" i="2"/>
  <c r="L1173" i="2"/>
  <c r="S597" i="2"/>
  <c r="M597" i="2"/>
  <c r="T597" i="2"/>
  <c r="U597" i="2"/>
  <c r="S1077" i="2"/>
  <c r="N1077" i="2"/>
  <c r="L1077" i="2"/>
  <c r="T1077" i="2"/>
  <c r="U1077" i="2"/>
  <c r="M1077" i="2"/>
  <c r="S393" i="2"/>
  <c r="M393" i="2"/>
  <c r="N393" i="2"/>
  <c r="L393" i="2"/>
  <c r="U393" i="2"/>
  <c r="S1220" i="2"/>
  <c r="N1220" i="2"/>
  <c r="M1220" i="2"/>
  <c r="T1220" i="2"/>
  <c r="L1220" i="2"/>
  <c r="U1220" i="2"/>
  <c r="S1076" i="2"/>
  <c r="N1076" i="2"/>
  <c r="T1076" i="2"/>
  <c r="L1076" i="2"/>
  <c r="M1076" i="2"/>
  <c r="S944" i="2"/>
  <c r="N944" i="2"/>
  <c r="M944" i="2"/>
  <c r="T944" i="2"/>
  <c r="S800" i="2"/>
  <c r="L800" i="2"/>
  <c r="N800" i="2"/>
  <c r="M800" i="2"/>
  <c r="S668" i="2"/>
  <c r="N668" i="2"/>
  <c r="L668" i="2"/>
  <c r="M668" i="2"/>
  <c r="U668" i="2"/>
  <c r="S536" i="2"/>
  <c r="T536" i="2"/>
  <c r="M536" i="2"/>
  <c r="L536" i="2"/>
  <c r="N536" i="2"/>
  <c r="S404" i="2"/>
  <c r="T404" i="2"/>
  <c r="N404" i="2"/>
  <c r="L404" i="2"/>
  <c r="M404" i="2"/>
  <c r="U404" i="2"/>
  <c r="Q3" i="2"/>
  <c r="S817" i="2"/>
  <c r="L817" i="2"/>
  <c r="T817" i="2"/>
  <c r="U817" i="2"/>
  <c r="N817" i="2"/>
  <c r="S544" i="2"/>
  <c r="M544" i="2"/>
  <c r="U544" i="2"/>
  <c r="L544" i="2"/>
  <c r="T544" i="2"/>
  <c r="S711" i="2"/>
  <c r="N711" i="2"/>
  <c r="L711" i="2"/>
  <c r="T711" i="2"/>
  <c r="M711" i="2"/>
  <c r="S998" i="2"/>
  <c r="L998" i="2"/>
  <c r="M998" i="2"/>
  <c r="U998" i="2"/>
  <c r="S614" i="2"/>
  <c r="U614" i="2"/>
  <c r="T614" i="2"/>
  <c r="N614" i="2"/>
  <c r="L614" i="2"/>
  <c r="S373" i="2"/>
  <c r="M373" i="2"/>
  <c r="U373" i="2"/>
  <c r="L373" i="2"/>
  <c r="S744" i="2"/>
  <c r="N744" i="2"/>
  <c r="L744" i="2"/>
  <c r="M744" i="2"/>
  <c r="U744" i="2"/>
  <c r="T744" i="2"/>
  <c r="S482" i="2"/>
  <c r="T482" i="2"/>
  <c r="M482" i="2"/>
  <c r="U482" i="2"/>
  <c r="N482" i="2"/>
  <c r="L482" i="2"/>
  <c r="S1115" i="2"/>
  <c r="M1115" i="2"/>
  <c r="N1115" i="2"/>
  <c r="L1115" i="2"/>
  <c r="S671" i="2"/>
  <c r="M671" i="2"/>
  <c r="T671" i="2"/>
  <c r="U671" i="2"/>
  <c r="S1030" i="2"/>
  <c r="N1030" i="2"/>
  <c r="U1030" i="2"/>
  <c r="T1030" i="2"/>
  <c r="S886" i="2"/>
  <c r="U886" i="2"/>
  <c r="N886" i="2"/>
  <c r="T886" i="2"/>
  <c r="S430" i="2"/>
  <c r="L430" i="2"/>
  <c r="N430" i="2"/>
  <c r="M430" i="2"/>
  <c r="T430" i="2"/>
  <c r="S489" i="2"/>
  <c r="T489" i="2"/>
  <c r="N489" i="2"/>
  <c r="M489" i="2"/>
  <c r="L489" i="2"/>
  <c r="S1183" i="2"/>
  <c r="M1183" i="2"/>
  <c r="L1183" i="2"/>
  <c r="N1183" i="2"/>
  <c r="S1039" i="2"/>
  <c r="L1039" i="2"/>
  <c r="M1039" i="2"/>
  <c r="N1039" i="2"/>
  <c r="T1039" i="2"/>
  <c r="S895" i="2"/>
  <c r="L895" i="2"/>
  <c r="N895" i="2"/>
  <c r="T895" i="2"/>
  <c r="U895" i="2"/>
  <c r="M895" i="2"/>
  <c r="S751" i="2"/>
  <c r="M751" i="2"/>
  <c r="N751" i="2"/>
  <c r="L751" i="2"/>
  <c r="T751" i="2"/>
  <c r="S607" i="2"/>
  <c r="M607" i="2"/>
  <c r="L607" i="2"/>
  <c r="T607" i="2"/>
  <c r="N607" i="2"/>
  <c r="S1273" i="2"/>
  <c r="T1273" i="2"/>
  <c r="M1273" i="2"/>
  <c r="N1273" i="2"/>
  <c r="U1273" i="2"/>
  <c r="L1273" i="2"/>
  <c r="N565" i="2"/>
  <c r="S565" i="2"/>
  <c r="M565" i="2"/>
  <c r="U565" i="2"/>
  <c r="L565" i="2"/>
  <c r="S451" i="2"/>
  <c r="M451" i="2"/>
  <c r="L451" i="2"/>
  <c r="N451" i="2"/>
  <c r="S659" i="2"/>
  <c r="L659" i="2"/>
  <c r="M659" i="2"/>
  <c r="T659" i="2"/>
  <c r="U659" i="2"/>
  <c r="N659" i="2"/>
  <c r="S487" i="2"/>
  <c r="M487" i="2"/>
  <c r="L487" i="2"/>
  <c r="T487" i="2"/>
  <c r="U487" i="2"/>
  <c r="N487" i="2"/>
  <c r="S1193" i="2"/>
  <c r="M1193" i="2"/>
  <c r="T1193" i="2"/>
  <c r="L1193" i="2"/>
  <c r="U1193" i="2"/>
  <c r="S1025" i="2"/>
  <c r="N1025" i="2"/>
  <c r="M1025" i="2"/>
  <c r="U1025" i="2"/>
  <c r="T1025" i="2"/>
  <c r="S833" i="2"/>
  <c r="L833" i="2"/>
  <c r="T833" i="2"/>
  <c r="U833" i="2"/>
  <c r="M833" i="2"/>
  <c r="S653" i="2"/>
  <c r="M653" i="2"/>
  <c r="N653" i="2"/>
  <c r="T653" i="2"/>
  <c r="L653" i="2"/>
  <c r="U653" i="2"/>
  <c r="S485" i="2"/>
  <c r="M485" i="2"/>
  <c r="T485" i="2"/>
  <c r="N485" i="2"/>
  <c r="L485" i="2"/>
  <c r="U485" i="2"/>
  <c r="S1143" i="2"/>
  <c r="N1143" i="2"/>
  <c r="T1143" i="2"/>
  <c r="L1143" i="2"/>
  <c r="U1143" i="2"/>
  <c r="S675" i="2"/>
  <c r="U675" i="2"/>
  <c r="T675" i="2"/>
  <c r="M675" i="2"/>
  <c r="N675" i="2"/>
  <c r="S1001" i="2"/>
  <c r="N1001" i="2"/>
  <c r="U1001" i="2"/>
  <c r="T1001" i="2"/>
  <c r="L1001" i="2"/>
  <c r="M1001" i="2"/>
  <c r="W3" i="2"/>
  <c r="M790" i="2"/>
  <c r="U711" i="2"/>
  <c r="T756" i="2"/>
  <c r="M453" i="2"/>
  <c r="T1173" i="2"/>
  <c r="M596" i="2"/>
  <c r="N539" i="2"/>
  <c r="L944" i="2"/>
  <c r="L877" i="2"/>
  <c r="L747" i="2"/>
  <c r="S439" i="2"/>
  <c r="N439" i="2"/>
  <c r="M439" i="2"/>
  <c r="L439" i="2"/>
  <c r="U439" i="2"/>
  <c r="S591" i="2"/>
  <c r="U591" i="2"/>
  <c r="L591" i="2"/>
  <c r="N591" i="2"/>
  <c r="T591" i="2"/>
  <c r="M591" i="2"/>
  <c r="N311" i="2"/>
  <c r="U187" i="2"/>
  <c r="N116" i="2"/>
  <c r="U195" i="2"/>
  <c r="U29" i="2"/>
  <c r="S1218" i="2"/>
  <c r="T1218" i="2"/>
  <c r="L1218" i="2"/>
  <c r="N1218" i="2"/>
  <c r="U1218" i="2"/>
  <c r="M1218" i="2"/>
  <c r="S1074" i="2"/>
  <c r="N1074" i="2"/>
  <c r="L1074" i="2"/>
  <c r="U1074" i="2"/>
  <c r="T1074" i="2"/>
  <c r="M1074" i="2"/>
  <c r="N930" i="2"/>
  <c r="S930" i="2"/>
  <c r="T930" i="2"/>
  <c r="L930" i="2"/>
  <c r="M930" i="2"/>
  <c r="U930" i="2"/>
  <c r="S786" i="2"/>
  <c r="T786" i="2"/>
  <c r="L786" i="2"/>
  <c r="M786" i="2"/>
  <c r="N786" i="2"/>
  <c r="S642" i="2"/>
  <c r="N642" i="2"/>
  <c r="L642" i="2"/>
  <c r="T642" i="2"/>
  <c r="M642" i="2"/>
  <c r="U642" i="2"/>
  <c r="S498" i="2"/>
  <c r="L498" i="2"/>
  <c r="N498" i="2"/>
  <c r="T498" i="2"/>
  <c r="M498" i="2"/>
  <c r="S354" i="2"/>
  <c r="L354" i="2"/>
  <c r="T354" i="2"/>
  <c r="N354" i="2"/>
  <c r="U354" i="2"/>
  <c r="M354" i="2"/>
  <c r="S1179" i="2"/>
  <c r="M1179" i="2"/>
  <c r="T1179" i="2"/>
  <c r="L1179" i="2"/>
  <c r="N1179" i="2"/>
  <c r="S603" i="2"/>
  <c r="L603" i="2"/>
  <c r="M603" i="2"/>
  <c r="T603" i="2"/>
  <c r="N603" i="2"/>
  <c r="U603" i="2"/>
  <c r="S821" i="2"/>
  <c r="M821" i="2"/>
  <c r="T821" i="2"/>
  <c r="U821" i="2"/>
  <c r="S615" i="2"/>
  <c r="L615" i="2"/>
  <c r="N615" i="2"/>
  <c r="M615" i="2"/>
  <c r="T615" i="2"/>
  <c r="U615" i="2"/>
  <c r="T1033" i="2"/>
  <c r="S1033" i="2"/>
  <c r="M1033" i="2"/>
  <c r="L1033" i="2"/>
  <c r="U1033" i="2"/>
  <c r="S577" i="2"/>
  <c r="L577" i="2"/>
  <c r="U577" i="2"/>
  <c r="M577" i="2"/>
  <c r="N577" i="2"/>
  <c r="T577" i="2"/>
  <c r="S1022" i="2"/>
  <c r="U1022" i="2"/>
  <c r="M1022" i="2"/>
  <c r="N1022" i="2"/>
  <c r="L1022" i="2"/>
  <c r="T1022" i="2"/>
  <c r="S1068" i="2"/>
  <c r="M1068" i="2"/>
  <c r="N1068" i="2"/>
  <c r="L1068" i="2"/>
  <c r="U1068" i="2"/>
  <c r="T1068" i="2"/>
  <c r="S780" i="2"/>
  <c r="N780" i="2"/>
  <c r="U780" i="2"/>
  <c r="L780" i="2"/>
  <c r="T780" i="2"/>
  <c r="M780" i="2"/>
  <c r="S492" i="2"/>
  <c r="M492" i="2"/>
  <c r="L492" i="2"/>
  <c r="U492" i="2"/>
  <c r="S718" i="2"/>
  <c r="U718" i="2"/>
  <c r="T718" i="2"/>
  <c r="N718" i="2"/>
  <c r="S765" i="2"/>
  <c r="L765" i="2"/>
  <c r="N765" i="2"/>
  <c r="T765" i="2"/>
  <c r="U765" i="2"/>
  <c r="S1259" i="2"/>
  <c r="N1259" i="2"/>
  <c r="T1259" i="2"/>
  <c r="M1259" i="2"/>
  <c r="U1259" i="2"/>
  <c r="S791" i="2"/>
  <c r="M791" i="2"/>
  <c r="L791" i="2"/>
  <c r="N791" i="2"/>
  <c r="T791" i="2"/>
  <c r="U791" i="2"/>
  <c r="S335" i="2"/>
  <c r="L335" i="2"/>
  <c r="U335" i="2"/>
  <c r="M335" i="2"/>
  <c r="N335" i="2"/>
  <c r="S923" i="2"/>
  <c r="N923" i="2"/>
  <c r="M923" i="2"/>
  <c r="T923" i="2"/>
  <c r="L923" i="2"/>
  <c r="S862" i="2"/>
  <c r="T862" i="2"/>
  <c r="L862" i="2"/>
  <c r="U862" i="2"/>
  <c r="N862" i="2"/>
  <c r="M862" i="2"/>
  <c r="S1017" i="2"/>
  <c r="N1017" i="2"/>
  <c r="T1017" i="2"/>
  <c r="S429" i="2"/>
  <c r="M429" i="2"/>
  <c r="L429" i="2"/>
  <c r="N429" i="2"/>
  <c r="U429" i="2"/>
  <c r="S921" i="2"/>
  <c r="N921" i="2"/>
  <c r="L921" i="2"/>
  <c r="T921" i="2"/>
  <c r="M921" i="2"/>
  <c r="S1184" i="2"/>
  <c r="L1184" i="2"/>
  <c r="M1184" i="2"/>
  <c r="N1184" i="2"/>
  <c r="T1184" i="2"/>
  <c r="L1040" i="2"/>
  <c r="S1040" i="2"/>
  <c r="N1040" i="2"/>
  <c r="U1040" i="2"/>
  <c r="S908" i="2"/>
  <c r="L908" i="2"/>
  <c r="T908" i="2"/>
  <c r="M908" i="2"/>
  <c r="N908" i="2"/>
  <c r="U908" i="2"/>
  <c r="S764" i="2"/>
  <c r="L764" i="2"/>
  <c r="N764" i="2"/>
  <c r="M764" i="2"/>
  <c r="T764" i="2"/>
  <c r="U764" i="2"/>
  <c r="S644" i="2"/>
  <c r="T644" i="2"/>
  <c r="N644" i="2"/>
  <c r="M644" i="2"/>
  <c r="L644" i="2"/>
  <c r="S500" i="2"/>
  <c r="N500" i="2"/>
  <c r="M500" i="2"/>
  <c r="L500" i="2"/>
  <c r="U500" i="2"/>
  <c r="T500" i="2"/>
  <c r="S368" i="2"/>
  <c r="N368" i="2"/>
  <c r="T368" i="2"/>
  <c r="M368" i="2"/>
  <c r="L368" i="2"/>
  <c r="T307" i="2"/>
  <c r="U279" i="2"/>
  <c r="S1120" i="2"/>
  <c r="L1120" i="2"/>
  <c r="M1120" i="2"/>
  <c r="T1120" i="2"/>
  <c r="U1120" i="2"/>
  <c r="S352" i="2"/>
  <c r="U352" i="2"/>
  <c r="M352" i="2"/>
  <c r="S1274" i="2"/>
  <c r="N1274" i="2"/>
  <c r="T1274" i="2"/>
  <c r="M1274" i="2"/>
  <c r="T890" i="2"/>
  <c r="S890" i="2"/>
  <c r="L890" i="2"/>
  <c r="N890" i="2"/>
  <c r="M890" i="2"/>
  <c r="S506" i="2"/>
  <c r="M506" i="2"/>
  <c r="N506" i="2"/>
  <c r="L506" i="2"/>
  <c r="T506" i="2"/>
  <c r="U506" i="2"/>
  <c r="S1248" i="2"/>
  <c r="N1248" i="2"/>
  <c r="L1248" i="2"/>
  <c r="M1248" i="2"/>
  <c r="T1248" i="2"/>
  <c r="U1248" i="2"/>
  <c r="S432" i="2"/>
  <c r="N432" i="2"/>
  <c r="U432" i="2"/>
  <c r="M432" i="2"/>
  <c r="T432" i="2"/>
  <c r="L432" i="2"/>
  <c r="S971" i="2"/>
  <c r="T971" i="2"/>
  <c r="L971" i="2"/>
  <c r="M971" i="2"/>
  <c r="N971" i="2"/>
  <c r="U971" i="2"/>
  <c r="S587" i="2"/>
  <c r="M587" i="2"/>
  <c r="U587" i="2"/>
  <c r="L587" i="2"/>
  <c r="N587" i="2"/>
  <c r="S887" i="2"/>
  <c r="M887" i="2"/>
  <c r="U887" i="2"/>
  <c r="L887" i="2"/>
  <c r="S958" i="2"/>
  <c r="L958" i="2"/>
  <c r="U958" i="2"/>
  <c r="N958" i="2"/>
  <c r="T958" i="2"/>
  <c r="M958" i="2"/>
  <c r="S694" i="2"/>
  <c r="U694" i="2"/>
  <c r="T694" i="2"/>
  <c r="L694" i="2"/>
  <c r="N694" i="2"/>
  <c r="S382" i="2"/>
  <c r="T382" i="2"/>
  <c r="U382" i="2"/>
  <c r="L382" i="2"/>
  <c r="S1233" i="2"/>
  <c r="L1233" i="2"/>
  <c r="U1233" i="2"/>
  <c r="N1233" i="2"/>
  <c r="T1233" i="2"/>
  <c r="M1233" i="2"/>
  <c r="S1147" i="2"/>
  <c r="L1147" i="2"/>
  <c r="N1147" i="2"/>
  <c r="M1147" i="2"/>
  <c r="T1147" i="2"/>
  <c r="U1147" i="2"/>
  <c r="S1003" i="2"/>
  <c r="L1003" i="2"/>
  <c r="N1003" i="2"/>
  <c r="U1003" i="2"/>
  <c r="S859" i="2"/>
  <c r="M859" i="2"/>
  <c r="N859" i="2"/>
  <c r="L859" i="2"/>
  <c r="T859" i="2"/>
  <c r="U859" i="2"/>
  <c r="S715" i="2"/>
  <c r="L715" i="2"/>
  <c r="M715" i="2"/>
  <c r="N715" i="2"/>
  <c r="T715" i="2"/>
  <c r="S1178" i="2"/>
  <c r="M1178" i="2"/>
  <c r="L1178" i="2"/>
  <c r="N1178" i="2"/>
  <c r="U1178" i="2"/>
  <c r="S481" i="2"/>
  <c r="N481" i="2"/>
  <c r="U481" i="2"/>
  <c r="L481" i="2"/>
  <c r="M481" i="2"/>
  <c r="S1129" i="2"/>
  <c r="U1129" i="2"/>
  <c r="M1129" i="2"/>
  <c r="N1129" i="2"/>
  <c r="L1129" i="2"/>
  <c r="T1129" i="2"/>
  <c r="S379" i="2"/>
  <c r="M379" i="2"/>
  <c r="N379" i="2"/>
  <c r="L379" i="2"/>
  <c r="U379" i="2"/>
  <c r="T379" i="2"/>
  <c r="S358" i="2"/>
  <c r="L358" i="2"/>
  <c r="N358" i="2"/>
  <c r="U358" i="2"/>
  <c r="T358" i="2"/>
  <c r="M358" i="2"/>
  <c r="S415" i="2"/>
  <c r="N415" i="2"/>
  <c r="M415" i="2"/>
  <c r="L415" i="2"/>
  <c r="T415" i="2"/>
  <c r="S1145" i="2"/>
  <c r="N1145" i="2"/>
  <c r="L1145" i="2"/>
  <c r="T1145" i="2"/>
  <c r="U1145" i="2"/>
  <c r="M1145" i="2"/>
  <c r="S965" i="2"/>
  <c r="N965" i="2"/>
  <c r="L965" i="2"/>
  <c r="U965" i="2"/>
  <c r="M965" i="2"/>
  <c r="T965" i="2"/>
  <c r="S785" i="2"/>
  <c r="U785" i="2"/>
  <c r="T785" i="2"/>
  <c r="N785" i="2"/>
  <c r="S605" i="2"/>
  <c r="M605" i="2"/>
  <c r="U605" i="2"/>
  <c r="L605" i="2"/>
  <c r="N605" i="2"/>
  <c r="T605" i="2"/>
  <c r="S449" i="2"/>
  <c r="M449" i="2"/>
  <c r="L449" i="2"/>
  <c r="U449" i="2"/>
  <c r="N449" i="2"/>
  <c r="T449" i="2"/>
  <c r="S1049" i="2"/>
  <c r="M1049" i="2"/>
  <c r="T1049" i="2"/>
  <c r="L1049" i="2"/>
  <c r="U1049" i="2"/>
  <c r="S713" i="2"/>
  <c r="N713" i="2"/>
  <c r="U713" i="2"/>
  <c r="L713" i="2"/>
  <c r="M713" i="2"/>
  <c r="T713" i="2"/>
  <c r="S1023" i="2"/>
  <c r="L1023" i="2"/>
  <c r="T1023" i="2"/>
  <c r="N1023" i="2"/>
  <c r="U1023" i="2"/>
  <c r="S567" i="2"/>
  <c r="M567" i="2"/>
  <c r="T567" i="2"/>
  <c r="U567" i="2"/>
  <c r="L567" i="2"/>
  <c r="M334" i="2"/>
  <c r="U715" i="2"/>
  <c r="T564" i="2"/>
  <c r="T335" i="2"/>
  <c r="M1173" i="2"/>
  <c r="L352" i="2"/>
  <c r="T1254" i="2"/>
  <c r="L1017" i="2"/>
  <c r="L718" i="2"/>
  <c r="M1143" i="2"/>
  <c r="S977" i="2"/>
  <c r="M977" i="2"/>
  <c r="L977" i="2"/>
  <c r="U977" i="2"/>
  <c r="M43" i="2"/>
  <c r="S187" i="2"/>
  <c r="N1206" i="2"/>
  <c r="S1206" i="2"/>
  <c r="M1206" i="2"/>
  <c r="T1206" i="2"/>
  <c r="U1206" i="2"/>
  <c r="S1062" i="2"/>
  <c r="M1062" i="2"/>
  <c r="L1062" i="2"/>
  <c r="T1062" i="2"/>
  <c r="U1062" i="2"/>
  <c r="N1062" i="2"/>
  <c r="S918" i="2"/>
  <c r="N918" i="2"/>
  <c r="L918" i="2"/>
  <c r="M918" i="2"/>
  <c r="T918" i="2"/>
  <c r="U918" i="2"/>
  <c r="N774" i="2"/>
  <c r="S774" i="2"/>
  <c r="M774" i="2"/>
  <c r="L774" i="2"/>
  <c r="U774" i="2"/>
  <c r="S630" i="2"/>
  <c r="M630" i="2"/>
  <c r="N630" i="2"/>
  <c r="L630" i="2"/>
  <c r="T630" i="2"/>
  <c r="S486" i="2"/>
  <c r="M486" i="2"/>
  <c r="L486" i="2"/>
  <c r="N486" i="2"/>
  <c r="T486" i="2"/>
  <c r="U486" i="2"/>
  <c r="S342" i="2"/>
  <c r="N342" i="2"/>
  <c r="T342" i="2"/>
  <c r="L342" i="2"/>
  <c r="U342" i="2"/>
  <c r="M342" i="2"/>
  <c r="S1131" i="2"/>
  <c r="U1131" i="2"/>
  <c r="L1131" i="2"/>
  <c r="N1131" i="2"/>
  <c r="M1131" i="2"/>
  <c r="T1131" i="2"/>
  <c r="S555" i="2"/>
  <c r="U555" i="2"/>
  <c r="T555" i="2"/>
  <c r="L555" i="2"/>
  <c r="M555" i="2"/>
  <c r="N555" i="2"/>
  <c r="S927" i="2"/>
  <c r="U927" i="2"/>
  <c r="M927" i="2"/>
  <c r="N927" i="2"/>
  <c r="T927" i="2"/>
  <c r="S807" i="2"/>
  <c r="N807" i="2"/>
  <c r="L807" i="2"/>
  <c r="T807" i="2"/>
  <c r="M807" i="2"/>
  <c r="S997" i="2"/>
  <c r="L997" i="2"/>
  <c r="M997" i="2"/>
  <c r="U997" i="2"/>
  <c r="N997" i="2"/>
  <c r="T997" i="2"/>
  <c r="S529" i="2"/>
  <c r="L529" i="2"/>
  <c r="U529" i="2"/>
  <c r="N529" i="2"/>
  <c r="M529" i="2"/>
  <c r="T529" i="2"/>
  <c r="S1094" i="2"/>
  <c r="M1094" i="2"/>
  <c r="N1094" i="2"/>
  <c r="L1094" i="2"/>
  <c r="T1094" i="2"/>
  <c r="S1032" i="2"/>
  <c r="T1032" i="2"/>
  <c r="N1032" i="2"/>
  <c r="L1032" i="2"/>
  <c r="U1032" i="2"/>
  <c r="M1032" i="2"/>
  <c r="S756" i="2"/>
  <c r="N756" i="2"/>
  <c r="U756" i="2"/>
  <c r="L756" i="2"/>
  <c r="S456" i="2"/>
  <c r="M456" i="2"/>
  <c r="L456" i="2"/>
  <c r="N456" i="2"/>
  <c r="U456" i="2"/>
  <c r="T456" i="2"/>
  <c r="S670" i="2"/>
  <c r="N670" i="2"/>
  <c r="U670" i="2"/>
  <c r="T670" i="2"/>
  <c r="M670" i="2"/>
  <c r="L670" i="2"/>
  <c r="S717" i="2"/>
  <c r="M717" i="2"/>
  <c r="L717" i="2"/>
  <c r="N717" i="2"/>
  <c r="U717" i="2"/>
  <c r="T717" i="2"/>
  <c r="S1223" i="2"/>
  <c r="L1223" i="2"/>
  <c r="N1223" i="2"/>
  <c r="M1223" i="2"/>
  <c r="U1223" i="2"/>
  <c r="S755" i="2"/>
  <c r="N755" i="2"/>
  <c r="U755" i="2"/>
  <c r="M755" i="2"/>
  <c r="S790" i="2"/>
  <c r="L790" i="2"/>
  <c r="U790" i="2"/>
  <c r="N790" i="2"/>
  <c r="S957" i="2"/>
  <c r="M957" i="2"/>
  <c r="U957" i="2"/>
  <c r="T957" i="2"/>
  <c r="N957" i="2"/>
  <c r="L957" i="2"/>
  <c r="S405" i="2"/>
  <c r="U405" i="2"/>
  <c r="M405" i="2"/>
  <c r="N405" i="2"/>
  <c r="L405" i="2"/>
  <c r="T405" i="2"/>
  <c r="S873" i="2"/>
  <c r="L873" i="2"/>
  <c r="T873" i="2"/>
  <c r="M873" i="2"/>
  <c r="S1172" i="2"/>
  <c r="N1172" i="2"/>
  <c r="M1172" i="2"/>
  <c r="S1029" i="2"/>
  <c r="N1029" i="2"/>
  <c r="U1029" i="2"/>
  <c r="L1029" i="2"/>
  <c r="M1029" i="2"/>
  <c r="S896" i="2"/>
  <c r="N896" i="2"/>
  <c r="M896" i="2"/>
  <c r="L896" i="2"/>
  <c r="T896" i="2"/>
  <c r="S752" i="2"/>
  <c r="T752" i="2"/>
  <c r="L752" i="2"/>
  <c r="M752" i="2"/>
  <c r="T632" i="2"/>
  <c r="S632" i="2"/>
  <c r="L632" i="2"/>
  <c r="M632" i="2"/>
  <c r="S488" i="2"/>
  <c r="N488" i="2"/>
  <c r="T488" i="2"/>
  <c r="S356" i="2"/>
  <c r="T356" i="2"/>
  <c r="M356" i="2"/>
  <c r="L356" i="2"/>
  <c r="U356" i="2"/>
  <c r="N356" i="2"/>
  <c r="S1047" i="2"/>
  <c r="T1047" i="2"/>
  <c r="L1047" i="2"/>
  <c r="N1047" i="2"/>
  <c r="U1262" i="2"/>
  <c r="S1262" i="2"/>
  <c r="T1262" i="2"/>
  <c r="L1262" i="2"/>
  <c r="N1262" i="2"/>
  <c r="M1262" i="2"/>
  <c r="S878" i="2"/>
  <c r="L878" i="2"/>
  <c r="N878" i="2"/>
  <c r="M878" i="2"/>
  <c r="S494" i="2"/>
  <c r="U494" i="2"/>
  <c r="N494" i="2"/>
  <c r="L494" i="2"/>
  <c r="T745" i="2"/>
  <c r="S745" i="2"/>
  <c r="M745" i="2"/>
  <c r="L745" i="2"/>
  <c r="N745" i="2"/>
  <c r="U745" i="2"/>
  <c r="S1236" i="2"/>
  <c r="T1236" i="2"/>
  <c r="U1236" i="2"/>
  <c r="M1236" i="2"/>
  <c r="N1236" i="2"/>
  <c r="L1236" i="2"/>
  <c r="S959" i="2"/>
  <c r="L959" i="2"/>
  <c r="N959" i="2"/>
  <c r="M959" i="2"/>
  <c r="U959" i="2"/>
  <c r="S467" i="2"/>
  <c r="M467" i="2"/>
  <c r="N467" i="2"/>
  <c r="T467" i="2"/>
  <c r="U467" i="2"/>
  <c r="L1270" i="2"/>
  <c r="S1270" i="2"/>
  <c r="T1270" i="2"/>
  <c r="M1270" i="2"/>
  <c r="S934" i="2"/>
  <c r="U934" i="2"/>
  <c r="L934" i="2"/>
  <c r="N934" i="2"/>
  <c r="M934" i="2"/>
  <c r="S646" i="2"/>
  <c r="L646" i="2"/>
  <c r="T646" i="2"/>
  <c r="N646" i="2"/>
  <c r="U646" i="2"/>
  <c r="U1185" i="2"/>
  <c r="S1185" i="2"/>
  <c r="M1185" i="2"/>
  <c r="N1185" i="2"/>
  <c r="T1185" i="2"/>
  <c r="L1185" i="2"/>
  <c r="S1135" i="2"/>
  <c r="T1135" i="2"/>
  <c r="L1135" i="2"/>
  <c r="M1135" i="2"/>
  <c r="N1135" i="2"/>
  <c r="U1135" i="2"/>
  <c r="S991" i="2"/>
  <c r="N991" i="2"/>
  <c r="M991" i="2"/>
  <c r="L991" i="2"/>
  <c r="U991" i="2"/>
  <c r="S847" i="2"/>
  <c r="M847" i="2"/>
  <c r="N847" i="2"/>
  <c r="L847" i="2"/>
  <c r="T847" i="2"/>
  <c r="S703" i="2"/>
  <c r="L703" i="2"/>
  <c r="M703" i="2"/>
  <c r="N703" i="2"/>
  <c r="U703" i="2"/>
  <c r="S1166" i="2"/>
  <c r="L1166" i="2"/>
  <c r="M1166" i="2"/>
  <c r="N1166" i="2"/>
  <c r="S445" i="2"/>
  <c r="M445" i="2"/>
  <c r="N445" i="2"/>
  <c r="L445" i="2"/>
  <c r="T445" i="2"/>
  <c r="U445" i="2"/>
  <c r="S355" i="2"/>
  <c r="M355" i="2"/>
  <c r="N355" i="2"/>
  <c r="L355" i="2"/>
  <c r="T355" i="2"/>
  <c r="S391" i="2"/>
  <c r="L391" i="2"/>
  <c r="N391" i="2"/>
  <c r="M391" i="2"/>
  <c r="T391" i="2"/>
  <c r="U391" i="2"/>
  <c r="S1133" i="2"/>
  <c r="N1133" i="2"/>
  <c r="M1133" i="2"/>
  <c r="U1133" i="2"/>
  <c r="L1133" i="2"/>
  <c r="S953" i="2"/>
  <c r="N953" i="2"/>
  <c r="U953" i="2"/>
  <c r="L953" i="2"/>
  <c r="T953" i="2"/>
  <c r="S773" i="2"/>
  <c r="N773" i="2"/>
  <c r="M773" i="2"/>
  <c r="U773" i="2"/>
  <c r="L773" i="2"/>
  <c r="T773" i="2"/>
  <c r="S593" i="2"/>
  <c r="N593" i="2"/>
  <c r="U593" i="2"/>
  <c r="T593" i="2"/>
  <c r="M593" i="2"/>
  <c r="L593" i="2"/>
  <c r="S425" i="2"/>
  <c r="L425" i="2"/>
  <c r="T425" i="2"/>
  <c r="M425" i="2"/>
  <c r="S1011" i="2"/>
  <c r="U1011" i="2"/>
  <c r="N1011" i="2"/>
  <c r="L1011" i="2"/>
  <c r="M1011" i="2"/>
  <c r="T1011" i="2"/>
  <c r="S531" i="2"/>
  <c r="L531" i="2"/>
  <c r="M531" i="2"/>
  <c r="T531" i="2"/>
  <c r="N531" i="2"/>
  <c r="U848" i="2"/>
  <c r="M945" i="2"/>
  <c r="U559" i="2"/>
  <c r="T1115" i="2"/>
  <c r="U1166" i="2"/>
  <c r="T1003" i="2"/>
  <c r="T959" i="2"/>
  <c r="M1023" i="2"/>
  <c r="T586" i="2"/>
  <c r="L1025" i="2"/>
  <c r="S517" i="2"/>
  <c r="T517" i="2"/>
  <c r="M517" i="2"/>
  <c r="L517" i="2"/>
  <c r="U517" i="2"/>
  <c r="N517" i="2"/>
  <c r="S1169" i="2"/>
  <c r="N1169" i="2"/>
  <c r="L1169" i="2"/>
  <c r="T1169" i="2"/>
  <c r="M1169" i="2"/>
  <c r="U311" i="2"/>
  <c r="T187" i="2"/>
  <c r="T29" i="2"/>
  <c r="S1194" i="2"/>
  <c r="L1194" i="2"/>
  <c r="N1194" i="2"/>
  <c r="T1194" i="2"/>
  <c r="U1194" i="2"/>
  <c r="M1194" i="2"/>
  <c r="S1050" i="2"/>
  <c r="M1050" i="2"/>
  <c r="N1050" i="2"/>
  <c r="T1050" i="2"/>
  <c r="S906" i="2"/>
  <c r="T906" i="2"/>
  <c r="M906" i="2"/>
  <c r="U906" i="2"/>
  <c r="L906" i="2"/>
  <c r="S762" i="2"/>
  <c r="T762" i="2"/>
  <c r="M762" i="2"/>
  <c r="L762" i="2"/>
  <c r="U762" i="2"/>
  <c r="N762" i="2"/>
  <c r="S618" i="2"/>
  <c r="L618" i="2"/>
  <c r="T618" i="2"/>
  <c r="M618" i="2"/>
  <c r="U618" i="2"/>
  <c r="S474" i="2"/>
  <c r="L474" i="2"/>
  <c r="U474" i="2"/>
  <c r="T474" i="2"/>
  <c r="M474" i="2"/>
  <c r="S330" i="2"/>
  <c r="M330" i="2"/>
  <c r="L330" i="2"/>
  <c r="T330" i="2"/>
  <c r="S1083" i="2"/>
  <c r="N1083" i="2"/>
  <c r="T1083" i="2"/>
  <c r="L1083" i="2"/>
  <c r="M1083" i="2"/>
  <c r="S507" i="2"/>
  <c r="N507" i="2"/>
  <c r="M507" i="2"/>
  <c r="U507" i="2"/>
  <c r="L507" i="2"/>
  <c r="T507" i="2"/>
  <c r="S1013" i="2"/>
  <c r="N1013" i="2"/>
  <c r="T1013" i="2"/>
  <c r="M1013" i="2"/>
  <c r="S999" i="2"/>
  <c r="L999" i="2"/>
  <c r="T999" i="2"/>
  <c r="M999" i="2"/>
  <c r="N999" i="2"/>
  <c r="U999" i="2"/>
  <c r="T961" i="2"/>
  <c r="M961" i="2"/>
  <c r="U961" i="2"/>
  <c r="S961" i="2"/>
  <c r="L961" i="2"/>
  <c r="N961" i="2"/>
  <c r="S493" i="2"/>
  <c r="M493" i="2"/>
  <c r="L493" i="2"/>
  <c r="U493" i="2"/>
  <c r="T493" i="2"/>
  <c r="S1020" i="2"/>
  <c r="T1020" i="2"/>
  <c r="U1020" i="2"/>
  <c r="N1020" i="2"/>
  <c r="M1020" i="2"/>
  <c r="L1020" i="2"/>
  <c r="S732" i="2"/>
  <c r="L732" i="2"/>
  <c r="U732" i="2"/>
  <c r="N732" i="2"/>
  <c r="T732" i="2"/>
  <c r="S444" i="2"/>
  <c r="M444" i="2"/>
  <c r="U444" i="2"/>
  <c r="N444" i="2"/>
  <c r="L444" i="2"/>
  <c r="S562" i="2"/>
  <c r="U562" i="2"/>
  <c r="N562" i="2"/>
  <c r="T562" i="2"/>
  <c r="L562" i="2"/>
  <c r="M562" i="2"/>
  <c r="S669" i="2"/>
  <c r="M669" i="2"/>
  <c r="N669" i="2"/>
  <c r="L669" i="2"/>
  <c r="U669" i="2"/>
  <c r="S1175" i="2"/>
  <c r="U1175" i="2"/>
  <c r="M1175" i="2"/>
  <c r="T1175" i="2"/>
  <c r="L1175" i="2"/>
  <c r="S719" i="2"/>
  <c r="M719" i="2"/>
  <c r="L719" i="2"/>
  <c r="U719" i="2"/>
  <c r="T719" i="2"/>
  <c r="N719" i="2"/>
  <c r="S754" i="2"/>
  <c r="N754" i="2"/>
  <c r="T754" i="2"/>
  <c r="L754" i="2"/>
  <c r="M754" i="2"/>
  <c r="U754" i="2"/>
  <c r="S502" i="2"/>
  <c r="T502" i="2"/>
  <c r="N502" i="2"/>
  <c r="L502" i="2"/>
  <c r="M502" i="2"/>
  <c r="U502" i="2"/>
  <c r="S909" i="2"/>
  <c r="U909" i="2"/>
  <c r="M909" i="2"/>
  <c r="L909" i="2"/>
  <c r="N909" i="2"/>
  <c r="T909" i="2"/>
  <c r="S369" i="2"/>
  <c r="L369" i="2"/>
  <c r="T369" i="2"/>
  <c r="N369" i="2"/>
  <c r="U369" i="2"/>
  <c r="S357" i="2"/>
  <c r="M357" i="2"/>
  <c r="U357" i="2"/>
  <c r="N357" i="2"/>
  <c r="T357" i="2"/>
  <c r="L357" i="2"/>
  <c r="M849" i="2"/>
  <c r="L849" i="2"/>
  <c r="S849" i="2"/>
  <c r="U849" i="2"/>
  <c r="T849" i="2"/>
  <c r="N849" i="2"/>
  <c r="S1160" i="2"/>
  <c r="M1160" i="2"/>
  <c r="L1160" i="2"/>
  <c r="T1160" i="2"/>
  <c r="S1028" i="2"/>
  <c r="L1028" i="2"/>
  <c r="N1028" i="2"/>
  <c r="S884" i="2"/>
  <c r="L884" i="2"/>
  <c r="M884" i="2"/>
  <c r="T884" i="2"/>
  <c r="N884" i="2"/>
  <c r="S740" i="2"/>
  <c r="L740" i="2"/>
  <c r="N740" i="2"/>
  <c r="M740" i="2"/>
  <c r="T740" i="2"/>
  <c r="S620" i="2"/>
  <c r="N620" i="2"/>
  <c r="M620" i="2"/>
  <c r="L620" i="2"/>
  <c r="T620" i="2"/>
  <c r="L476" i="2"/>
  <c r="S476" i="2"/>
  <c r="N476" i="2"/>
  <c r="M476" i="2"/>
  <c r="T476" i="2"/>
  <c r="S344" i="2"/>
  <c r="T344" i="2"/>
  <c r="M344" i="2"/>
  <c r="L344" i="2"/>
  <c r="U344" i="2"/>
  <c r="S963" i="2"/>
  <c r="M963" i="2"/>
  <c r="N963" i="2"/>
  <c r="T963" i="2"/>
  <c r="S1226" i="2"/>
  <c r="L1226" i="2"/>
  <c r="M1226" i="2"/>
  <c r="N1226" i="2"/>
  <c r="U1226" i="2"/>
  <c r="T1226" i="2"/>
  <c r="S842" i="2"/>
  <c r="L842" i="2"/>
  <c r="N842" i="2"/>
  <c r="U842" i="2"/>
  <c r="T842" i="2"/>
  <c r="S458" i="2"/>
  <c r="N458" i="2"/>
  <c r="L458" i="2"/>
  <c r="M458" i="2"/>
  <c r="S746" i="2"/>
  <c r="T746" i="2"/>
  <c r="M746" i="2"/>
  <c r="N746" i="2"/>
  <c r="L746" i="2"/>
  <c r="S1176" i="2"/>
  <c r="T1176" i="2"/>
  <c r="U1176" i="2"/>
  <c r="M1176" i="2"/>
  <c r="N1176" i="2"/>
  <c r="L1176" i="2"/>
  <c r="U935" i="2"/>
  <c r="S935" i="2"/>
  <c r="M935" i="2"/>
  <c r="N935" i="2"/>
  <c r="L935" i="2"/>
  <c r="T935" i="2"/>
  <c r="S431" i="2"/>
  <c r="N431" i="2"/>
  <c r="M431" i="2"/>
  <c r="T431" i="2"/>
  <c r="L431" i="2"/>
  <c r="L1234" i="2"/>
  <c r="S1234" i="2"/>
  <c r="U1234" i="2"/>
  <c r="M1234" i="2"/>
  <c r="T1234" i="2"/>
  <c r="N1234" i="2"/>
  <c r="S922" i="2"/>
  <c r="N922" i="2"/>
  <c r="T922" i="2"/>
  <c r="L922" i="2"/>
  <c r="U922" i="2"/>
  <c r="S622" i="2"/>
  <c r="N622" i="2"/>
  <c r="U622" i="2"/>
  <c r="L622" i="2"/>
  <c r="T622" i="2"/>
  <c r="S1113" i="2"/>
  <c r="M1113" i="2"/>
  <c r="L1113" i="2"/>
  <c r="U1113" i="2"/>
  <c r="N1113" i="2"/>
  <c r="T1113" i="2"/>
  <c r="S1267" i="2"/>
  <c r="N1267" i="2"/>
  <c r="L1267" i="2"/>
  <c r="M1267" i="2"/>
  <c r="T1123" i="2"/>
  <c r="S1123" i="2"/>
  <c r="N1123" i="2"/>
  <c r="M1123" i="2"/>
  <c r="S979" i="2"/>
  <c r="N979" i="2"/>
  <c r="M979" i="2"/>
  <c r="L979" i="2"/>
  <c r="U979" i="2"/>
  <c r="S835" i="2"/>
  <c r="L835" i="2"/>
  <c r="M835" i="2"/>
  <c r="N835" i="2"/>
  <c r="T835" i="2"/>
  <c r="S691" i="2"/>
  <c r="N691" i="2"/>
  <c r="L691" i="2"/>
  <c r="S1081" i="2"/>
  <c r="M1081" i="2"/>
  <c r="U1081" i="2"/>
  <c r="L1081" i="2"/>
  <c r="S397" i="2"/>
  <c r="U397" i="2"/>
  <c r="N397" i="2"/>
  <c r="L397" i="2"/>
  <c r="T397" i="2"/>
  <c r="S331" i="2"/>
  <c r="L331" i="2"/>
  <c r="T331" i="2"/>
  <c r="M331" i="2"/>
  <c r="N331" i="2"/>
  <c r="U331" i="2"/>
  <c r="T1065" i="2"/>
  <c r="S1065" i="2"/>
  <c r="M1065" i="2"/>
  <c r="N1065" i="2"/>
  <c r="L1065" i="2"/>
  <c r="U1065" i="2"/>
  <c r="S367" i="2"/>
  <c r="N367" i="2"/>
  <c r="L367" i="2"/>
  <c r="M367" i="2"/>
  <c r="T367" i="2"/>
  <c r="S1121" i="2"/>
  <c r="M1121" i="2"/>
  <c r="L1121" i="2"/>
  <c r="U1121" i="2"/>
  <c r="N1121" i="2"/>
  <c r="T1121" i="2"/>
  <c r="S929" i="2"/>
  <c r="N929" i="2"/>
  <c r="L929" i="2"/>
  <c r="T929" i="2"/>
  <c r="U929" i="2"/>
  <c r="S749" i="2"/>
  <c r="N749" i="2"/>
  <c r="U749" i="2"/>
  <c r="T749" i="2"/>
  <c r="L749" i="2"/>
  <c r="M749" i="2"/>
  <c r="S581" i="2"/>
  <c r="M581" i="2"/>
  <c r="L581" i="2"/>
  <c r="N581" i="2"/>
  <c r="S401" i="2"/>
  <c r="N401" i="2"/>
  <c r="U401" i="2"/>
  <c r="L401" i="2"/>
  <c r="M401" i="2"/>
  <c r="S975" i="2"/>
  <c r="U975" i="2"/>
  <c r="L975" i="2"/>
  <c r="N975" i="2"/>
  <c r="T975" i="2"/>
  <c r="M975" i="2"/>
  <c r="S495" i="2"/>
  <c r="L495" i="2"/>
  <c r="T495" i="2"/>
  <c r="M495" i="2"/>
  <c r="U495" i="2"/>
  <c r="N495" i="2"/>
  <c r="M922" i="2"/>
  <c r="U1083" i="2"/>
  <c r="N425" i="2"/>
  <c r="U367" i="2"/>
  <c r="N373" i="2"/>
  <c r="T587" i="2"/>
  <c r="T991" i="2"/>
  <c r="T878" i="2"/>
  <c r="U923" i="2"/>
  <c r="N618" i="2"/>
  <c r="M691" i="2"/>
  <c r="T977" i="2"/>
  <c r="M1040" i="2"/>
  <c r="U581" i="2"/>
  <c r="L1013" i="2"/>
  <c r="M494" i="2"/>
  <c r="L1172" i="2"/>
  <c r="S403" i="2"/>
  <c r="N403" i="2"/>
  <c r="T403" i="2"/>
  <c r="L403" i="2"/>
  <c r="M403" i="2"/>
  <c r="S797" i="2"/>
  <c r="N797" i="2"/>
  <c r="M797" i="2"/>
  <c r="T797" i="2"/>
  <c r="U797" i="2"/>
  <c r="L797" i="2"/>
  <c r="M187" i="2"/>
  <c r="N1182" i="2"/>
  <c r="M1182" i="2"/>
  <c r="S1182" i="2"/>
  <c r="T1182" i="2"/>
  <c r="L1182" i="2"/>
  <c r="U1182" i="2"/>
  <c r="S1038" i="2"/>
  <c r="N1038" i="2"/>
  <c r="L1038" i="2"/>
  <c r="M1038" i="2"/>
  <c r="T1038" i="2"/>
  <c r="S894" i="2"/>
  <c r="N894" i="2"/>
  <c r="L894" i="2"/>
  <c r="T894" i="2"/>
  <c r="M894" i="2"/>
  <c r="S750" i="2"/>
  <c r="N750" i="2"/>
  <c r="M750" i="2"/>
  <c r="U750" i="2"/>
  <c r="L750" i="2"/>
  <c r="S606" i="2"/>
  <c r="M606" i="2"/>
  <c r="U606" i="2"/>
  <c r="N606" i="2"/>
  <c r="L606" i="2"/>
  <c r="T606" i="2"/>
  <c r="S462" i="2"/>
  <c r="N462" i="2"/>
  <c r="L462" i="2"/>
  <c r="T462" i="2"/>
  <c r="M462" i="2"/>
  <c r="U462" i="2"/>
  <c r="S1035" i="2"/>
  <c r="U1035" i="2"/>
  <c r="T1035" i="2"/>
  <c r="M1035" i="2"/>
  <c r="L1035" i="2"/>
  <c r="S459" i="2"/>
  <c r="L459" i="2"/>
  <c r="M459" i="2"/>
  <c r="T459" i="2"/>
  <c r="N459" i="2"/>
  <c r="L1119" i="2"/>
  <c r="N1119" i="2"/>
  <c r="S1119" i="2"/>
  <c r="M1119" i="2"/>
  <c r="T1119" i="2"/>
  <c r="U1119" i="2"/>
  <c r="S1191" i="2"/>
  <c r="N1191" i="2"/>
  <c r="T1191" i="2"/>
  <c r="M1191" i="2"/>
  <c r="S913" i="2"/>
  <c r="N913" i="2"/>
  <c r="U913" i="2"/>
  <c r="L913" i="2"/>
  <c r="M913" i="2"/>
  <c r="T913" i="2"/>
  <c r="S457" i="2"/>
  <c r="L457" i="2"/>
  <c r="N457" i="2"/>
  <c r="M457" i="2"/>
  <c r="U457" i="2"/>
  <c r="T457" i="2"/>
  <c r="S996" i="2"/>
  <c r="T996" i="2"/>
  <c r="U996" i="2"/>
  <c r="N996" i="2"/>
  <c r="L996" i="2"/>
  <c r="M996" i="2"/>
  <c r="S720" i="2"/>
  <c r="M720" i="2"/>
  <c r="L720" i="2"/>
  <c r="N720" i="2"/>
  <c r="U720" i="2"/>
  <c r="S420" i="2"/>
  <c r="M420" i="2"/>
  <c r="U420" i="2"/>
  <c r="L420" i="2"/>
  <c r="N420" i="2"/>
  <c r="S526" i="2"/>
  <c r="L526" i="2"/>
  <c r="U526" i="2"/>
  <c r="T526" i="2"/>
  <c r="N526" i="2"/>
  <c r="S1209" i="2"/>
  <c r="L1209" i="2"/>
  <c r="M1209" i="2"/>
  <c r="N1209" i="2"/>
  <c r="U1209" i="2"/>
  <c r="S633" i="2"/>
  <c r="M633" i="2"/>
  <c r="N633" i="2"/>
  <c r="U633" i="2"/>
  <c r="L633" i="2"/>
  <c r="S1139" i="2"/>
  <c r="L1139" i="2"/>
  <c r="N1139" i="2"/>
  <c r="T1139" i="2"/>
  <c r="M1139" i="2"/>
  <c r="S683" i="2"/>
  <c r="L683" i="2"/>
  <c r="M683" i="2"/>
  <c r="N683" i="2"/>
  <c r="S682" i="2"/>
  <c r="L682" i="2"/>
  <c r="U682" i="2"/>
  <c r="N682" i="2"/>
  <c r="S1078" i="2"/>
  <c r="N1078" i="2"/>
  <c r="L1078" i="2"/>
  <c r="U1078" i="2"/>
  <c r="S861" i="2"/>
  <c r="M861" i="2"/>
  <c r="T861" i="2"/>
  <c r="L861" i="2"/>
  <c r="N861" i="2"/>
  <c r="U861" i="2"/>
  <c r="S321" i="2"/>
  <c r="M321" i="2"/>
  <c r="L321" i="2"/>
  <c r="N321" i="2"/>
  <c r="T321" i="2"/>
  <c r="S537" i="2"/>
  <c r="M537" i="2"/>
  <c r="T537" i="2"/>
  <c r="N537" i="2"/>
  <c r="L537" i="2"/>
  <c r="S801" i="2"/>
  <c r="U801" i="2"/>
  <c r="N801" i="2"/>
  <c r="T801" i="2"/>
  <c r="M801" i="2"/>
  <c r="L801" i="2"/>
  <c r="S1148" i="2"/>
  <c r="M1148" i="2"/>
  <c r="T1148" i="2"/>
  <c r="N1148" i="2"/>
  <c r="S1016" i="2"/>
  <c r="L1016" i="2"/>
  <c r="T1016" i="2"/>
  <c r="U1016" i="2"/>
  <c r="M1016" i="2"/>
  <c r="N1016" i="2"/>
  <c r="S872" i="2"/>
  <c r="N872" i="2"/>
  <c r="L872" i="2"/>
  <c r="T872" i="2"/>
  <c r="M872" i="2"/>
  <c r="U872" i="2"/>
  <c r="S729" i="2"/>
  <c r="N729" i="2"/>
  <c r="U729" i="2"/>
  <c r="L729" i="2"/>
  <c r="M729" i="2"/>
  <c r="S608" i="2"/>
  <c r="L608" i="2"/>
  <c r="M608" i="2"/>
  <c r="T608" i="2"/>
  <c r="U608" i="2"/>
  <c r="N608" i="2"/>
  <c r="S464" i="2"/>
  <c r="T464" i="2"/>
  <c r="N464" i="2"/>
  <c r="L464" i="2"/>
  <c r="M464" i="2"/>
  <c r="U464" i="2"/>
  <c r="S332" i="2"/>
  <c r="N332" i="2"/>
  <c r="L332" i="2"/>
  <c r="M332" i="2"/>
  <c r="S928" i="2"/>
  <c r="M928" i="2"/>
  <c r="N928" i="2"/>
  <c r="U928" i="2"/>
  <c r="L928" i="2"/>
  <c r="T928" i="2"/>
  <c r="S1190" i="2"/>
  <c r="U1190" i="2"/>
  <c r="N1190" i="2"/>
  <c r="L1190" i="2"/>
  <c r="T1190" i="2"/>
  <c r="M1190" i="2"/>
  <c r="S806" i="2"/>
  <c r="L806" i="2"/>
  <c r="U806" i="2"/>
  <c r="T806" i="2"/>
  <c r="M806" i="2"/>
  <c r="N806" i="2"/>
  <c r="S422" i="2"/>
  <c r="T422" i="2"/>
  <c r="M422" i="2"/>
  <c r="U422" i="2"/>
  <c r="N422" i="2"/>
  <c r="S589" i="2"/>
  <c r="M589" i="2"/>
  <c r="N589" i="2"/>
  <c r="L589" i="2"/>
  <c r="S1056" i="2"/>
  <c r="N1056" i="2"/>
  <c r="L1056" i="2"/>
  <c r="U1056" i="2"/>
  <c r="M1056" i="2"/>
  <c r="S1271" i="2"/>
  <c r="L1271" i="2"/>
  <c r="U1271" i="2"/>
  <c r="M1271" i="2"/>
  <c r="T1271" i="2"/>
  <c r="S899" i="2"/>
  <c r="M899" i="2"/>
  <c r="U899" i="2"/>
  <c r="N899" i="2"/>
  <c r="L899" i="2"/>
  <c r="S419" i="2"/>
  <c r="U419" i="2"/>
  <c r="M419" i="2"/>
  <c r="N419" i="2"/>
  <c r="T419" i="2"/>
  <c r="L419" i="2"/>
  <c r="S1222" i="2"/>
  <c r="L1222" i="2"/>
  <c r="N1222" i="2"/>
  <c r="U1222" i="2"/>
  <c r="T1222" i="2"/>
  <c r="M1222" i="2"/>
  <c r="S898" i="2"/>
  <c r="U898" i="2"/>
  <c r="T898" i="2"/>
  <c r="L898" i="2"/>
  <c r="N898" i="2"/>
  <c r="S610" i="2"/>
  <c r="T610" i="2"/>
  <c r="L610" i="2"/>
  <c r="M610" i="2"/>
  <c r="U933" i="2"/>
  <c r="S933" i="2"/>
  <c r="M933" i="2"/>
  <c r="L933" i="2"/>
  <c r="N933" i="2"/>
  <c r="T933" i="2"/>
  <c r="S1255" i="2"/>
  <c r="M1255" i="2"/>
  <c r="L1255" i="2"/>
  <c r="N1255" i="2"/>
  <c r="S1111" i="2"/>
  <c r="L1111" i="2"/>
  <c r="N1111" i="2"/>
  <c r="M1111" i="2"/>
  <c r="U1111" i="2"/>
  <c r="S967" i="2"/>
  <c r="N967" i="2"/>
  <c r="L967" i="2"/>
  <c r="M967" i="2"/>
  <c r="T967" i="2"/>
  <c r="S823" i="2"/>
  <c r="N823" i="2"/>
  <c r="T823" i="2"/>
  <c r="L823" i="2"/>
  <c r="M823" i="2"/>
  <c r="S679" i="2"/>
  <c r="T679" i="2"/>
  <c r="M679" i="2"/>
  <c r="L679" i="2"/>
  <c r="N679" i="2"/>
  <c r="U679" i="2"/>
  <c r="S1057" i="2"/>
  <c r="N1057" i="2"/>
  <c r="U1057" i="2"/>
  <c r="L1057" i="2"/>
  <c r="T1057" i="2"/>
  <c r="M1057" i="2"/>
  <c r="S349" i="2"/>
  <c r="M349" i="2"/>
  <c r="U349" i="2"/>
  <c r="N349" i="2"/>
  <c r="L349" i="2"/>
  <c r="T349" i="2"/>
  <c r="S583" i="2"/>
  <c r="N583" i="2"/>
  <c r="M583" i="2"/>
  <c r="L583" i="2"/>
  <c r="U583" i="2"/>
  <c r="S693" i="2"/>
  <c r="U693" i="2"/>
  <c r="M693" i="2"/>
  <c r="N693" i="2"/>
  <c r="T693" i="2"/>
  <c r="L693" i="2"/>
  <c r="S343" i="2"/>
  <c r="M343" i="2"/>
  <c r="T343" i="2"/>
  <c r="L343" i="2"/>
  <c r="N343" i="2"/>
  <c r="U343" i="2"/>
  <c r="S1109" i="2"/>
  <c r="N1109" i="2"/>
  <c r="L1109" i="2"/>
  <c r="M1109" i="2"/>
  <c r="U1109" i="2"/>
  <c r="T1109" i="2"/>
  <c r="S917" i="2"/>
  <c r="N917" i="2"/>
  <c r="L917" i="2"/>
  <c r="T917" i="2"/>
  <c r="M917" i="2"/>
  <c r="U917" i="2"/>
  <c r="S737" i="2"/>
  <c r="N737" i="2"/>
  <c r="U737" i="2"/>
  <c r="T737" i="2"/>
  <c r="M737" i="2"/>
  <c r="L737" i="2"/>
  <c r="S569" i="2"/>
  <c r="N569" i="2"/>
  <c r="L569" i="2"/>
  <c r="U569" i="2"/>
  <c r="T569" i="2"/>
  <c r="M569" i="2"/>
  <c r="S389" i="2"/>
  <c r="T389" i="2"/>
  <c r="U389" i="2"/>
  <c r="L389" i="2"/>
  <c r="M389" i="2"/>
  <c r="N389" i="2"/>
  <c r="S509" i="2"/>
  <c r="M509" i="2"/>
  <c r="L509" i="2"/>
  <c r="T509" i="2"/>
  <c r="S951" i="2"/>
  <c r="M951" i="2"/>
  <c r="L951" i="2"/>
  <c r="N951" i="2"/>
  <c r="T951" i="2"/>
  <c r="S483" i="2"/>
  <c r="N483" i="2"/>
  <c r="M483" i="2"/>
  <c r="T483" i="2"/>
  <c r="L483" i="2"/>
  <c r="U483" i="2"/>
  <c r="N833" i="2"/>
  <c r="U752" i="2"/>
  <c r="U1047" i="2"/>
  <c r="U1183" i="2"/>
  <c r="T1056" i="2"/>
  <c r="U691" i="2"/>
  <c r="T492" i="2"/>
  <c r="U415" i="2"/>
  <c r="N492" i="2"/>
  <c r="T979" i="2"/>
  <c r="U458" i="2"/>
  <c r="T352" i="2"/>
  <c r="U873" i="2"/>
  <c r="T682" i="2"/>
  <c r="N597" i="2"/>
  <c r="N1160" i="2"/>
  <c r="M614" i="2"/>
  <c r="L821" i="2"/>
  <c r="M1047" i="2"/>
  <c r="S461" i="2"/>
  <c r="M461" i="2"/>
  <c r="U461" i="2"/>
  <c r="L461" i="2"/>
  <c r="T461" i="2"/>
  <c r="N461" i="2"/>
  <c r="S1071" i="2"/>
  <c r="M1071" i="2"/>
  <c r="T1071" i="2"/>
  <c r="N1071" i="2"/>
  <c r="L1071" i="2"/>
  <c r="U1071" i="2"/>
  <c r="N22" i="2"/>
  <c r="M22" i="2"/>
  <c r="S1170" i="2"/>
  <c r="N1170" i="2"/>
  <c r="T1170" i="2"/>
  <c r="L1170" i="2"/>
  <c r="U1170" i="2"/>
  <c r="M1170" i="2"/>
  <c r="S1026" i="2"/>
  <c r="N1026" i="2"/>
  <c r="M1026" i="2"/>
  <c r="T1026" i="2"/>
  <c r="L1026" i="2"/>
  <c r="U1026" i="2"/>
  <c r="M882" i="2"/>
  <c r="S882" i="2"/>
  <c r="N882" i="2"/>
  <c r="L882" i="2"/>
  <c r="T882" i="2"/>
  <c r="U882" i="2"/>
  <c r="S738" i="2"/>
  <c r="N738" i="2"/>
  <c r="M738" i="2"/>
  <c r="L738" i="2"/>
  <c r="U738" i="2"/>
  <c r="N594" i="2"/>
  <c r="T594" i="2"/>
  <c r="S594" i="2"/>
  <c r="L594" i="2"/>
  <c r="M594" i="2"/>
  <c r="S450" i="2"/>
  <c r="T450" i="2"/>
  <c r="M450" i="2"/>
  <c r="L450" i="2"/>
  <c r="U450" i="2"/>
  <c r="S987" i="2"/>
  <c r="T987" i="2"/>
  <c r="M987" i="2"/>
  <c r="N987" i="2"/>
  <c r="L987" i="2"/>
  <c r="U987" i="2"/>
  <c r="S411" i="2"/>
  <c r="N411" i="2"/>
  <c r="M411" i="2"/>
  <c r="T411" i="2"/>
  <c r="L411" i="2"/>
  <c r="S1205" i="2"/>
  <c r="N1205" i="2"/>
  <c r="T1205" i="2"/>
  <c r="M1205" i="2"/>
  <c r="U1205" i="2"/>
  <c r="L1205" i="2"/>
  <c r="S877" i="2"/>
  <c r="N877" i="2"/>
  <c r="U877" i="2"/>
  <c r="M877" i="2"/>
  <c r="S421" i="2"/>
  <c r="T421" i="2"/>
  <c r="U421" i="2"/>
  <c r="M421" i="2"/>
  <c r="L421" i="2"/>
  <c r="N421" i="2"/>
  <c r="S1260" i="2"/>
  <c r="T1260" i="2"/>
  <c r="N1260" i="2"/>
  <c r="U1260" i="2"/>
  <c r="L1260" i="2"/>
  <c r="M1260" i="2"/>
  <c r="S972" i="2"/>
  <c r="L972" i="2"/>
  <c r="N972" i="2"/>
  <c r="U972" i="2"/>
  <c r="M972" i="2"/>
  <c r="S684" i="2"/>
  <c r="U684" i="2"/>
  <c r="M684" i="2"/>
  <c r="N684" i="2"/>
  <c r="L684" i="2"/>
  <c r="S396" i="2"/>
  <c r="M396" i="2"/>
  <c r="N396" i="2"/>
  <c r="L396" i="2"/>
  <c r="U396" i="2"/>
  <c r="M827" i="2"/>
  <c r="S827" i="2"/>
  <c r="T827" i="2"/>
  <c r="N827" i="2"/>
  <c r="L827" i="2"/>
  <c r="U827" i="2"/>
  <c r="S478" i="2"/>
  <c r="N478" i="2"/>
  <c r="T478" i="2"/>
  <c r="L478" i="2"/>
  <c r="U478" i="2"/>
  <c r="M478" i="2"/>
  <c r="S1149" i="2"/>
  <c r="M1149" i="2"/>
  <c r="U1149" i="2"/>
  <c r="S573" i="2"/>
  <c r="M573" i="2"/>
  <c r="L573" i="2"/>
  <c r="U573" i="2"/>
  <c r="N573" i="2"/>
  <c r="M163" i="2"/>
  <c r="S1103" i="2"/>
  <c r="L1103" i="2"/>
  <c r="U1103" i="2"/>
  <c r="N1103" i="2"/>
  <c r="T1103" i="2"/>
  <c r="M1103" i="2"/>
  <c r="S647" i="2"/>
  <c r="M647" i="2"/>
  <c r="T647" i="2"/>
  <c r="N647" i="2"/>
  <c r="S634" i="2"/>
  <c r="L634" i="2"/>
  <c r="N634" i="2"/>
  <c r="T634" i="2"/>
  <c r="U634" i="2"/>
  <c r="M634" i="2"/>
  <c r="S813" i="2"/>
  <c r="M813" i="2"/>
  <c r="N813" i="2"/>
  <c r="T813" i="2"/>
  <c r="L813" i="2"/>
  <c r="S777" i="2"/>
  <c r="M777" i="2"/>
  <c r="N777" i="2"/>
  <c r="L777" i="2"/>
  <c r="S1136" i="2"/>
  <c r="T1136" i="2"/>
  <c r="L1136" i="2"/>
  <c r="N1136" i="2"/>
  <c r="M1136" i="2"/>
  <c r="U1136" i="2"/>
  <c r="S1004" i="2"/>
  <c r="N1004" i="2"/>
  <c r="L1004" i="2"/>
  <c r="M1004" i="2"/>
  <c r="U1004" i="2"/>
  <c r="T1004" i="2"/>
  <c r="S860" i="2"/>
  <c r="N860" i="2"/>
  <c r="M860" i="2"/>
  <c r="L860" i="2"/>
  <c r="T860" i="2"/>
  <c r="U860" i="2"/>
  <c r="S728" i="2"/>
  <c r="T728" i="2"/>
  <c r="N728" i="2"/>
  <c r="L728" i="2"/>
  <c r="M728" i="2"/>
  <c r="T596" i="2"/>
  <c r="S596" i="2"/>
  <c r="L596" i="2"/>
  <c r="N596" i="2"/>
  <c r="S453" i="2"/>
  <c r="L453" i="2"/>
  <c r="T453" i="2"/>
  <c r="N453" i="2"/>
  <c r="X3" i="2"/>
  <c r="S1261" i="2"/>
  <c r="T1261" i="2"/>
  <c r="N1261" i="2"/>
  <c r="U1261" i="2"/>
  <c r="M1261" i="2"/>
  <c r="S855" i="2"/>
  <c r="T855" i="2"/>
  <c r="L855" i="2"/>
  <c r="M855" i="2"/>
  <c r="N855" i="2"/>
  <c r="U1154" i="2"/>
  <c r="S1154" i="2"/>
  <c r="M1154" i="2"/>
  <c r="L1154" i="2"/>
  <c r="T1154" i="2"/>
  <c r="S770" i="2"/>
  <c r="T770" i="2"/>
  <c r="M770" i="2"/>
  <c r="U770" i="2"/>
  <c r="N770" i="2"/>
  <c r="L770" i="2"/>
  <c r="S386" i="2"/>
  <c r="U386" i="2"/>
  <c r="T386" i="2"/>
  <c r="L386" i="2"/>
  <c r="M386" i="2"/>
  <c r="N386" i="2"/>
  <c r="S590" i="2"/>
  <c r="M590" i="2"/>
  <c r="N590" i="2"/>
  <c r="T590" i="2"/>
  <c r="S1044" i="2"/>
  <c r="T1044" i="2"/>
  <c r="M1044" i="2"/>
  <c r="N1044" i="2"/>
  <c r="U1044" i="2"/>
  <c r="S1247" i="2"/>
  <c r="L1247" i="2"/>
  <c r="N1247" i="2"/>
  <c r="M1247" i="2"/>
  <c r="L803" i="2"/>
  <c r="S803" i="2"/>
  <c r="T803" i="2"/>
  <c r="S395" i="2"/>
  <c r="M395" i="2"/>
  <c r="N395" i="2"/>
  <c r="U395" i="2"/>
  <c r="S1198" i="2"/>
  <c r="L1198" i="2"/>
  <c r="U1198" i="2"/>
  <c r="T1198" i="2"/>
  <c r="N1198" i="2"/>
  <c r="M1198" i="2"/>
  <c r="S850" i="2"/>
  <c r="N850" i="2"/>
  <c r="L850" i="2"/>
  <c r="U850" i="2"/>
  <c r="T850" i="2"/>
  <c r="S586" i="2"/>
  <c r="N586" i="2"/>
  <c r="L586" i="2"/>
  <c r="U586" i="2"/>
  <c r="S885" i="2"/>
  <c r="U885" i="2"/>
  <c r="L885" i="2"/>
  <c r="N885" i="2"/>
  <c r="T885" i="2"/>
  <c r="S1243" i="2"/>
  <c r="M1243" i="2"/>
  <c r="L1243" i="2"/>
  <c r="N1243" i="2"/>
  <c r="T1243" i="2"/>
  <c r="U1243" i="2"/>
  <c r="S1099" i="2"/>
  <c r="T1099" i="2"/>
  <c r="M1099" i="2"/>
  <c r="L1099" i="2"/>
  <c r="N1099" i="2"/>
  <c r="S955" i="2"/>
  <c r="T955" i="2"/>
  <c r="M955" i="2"/>
  <c r="L955" i="2"/>
  <c r="N955" i="2"/>
  <c r="S811" i="2"/>
  <c r="L811" i="2"/>
  <c r="M811" i="2"/>
  <c r="N811" i="2"/>
  <c r="S667" i="2"/>
  <c r="N667" i="2"/>
  <c r="L667" i="2"/>
  <c r="M667" i="2"/>
  <c r="U667" i="2"/>
  <c r="S901" i="2"/>
  <c r="L901" i="2"/>
  <c r="N901" i="2"/>
  <c r="S559" i="2"/>
  <c r="T559" i="2"/>
  <c r="N559" i="2"/>
  <c r="L559" i="2"/>
  <c r="S730" i="2"/>
  <c r="U730" i="2"/>
  <c r="T730" i="2"/>
  <c r="L730" i="2"/>
  <c r="S1265" i="2"/>
  <c r="U1265" i="2"/>
  <c r="T1265" i="2"/>
  <c r="L1265" i="2"/>
  <c r="M1265" i="2"/>
  <c r="S1097" i="2"/>
  <c r="M1097" i="2"/>
  <c r="L1097" i="2"/>
  <c r="U1097" i="2"/>
  <c r="N1097" i="2"/>
  <c r="S905" i="2"/>
  <c r="L905" i="2"/>
  <c r="T905" i="2"/>
  <c r="U905" i="2"/>
  <c r="M905" i="2"/>
  <c r="N905" i="2"/>
  <c r="S725" i="2"/>
  <c r="N725" i="2"/>
  <c r="L725" i="2"/>
  <c r="M725" i="2"/>
  <c r="T725" i="2"/>
  <c r="U725" i="2"/>
  <c r="S557" i="2"/>
  <c r="L557" i="2"/>
  <c r="T557" i="2"/>
  <c r="N557" i="2"/>
  <c r="U557" i="2"/>
  <c r="S365" i="2"/>
  <c r="N365" i="2"/>
  <c r="L365" i="2"/>
  <c r="U365" i="2"/>
  <c r="M365" i="2"/>
  <c r="T365" i="2"/>
  <c r="S761" i="2"/>
  <c r="M761" i="2"/>
  <c r="T761" i="2"/>
  <c r="L761" i="2"/>
  <c r="U761" i="2"/>
  <c r="N761" i="2"/>
  <c r="S915" i="2"/>
  <c r="L915" i="2"/>
  <c r="N915" i="2"/>
  <c r="U915" i="2"/>
  <c r="M915" i="2"/>
  <c r="S447" i="2"/>
  <c r="U447" i="2"/>
  <c r="M447" i="2"/>
  <c r="T447" i="2"/>
  <c r="N447" i="2"/>
  <c r="L447" i="2"/>
  <c r="T1081" i="2"/>
  <c r="M898" i="2"/>
  <c r="U488" i="2"/>
  <c r="T1040" i="2"/>
  <c r="U807" i="2"/>
  <c r="U811" i="2"/>
  <c r="T684" i="2"/>
  <c r="U607" i="2"/>
  <c r="N887" i="2"/>
  <c r="U1038" i="2"/>
  <c r="L927" i="2"/>
  <c r="T1111" i="2"/>
  <c r="N803" i="2"/>
  <c r="T451" i="2"/>
  <c r="T429" i="2"/>
  <c r="M901" i="2"/>
  <c r="N344" i="2"/>
  <c r="U786" i="2"/>
  <c r="N330" i="2"/>
  <c r="T1149" i="2"/>
  <c r="U901" i="2"/>
  <c r="N821" i="2"/>
  <c r="L785" i="2"/>
  <c r="N334" i="2"/>
  <c r="U425" i="2"/>
  <c r="T581" i="2"/>
  <c r="N1175" i="2"/>
  <c r="L675" i="2"/>
  <c r="M817" i="2"/>
  <c r="N610" i="2"/>
  <c r="L1274" i="2"/>
  <c r="N730" i="2"/>
  <c r="S539" i="2"/>
  <c r="L539" i="2"/>
  <c r="U539" i="2"/>
  <c r="M539" i="2"/>
  <c r="S617" i="2"/>
  <c r="T617" i="2"/>
  <c r="U617" i="2"/>
  <c r="L617" i="2"/>
  <c r="M617" i="2"/>
  <c r="N617" i="2"/>
  <c r="N29" i="2"/>
  <c r="U22" i="2"/>
  <c r="S1158" i="2"/>
  <c r="M1158" i="2"/>
  <c r="N1158" i="2"/>
  <c r="T1158" i="2"/>
  <c r="L1158" i="2"/>
  <c r="U1158" i="2"/>
  <c r="S1014" i="2"/>
  <c r="M1014" i="2"/>
  <c r="N1014" i="2"/>
  <c r="L1014" i="2"/>
  <c r="T1014" i="2"/>
  <c r="U1014" i="2"/>
  <c r="S870" i="2"/>
  <c r="N870" i="2"/>
  <c r="T870" i="2"/>
  <c r="U870" i="2"/>
  <c r="L870" i="2"/>
  <c r="S726" i="2"/>
  <c r="N726" i="2"/>
  <c r="L726" i="2"/>
  <c r="M726" i="2"/>
  <c r="T726" i="2"/>
  <c r="S582" i="2"/>
  <c r="M582" i="2"/>
  <c r="N582" i="2"/>
  <c r="T582" i="2"/>
  <c r="L582" i="2"/>
  <c r="U582" i="2"/>
  <c r="M438" i="2"/>
  <c r="S438" i="2"/>
  <c r="L438" i="2"/>
  <c r="N438" i="2"/>
  <c r="T438" i="2"/>
  <c r="U438" i="2"/>
  <c r="N255" i="2"/>
  <c r="S939" i="2"/>
  <c r="N939" i="2"/>
  <c r="M939" i="2"/>
  <c r="L939" i="2"/>
  <c r="T939" i="2"/>
  <c r="S363" i="2"/>
  <c r="N363" i="2"/>
  <c r="T363" i="2"/>
  <c r="L363" i="2"/>
  <c r="M363" i="2"/>
  <c r="S841" i="2"/>
  <c r="M841" i="2"/>
  <c r="U841" i="2"/>
  <c r="N841" i="2"/>
  <c r="T841" i="2"/>
  <c r="S385" i="2"/>
  <c r="L385" i="2"/>
  <c r="U385" i="2"/>
  <c r="N385" i="2"/>
  <c r="M385" i="2"/>
  <c r="S1224" i="2"/>
  <c r="M1224" i="2"/>
  <c r="N1224" i="2"/>
  <c r="L1224" i="2"/>
  <c r="U1224" i="2"/>
  <c r="T1224" i="2"/>
  <c r="S948" i="2"/>
  <c r="M948" i="2"/>
  <c r="U948" i="2"/>
  <c r="N948" i="2"/>
  <c r="T948" i="2"/>
  <c r="L948" i="2"/>
  <c r="S648" i="2"/>
  <c r="U648" i="2"/>
  <c r="L648" i="2"/>
  <c r="N648" i="2"/>
  <c r="S372" i="2"/>
  <c r="N372" i="2"/>
  <c r="L372" i="2"/>
  <c r="M372" i="2"/>
  <c r="S1246" i="2"/>
  <c r="L1246" i="2"/>
  <c r="T1246" i="2"/>
  <c r="U1246" i="2"/>
  <c r="N1246" i="2"/>
  <c r="M1246" i="2"/>
  <c r="S370" i="2"/>
  <c r="U370" i="2"/>
  <c r="T370" i="2"/>
  <c r="L370" i="2"/>
  <c r="N370" i="2"/>
  <c r="S1101" i="2"/>
  <c r="T1101" i="2"/>
  <c r="L1101" i="2"/>
  <c r="M1101" i="2"/>
  <c r="N1101" i="2"/>
  <c r="U1101" i="2"/>
  <c r="S525" i="2"/>
  <c r="U525" i="2"/>
  <c r="L525" i="2"/>
  <c r="N525" i="2"/>
  <c r="T525" i="2"/>
  <c r="M525" i="2"/>
  <c r="S346" i="2"/>
  <c r="N346" i="2"/>
  <c r="L346" i="2"/>
  <c r="T346" i="2"/>
  <c r="M346" i="2"/>
  <c r="U346" i="2"/>
  <c r="S1067" i="2"/>
  <c r="M1067" i="2"/>
  <c r="L1067" i="2"/>
  <c r="U1067" i="2"/>
  <c r="S599" i="2"/>
  <c r="N599" i="2"/>
  <c r="L599" i="2"/>
  <c r="T599" i="2"/>
  <c r="M599" i="2"/>
  <c r="U599" i="2"/>
  <c r="L1258" i="2"/>
  <c r="S1258" i="2"/>
  <c r="N1258" i="2"/>
  <c r="T1258" i="2"/>
  <c r="U1258" i="2"/>
  <c r="S598" i="2"/>
  <c r="N598" i="2"/>
  <c r="T598" i="2"/>
  <c r="U598" i="2"/>
  <c r="L598" i="2"/>
  <c r="M598" i="2"/>
  <c r="S789" i="2"/>
  <c r="M789" i="2"/>
  <c r="L789" i="2"/>
  <c r="T789" i="2"/>
  <c r="N789" i="2"/>
  <c r="S1269" i="2"/>
  <c r="U1269" i="2"/>
  <c r="N1269" i="2"/>
  <c r="M1269" i="2"/>
  <c r="L1269" i="2"/>
  <c r="T1269" i="2"/>
  <c r="S645" i="2"/>
  <c r="T645" i="2"/>
  <c r="N645" i="2"/>
  <c r="U645" i="2"/>
  <c r="L645" i="2"/>
  <c r="S1268" i="2"/>
  <c r="L1268" i="2"/>
  <c r="N1268" i="2"/>
  <c r="M1268" i="2"/>
  <c r="S1124" i="2"/>
  <c r="N1124" i="2"/>
  <c r="T1124" i="2"/>
  <c r="L1124" i="2"/>
  <c r="M1124" i="2"/>
  <c r="U1124" i="2"/>
  <c r="S992" i="2"/>
  <c r="T992" i="2"/>
  <c r="L992" i="2"/>
  <c r="N992" i="2"/>
  <c r="M992" i="2"/>
  <c r="S848" i="2"/>
  <c r="M848" i="2"/>
  <c r="L848" i="2"/>
  <c r="N848" i="2"/>
  <c r="S716" i="2"/>
  <c r="L716" i="2"/>
  <c r="N716" i="2"/>
  <c r="U716" i="2"/>
  <c r="S584" i="2"/>
  <c r="L584" i="2"/>
  <c r="N584" i="2"/>
  <c r="U584" i="2"/>
  <c r="S452" i="2"/>
  <c r="T452" i="2"/>
  <c r="N452" i="2"/>
  <c r="L452" i="2"/>
  <c r="M452" i="2"/>
  <c r="U452" i="2"/>
  <c r="S1117" i="2"/>
  <c r="T1117" i="2"/>
  <c r="N1117" i="2"/>
  <c r="U1117" i="2"/>
  <c r="M1117" i="2"/>
  <c r="L1117" i="2"/>
  <c r="S771" i="2"/>
  <c r="L771" i="2"/>
  <c r="T771" i="2"/>
  <c r="N771" i="2"/>
  <c r="U771" i="2"/>
  <c r="S1118" i="2"/>
  <c r="T1118" i="2"/>
  <c r="L1118" i="2"/>
  <c r="U1118" i="2"/>
  <c r="N1118" i="2"/>
  <c r="S734" i="2"/>
  <c r="L734" i="2"/>
  <c r="M734" i="2"/>
  <c r="N734" i="2"/>
  <c r="T734" i="2"/>
  <c r="U734" i="2"/>
  <c r="S350" i="2"/>
  <c r="L350" i="2"/>
  <c r="N350" i="2"/>
  <c r="M350" i="2"/>
  <c r="U350" i="2"/>
  <c r="T350" i="2"/>
  <c r="S470" i="2"/>
  <c r="U470" i="2"/>
  <c r="M470" i="2"/>
  <c r="N470" i="2"/>
  <c r="L470" i="2"/>
  <c r="T470" i="2"/>
  <c r="S960" i="2"/>
  <c r="N960" i="2"/>
  <c r="M960" i="2"/>
  <c r="T960" i="2"/>
  <c r="L960" i="2"/>
  <c r="U1235" i="2"/>
  <c r="S1235" i="2"/>
  <c r="M1235" i="2"/>
  <c r="N1235" i="2"/>
  <c r="T1235" i="2"/>
  <c r="S779" i="2"/>
  <c r="N779" i="2"/>
  <c r="T779" i="2"/>
  <c r="S1150" i="2"/>
  <c r="L1150" i="2"/>
  <c r="T1150" i="2"/>
  <c r="N1150" i="2"/>
  <c r="U1150" i="2"/>
  <c r="S838" i="2"/>
  <c r="N838" i="2"/>
  <c r="T838" i="2"/>
  <c r="L838" i="2"/>
  <c r="U838" i="2"/>
  <c r="S575" i="2"/>
  <c r="L575" i="2"/>
  <c r="N575" i="2"/>
  <c r="M575" i="2"/>
  <c r="U575" i="2"/>
  <c r="T575" i="2"/>
  <c r="S837" i="2"/>
  <c r="M837" i="2"/>
  <c r="L837" i="2"/>
  <c r="N837" i="2"/>
  <c r="T837" i="2"/>
  <c r="U837" i="2"/>
  <c r="S1231" i="2"/>
  <c r="M1231" i="2"/>
  <c r="L1231" i="2"/>
  <c r="N1231" i="2"/>
  <c r="T1231" i="2"/>
  <c r="U1231" i="2"/>
  <c r="S1087" i="2"/>
  <c r="T1087" i="2"/>
  <c r="L1087" i="2"/>
  <c r="N1087" i="2"/>
  <c r="M1087" i="2"/>
  <c r="U1087" i="2"/>
  <c r="S943" i="2"/>
  <c r="N943" i="2"/>
  <c r="L943" i="2"/>
  <c r="M943" i="2"/>
  <c r="T943" i="2"/>
  <c r="S799" i="2"/>
  <c r="T799" i="2"/>
  <c r="L799" i="2"/>
  <c r="N799" i="2"/>
  <c r="M799" i="2"/>
  <c r="U799" i="2"/>
  <c r="S655" i="2"/>
  <c r="T655" i="2"/>
  <c r="M655" i="2"/>
  <c r="N655" i="2"/>
  <c r="L655" i="2"/>
  <c r="S793" i="2"/>
  <c r="M793" i="2"/>
  <c r="L793" i="2"/>
  <c r="U793" i="2"/>
  <c r="N793" i="2"/>
  <c r="S547" i="2"/>
  <c r="T547" i="2"/>
  <c r="M547" i="2"/>
  <c r="L547" i="2"/>
  <c r="N547" i="2"/>
  <c r="S1187" i="2"/>
  <c r="M1187" i="2"/>
  <c r="N1187" i="2"/>
  <c r="T1187" i="2"/>
  <c r="U1187" i="2"/>
  <c r="L1187" i="2"/>
  <c r="T595" i="2"/>
  <c r="S595" i="2"/>
  <c r="M595" i="2"/>
  <c r="L595" i="2"/>
  <c r="N595" i="2"/>
  <c r="S1253" i="2"/>
  <c r="U1253" i="2"/>
  <c r="M1253" i="2"/>
  <c r="N1253" i="2"/>
  <c r="T1253" i="2"/>
  <c r="L1253" i="2"/>
  <c r="S1085" i="2"/>
  <c r="L1085" i="2"/>
  <c r="N1085" i="2"/>
  <c r="M1085" i="2"/>
  <c r="U1085" i="2"/>
  <c r="T1085" i="2"/>
  <c r="S881" i="2"/>
  <c r="N881" i="2"/>
  <c r="M881" i="2"/>
  <c r="U881" i="2"/>
  <c r="T881" i="2"/>
  <c r="L881" i="2"/>
  <c r="S701" i="2"/>
  <c r="N701" i="2"/>
  <c r="M701" i="2"/>
  <c r="T701" i="2"/>
  <c r="L701" i="2"/>
  <c r="U701" i="2"/>
  <c r="S545" i="2"/>
  <c r="L545" i="2"/>
  <c r="M545" i="2"/>
  <c r="U545" i="2"/>
  <c r="S353" i="2"/>
  <c r="U353" i="2"/>
  <c r="L353" i="2"/>
  <c r="N353" i="2"/>
  <c r="T353" i="2"/>
  <c r="L1263" i="2"/>
  <c r="N1263" i="2"/>
  <c r="S1263" i="2"/>
  <c r="M1263" i="2"/>
  <c r="T1263" i="2"/>
  <c r="S903" i="2"/>
  <c r="T903" i="2"/>
  <c r="N903" i="2"/>
  <c r="M903" i="2"/>
  <c r="L903" i="2"/>
  <c r="S375" i="2"/>
  <c r="L375" i="2"/>
  <c r="T375" i="2"/>
  <c r="N375" i="2"/>
  <c r="U375" i="2"/>
  <c r="M375" i="2"/>
  <c r="M1078" i="2"/>
  <c r="U896" i="2"/>
  <c r="U740" i="2"/>
  <c r="T481" i="2"/>
  <c r="U1263" i="2"/>
  <c r="T1028" i="2"/>
  <c r="T800" i="2"/>
  <c r="M1258" i="2"/>
  <c r="N544" i="2"/>
  <c r="U355" i="2"/>
  <c r="L1235" i="2"/>
  <c r="U803" i="2"/>
  <c r="U1274" i="2"/>
  <c r="U1094" i="2"/>
  <c r="T439" i="2"/>
  <c r="T393" i="2"/>
  <c r="T755" i="2"/>
  <c r="U1017" i="2"/>
  <c r="M771" i="2"/>
  <c r="M488" i="2"/>
  <c r="U1270" i="2"/>
  <c r="L822" i="2"/>
  <c r="T545" i="2"/>
  <c r="N752" i="2"/>
  <c r="M648" i="2"/>
  <c r="M1003" i="2"/>
  <c r="N382" i="2"/>
  <c r="L295" i="2"/>
  <c r="S319" i="2"/>
  <c r="M104" i="2"/>
  <c r="M30" i="2"/>
  <c r="S170" i="2"/>
  <c r="N277" i="2"/>
  <c r="T62" i="2"/>
  <c r="T7" i="2"/>
  <c r="S271" i="2"/>
  <c r="U38" i="2"/>
  <c r="L244" i="2"/>
  <c r="M63" i="2"/>
  <c r="S127" i="2"/>
  <c r="N319" i="2"/>
  <c r="M259" i="2"/>
  <c r="L197" i="2"/>
  <c r="S244" i="2"/>
  <c r="L183" i="2"/>
  <c r="T170" i="2"/>
  <c r="S236" i="2"/>
  <c r="T120" i="2"/>
  <c r="S254" i="2"/>
  <c r="U147" i="2"/>
  <c r="T127" i="2"/>
  <c r="U175" i="2"/>
  <c r="U63" i="2"/>
  <c r="S151" i="2"/>
  <c r="N151" i="2"/>
  <c r="N123" i="2"/>
  <c r="L81" i="2"/>
  <c r="L139" i="2"/>
  <c r="U151" i="2"/>
  <c r="S237" i="2"/>
  <c r="S147" i="2"/>
  <c r="U47" i="2"/>
  <c r="M123" i="2"/>
  <c r="L123" i="2"/>
  <c r="U134" i="2"/>
  <c r="T151" i="2"/>
  <c r="T237" i="2"/>
  <c r="M127" i="2"/>
  <c r="L147" i="2"/>
  <c r="N271" i="2"/>
  <c r="T283" i="2"/>
  <c r="N295" i="2"/>
  <c r="M289" i="2"/>
  <c r="L163" i="2"/>
  <c r="S259" i="2"/>
  <c r="S247" i="2"/>
  <c r="S111" i="2"/>
  <c r="T134" i="2"/>
  <c r="S56" i="2"/>
  <c r="S63" i="2"/>
  <c r="N77" i="2"/>
  <c r="N38" i="2"/>
  <c r="M144" i="2"/>
  <c r="T147" i="2"/>
  <c r="U283" i="2"/>
  <c r="L31" i="2"/>
  <c r="N244" i="2"/>
  <c r="M71" i="2"/>
  <c r="L7" i="2"/>
  <c r="N285" i="2"/>
  <c r="M139" i="2"/>
  <c r="T303" i="2"/>
  <c r="N259" i="2"/>
  <c r="T259" i="2"/>
  <c r="N247" i="2"/>
  <c r="T72" i="2"/>
  <c r="U191" i="2"/>
  <c r="M111" i="2"/>
  <c r="M135" i="2"/>
  <c r="T183" i="2"/>
  <c r="T274" i="2"/>
  <c r="S135" i="2"/>
  <c r="T82" i="2"/>
  <c r="T54" i="2"/>
  <c r="N173" i="2"/>
  <c r="T139" i="2"/>
  <c r="S51" i="2"/>
  <c r="L63" i="2"/>
  <c r="L38" i="2"/>
  <c r="N34" i="2"/>
  <c r="U19" i="2"/>
  <c r="S283" i="2"/>
  <c r="M31" i="2"/>
  <c r="L259" i="2"/>
  <c r="N134" i="2"/>
  <c r="N70" i="2"/>
  <c r="N139" i="2"/>
  <c r="N30" i="2"/>
  <c r="M175" i="2"/>
  <c r="M271" i="2"/>
  <c r="U303" i="2"/>
  <c r="N62" i="2"/>
  <c r="M254" i="2"/>
  <c r="N237" i="2"/>
  <c r="M247" i="2"/>
  <c r="U255" i="2"/>
  <c r="M320" i="2"/>
  <c r="U182" i="2"/>
  <c r="S115" i="2"/>
  <c r="L262" i="2"/>
  <c r="T70" i="2"/>
  <c r="T135" i="2"/>
  <c r="S71" i="2"/>
  <c r="U231" i="2"/>
  <c r="M62" i="2"/>
  <c r="N7" i="2"/>
  <c r="S173" i="2"/>
  <c r="S30" i="2"/>
  <c r="L151" i="2"/>
  <c r="U139" i="2"/>
  <c r="S261" i="2"/>
  <c r="U79" i="2"/>
  <c r="L247" i="2"/>
  <c r="L47" i="2"/>
  <c r="N51" i="2"/>
  <c r="M51" i="2"/>
  <c r="L223" i="2"/>
  <c r="S295" i="2"/>
  <c r="L19" i="2"/>
  <c r="U163" i="2"/>
  <c r="U31" i="2"/>
  <c r="M303" i="2"/>
  <c r="S123" i="2"/>
  <c r="L135" i="2"/>
  <c r="M70" i="2"/>
  <c r="S134" i="2"/>
  <c r="M183" i="2"/>
  <c r="M274" i="2"/>
  <c r="U237" i="2"/>
  <c r="T271" i="2"/>
  <c r="M115" i="2"/>
  <c r="N170" i="2"/>
  <c r="L204" i="2"/>
  <c r="L144" i="2"/>
  <c r="T31" i="2"/>
  <c r="U319" i="2"/>
  <c r="N223" i="2"/>
  <c r="L226" i="2"/>
  <c r="U223" i="2"/>
  <c r="M231" i="2"/>
  <c r="T255" i="2"/>
  <c r="T115" i="2"/>
  <c r="S262" i="2"/>
  <c r="S70" i="2"/>
  <c r="N111" i="2"/>
  <c r="T71" i="2"/>
  <c r="T231" i="2"/>
  <c r="L62" i="2"/>
  <c r="M7" i="2"/>
  <c r="T173" i="2"/>
  <c r="T30" i="2"/>
  <c r="L235" i="2"/>
  <c r="L120" i="2"/>
  <c r="M120" i="2"/>
  <c r="S79" i="2"/>
  <c r="S19" i="2"/>
  <c r="N47" i="2"/>
  <c r="M19" i="2"/>
  <c r="L71" i="2"/>
  <c r="N175" i="2"/>
  <c r="M159" i="2"/>
  <c r="U295" i="2"/>
  <c r="T19" i="2"/>
  <c r="S286" i="2"/>
  <c r="S163" i="2"/>
  <c r="M39" i="2"/>
  <c r="S103" i="2"/>
  <c r="M295" i="2"/>
  <c r="T123" i="2"/>
  <c r="M286" i="2"/>
  <c r="L236" i="2"/>
  <c r="U77" i="2"/>
  <c r="T319" i="2"/>
  <c r="M223" i="2"/>
  <c r="U170" i="2"/>
  <c r="L134" i="2"/>
  <c r="T83" i="2"/>
  <c r="N310" i="2"/>
  <c r="U262" i="2"/>
  <c r="U70" i="2"/>
  <c r="T111" i="2"/>
  <c r="U71" i="2"/>
  <c r="S62" i="2"/>
  <c r="S7" i="2"/>
  <c r="U179" i="2"/>
  <c r="L34" i="2"/>
  <c r="N79" i="2"/>
  <c r="M83" i="2"/>
  <c r="L127" i="2"/>
  <c r="M283" i="2"/>
  <c r="N4" i="2"/>
  <c r="L39" i="2"/>
  <c r="T100" i="2"/>
  <c r="T275" i="2"/>
  <c r="M275" i="2"/>
  <c r="T202" i="2"/>
  <c r="U275" i="2"/>
  <c r="U100" i="2"/>
  <c r="S128" i="2"/>
  <c r="N96" i="2"/>
  <c r="T48" i="2"/>
  <c r="U48" i="2"/>
  <c r="L48" i="2"/>
  <c r="N242" i="2"/>
  <c r="M128" i="2"/>
  <c r="L216" i="2"/>
  <c r="S275" i="2"/>
  <c r="N59" i="2"/>
  <c r="U128" i="2"/>
  <c r="S96" i="2"/>
  <c r="M86" i="2"/>
  <c r="T39" i="2"/>
  <c r="L237" i="2"/>
  <c r="L190" i="2"/>
  <c r="N119" i="2"/>
  <c r="L41" i="2"/>
  <c r="T242" i="2"/>
  <c r="S73" i="2"/>
  <c r="S263" i="2"/>
  <c r="S238" i="2"/>
  <c r="M47" i="2"/>
  <c r="T167" i="2"/>
  <c r="L56" i="2"/>
  <c r="T96" i="2"/>
  <c r="N106" i="2"/>
  <c r="U74" i="2"/>
  <c r="L72" i="2"/>
  <c r="S39" i="2"/>
  <c r="T143" i="2"/>
  <c r="U143" i="2"/>
  <c r="U242" i="2"/>
  <c r="U238" i="2"/>
  <c r="U35" i="2"/>
  <c r="U96" i="2"/>
  <c r="S86" i="2"/>
  <c r="T238" i="2"/>
  <c r="T35" i="2"/>
  <c r="N275" i="2"/>
  <c r="L248" i="2"/>
  <c r="L96" i="2"/>
  <c r="N141" i="2"/>
  <c r="T86" i="2"/>
  <c r="U119" i="2"/>
  <c r="S226" i="2"/>
  <c r="M18" i="2"/>
  <c r="M74" i="2"/>
  <c r="N239" i="2"/>
  <c r="T243" i="2"/>
  <c r="L242" i="2"/>
  <c r="S204" i="2"/>
  <c r="L178" i="2"/>
  <c r="M48" i="2"/>
  <c r="S74" i="2"/>
  <c r="T119" i="2"/>
  <c r="T226" i="2"/>
  <c r="U130" i="2"/>
  <c r="T142" i="2"/>
  <c r="N236" i="2"/>
  <c r="L118" i="2"/>
  <c r="M26" i="2"/>
  <c r="N85" i="2"/>
  <c r="T178" i="2"/>
  <c r="M219" i="2"/>
  <c r="S38" i="2"/>
  <c r="M87" i="2"/>
  <c r="M255" i="2"/>
  <c r="L255" i="2"/>
  <c r="L119" i="2"/>
  <c r="S130" i="2"/>
  <c r="N226" i="2"/>
  <c r="M238" i="2"/>
  <c r="N48" i="2"/>
  <c r="U202" i="2"/>
  <c r="T106" i="2"/>
  <c r="N142" i="2"/>
  <c r="U236" i="2"/>
  <c r="S118" i="2"/>
  <c r="N178" i="2"/>
  <c r="M119" i="2"/>
  <c r="N35" i="2"/>
  <c r="N100" i="2"/>
  <c r="S48" i="2"/>
  <c r="M100" i="2"/>
  <c r="M142" i="2"/>
  <c r="T99" i="2"/>
  <c r="M202" i="2"/>
  <c r="N154" i="2"/>
  <c r="N86" i="2"/>
  <c r="U87" i="2"/>
  <c r="S239" i="2"/>
  <c r="S202" i="2"/>
  <c r="S106" i="2"/>
  <c r="U118" i="2"/>
  <c r="S206" i="2"/>
  <c r="L142" i="2"/>
  <c r="M236" i="2"/>
  <c r="T118" i="2"/>
  <c r="T59" i="2"/>
  <c r="M178" i="2"/>
  <c r="L106" i="2"/>
  <c r="S94" i="2"/>
  <c r="N143" i="2"/>
  <c r="L272" i="2"/>
  <c r="L150" i="2"/>
  <c r="T263" i="2"/>
  <c r="U263" i="2"/>
  <c r="M298" i="2"/>
  <c r="N74" i="2"/>
  <c r="S310" i="2"/>
  <c r="U23" i="2"/>
  <c r="S142" i="2"/>
  <c r="S178" i="2"/>
  <c r="L243" i="2"/>
  <c r="L87" i="2"/>
  <c r="U99" i="2"/>
  <c r="L239" i="2"/>
  <c r="M38" i="2"/>
  <c r="S87" i="2"/>
  <c r="N202" i="2"/>
  <c r="U106" i="2"/>
  <c r="S9" i="2"/>
  <c r="S65" i="2"/>
  <c r="L86" i="2"/>
  <c r="M143" i="2"/>
  <c r="N229" i="2"/>
  <c r="M216" i="2"/>
  <c r="U243" i="2"/>
  <c r="M164" i="2"/>
  <c r="N176" i="2"/>
  <c r="T192" i="2"/>
  <c r="T218" i="2"/>
  <c r="N218" i="2"/>
  <c r="S98" i="2"/>
  <c r="N8" i="2"/>
  <c r="S191" i="2"/>
  <c r="L225" i="2"/>
  <c r="U298" i="2"/>
  <c r="L20" i="2"/>
  <c r="T75" i="2"/>
  <c r="U8" i="2"/>
  <c r="U6" i="2"/>
  <c r="M192" i="2"/>
  <c r="S243" i="2"/>
  <c r="L179" i="2"/>
  <c r="U192" i="2"/>
  <c r="L35" i="2"/>
  <c r="L98" i="2"/>
  <c r="S218" i="2"/>
  <c r="N216" i="2"/>
  <c r="N167" i="2"/>
  <c r="L32" i="2"/>
  <c r="M75" i="2"/>
  <c r="M32" i="2"/>
  <c r="M4" i="2"/>
  <c r="S320" i="2"/>
  <c r="S8" i="2"/>
  <c r="L6" i="2"/>
  <c r="U219" i="2"/>
  <c r="M73" i="2"/>
  <c r="U73" i="2"/>
  <c r="S192" i="2"/>
  <c r="N94" i="2"/>
  <c r="U218" i="2"/>
  <c r="L320" i="2"/>
  <c r="L50" i="2"/>
  <c r="S216" i="2"/>
  <c r="L128" i="2"/>
  <c r="T32" i="2"/>
  <c r="N75" i="2"/>
  <c r="S4" i="2"/>
  <c r="T320" i="2"/>
  <c r="L65" i="2"/>
  <c r="M6" i="2"/>
  <c r="N243" i="2"/>
  <c r="M58" i="2"/>
  <c r="M204" i="2"/>
  <c r="M272" i="2"/>
  <c r="M23" i="2"/>
  <c r="N320" i="2"/>
  <c r="T216" i="2"/>
  <c r="M154" i="2"/>
  <c r="S58" i="2"/>
  <c r="L23" i="2"/>
  <c r="N225" i="2"/>
  <c r="S176" i="2"/>
  <c r="S32" i="2"/>
  <c r="U75" i="2"/>
  <c r="N179" i="2"/>
  <c r="T4" i="2"/>
  <c r="L9" i="2"/>
  <c r="U65" i="2"/>
  <c r="S6" i="2"/>
  <c r="L219" i="2"/>
  <c r="U98" i="2"/>
  <c r="M98" i="2"/>
  <c r="S190" i="2"/>
  <c r="N190" i="2"/>
  <c r="N219" i="2"/>
  <c r="M9" i="2"/>
  <c r="U58" i="2"/>
  <c r="M167" i="2"/>
  <c r="T23" i="2"/>
  <c r="U167" i="2"/>
  <c r="T176" i="2"/>
  <c r="U32" i="2"/>
  <c r="L75" i="2"/>
  <c r="M179" i="2"/>
  <c r="U4" i="2"/>
  <c r="N65" i="2"/>
  <c r="N6" i="2"/>
  <c r="S219" i="2"/>
  <c r="L192" i="2"/>
  <c r="U50" i="2"/>
  <c r="S50" i="2"/>
  <c r="S201" i="2"/>
  <c r="M201" i="2"/>
  <c r="N98" i="2"/>
  <c r="L176" i="2"/>
  <c r="L167" i="2"/>
  <c r="N201" i="2"/>
  <c r="N99" i="2"/>
  <c r="L99" i="2"/>
  <c r="U59" i="2"/>
  <c r="L59" i="2"/>
  <c r="N298" i="2"/>
  <c r="T204" i="2"/>
  <c r="M176" i="2"/>
  <c r="L191" i="2"/>
  <c r="M65" i="2"/>
  <c r="S298" i="2"/>
  <c r="T201" i="2"/>
  <c r="L8" i="2"/>
  <c r="M59" i="2"/>
  <c r="T154" i="2"/>
  <c r="U154" i="2"/>
  <c r="U94" i="2"/>
  <c r="M94" i="2"/>
  <c r="U204" i="2"/>
  <c r="T191" i="2"/>
  <c r="T298" i="2"/>
  <c r="U201" i="2"/>
  <c r="T8" i="2"/>
  <c r="T50" i="2"/>
  <c r="N23" i="2"/>
  <c r="M35" i="2"/>
  <c r="N191" i="2"/>
  <c r="S154" i="2"/>
  <c r="N58" i="2"/>
  <c r="M50" i="2"/>
  <c r="S99" i="2"/>
  <c r="T222" i="2"/>
  <c r="S222" i="2"/>
  <c r="U222" i="2"/>
  <c r="M222" i="2"/>
  <c r="L222" i="2"/>
  <c r="N222" i="2"/>
  <c r="N113" i="2"/>
  <c r="U113" i="2"/>
  <c r="T113" i="2"/>
  <c r="S113" i="2"/>
  <c r="M113" i="2"/>
  <c r="L113" i="2"/>
  <c r="T314" i="2"/>
  <c r="S314" i="2"/>
  <c r="U314" i="2"/>
  <c r="N314" i="2"/>
  <c r="L314" i="2"/>
  <c r="M314" i="2"/>
  <c r="T230" i="2"/>
  <c r="S230" i="2"/>
  <c r="N230" i="2"/>
  <c r="L230" i="2"/>
  <c r="M230" i="2"/>
  <c r="U230" i="2"/>
  <c r="U318" i="2"/>
  <c r="T318" i="2"/>
  <c r="S318" i="2"/>
  <c r="L318" i="2"/>
  <c r="N318" i="2"/>
  <c r="M318" i="2"/>
  <c r="N41" i="2"/>
  <c r="S41" i="2"/>
  <c r="U41" i="2"/>
  <c r="T41" i="2"/>
  <c r="U181" i="2"/>
  <c r="N181" i="2"/>
  <c r="T181" i="2"/>
  <c r="S181" i="2"/>
  <c r="L181" i="2"/>
  <c r="M181" i="2"/>
  <c r="T36" i="2"/>
  <c r="S36" i="2"/>
  <c r="N36" i="2"/>
  <c r="M36" i="2"/>
  <c r="U36" i="2"/>
  <c r="L36" i="2"/>
  <c r="T157" i="2"/>
  <c r="S157" i="2"/>
  <c r="U157" i="2"/>
  <c r="N157" i="2"/>
  <c r="L157" i="2"/>
  <c r="U24" i="2"/>
  <c r="T24" i="2"/>
  <c r="S24" i="2"/>
  <c r="L24" i="2"/>
  <c r="N24" i="2"/>
  <c r="M24" i="2"/>
  <c r="S33" i="2"/>
  <c r="U33" i="2"/>
  <c r="T33" i="2"/>
  <c r="M33" i="2"/>
  <c r="L33" i="2"/>
  <c r="N33" i="2"/>
  <c r="N101" i="2"/>
  <c r="T101" i="2"/>
  <c r="U101" i="2"/>
  <c r="S101" i="2"/>
  <c r="M101" i="2"/>
  <c r="L101" i="2"/>
  <c r="U224" i="2"/>
  <c r="T224" i="2"/>
  <c r="L224" i="2"/>
  <c r="S224" i="2"/>
  <c r="N224" i="2"/>
  <c r="M224" i="2"/>
  <c r="U93" i="2"/>
  <c r="T93" i="2"/>
  <c r="S93" i="2"/>
  <c r="L93" i="2"/>
  <c r="M93" i="2"/>
  <c r="N93" i="2"/>
  <c r="S177" i="2"/>
  <c r="U177" i="2"/>
  <c r="T177" i="2"/>
  <c r="N177" i="2"/>
  <c r="U273" i="2"/>
  <c r="T273" i="2"/>
  <c r="S273" i="2"/>
  <c r="L273" i="2"/>
  <c r="N273" i="2"/>
  <c r="L177" i="2"/>
  <c r="M132" i="2"/>
  <c r="U248" i="2"/>
  <c r="S248" i="2"/>
  <c r="T248" i="2"/>
  <c r="N248" i="2"/>
  <c r="U281" i="2"/>
  <c r="T281" i="2"/>
  <c r="L281" i="2"/>
  <c r="M281" i="2"/>
  <c r="N281" i="2"/>
  <c r="S281" i="2"/>
  <c r="U185" i="2"/>
  <c r="S185" i="2"/>
  <c r="T185" i="2"/>
  <c r="M185" i="2"/>
  <c r="N185" i="2"/>
  <c r="T241" i="2"/>
  <c r="S241" i="2"/>
  <c r="L241" i="2"/>
  <c r="M241" i="2"/>
  <c r="U241" i="2"/>
  <c r="N241" i="2"/>
  <c r="L180" i="2"/>
  <c r="U180" i="2"/>
  <c r="T180" i="2"/>
  <c r="S180" i="2"/>
  <c r="N180" i="2"/>
  <c r="M180" i="2"/>
  <c r="U153" i="2"/>
  <c r="T153" i="2"/>
  <c r="S153" i="2"/>
  <c r="M153" i="2"/>
  <c r="N153" i="2"/>
  <c r="L153" i="2"/>
  <c r="T210" i="2"/>
  <c r="U210" i="2"/>
  <c r="L210" i="2"/>
  <c r="S210" i="2"/>
  <c r="N210" i="2"/>
  <c r="M117" i="2"/>
  <c r="T117" i="2"/>
  <c r="U117" i="2"/>
  <c r="S117" i="2"/>
  <c r="N117" i="2"/>
  <c r="L117" i="2"/>
  <c r="T21" i="2"/>
  <c r="S21" i="2"/>
  <c r="N21" i="2"/>
  <c r="U21" i="2"/>
  <c r="M21" i="2"/>
  <c r="S129" i="2"/>
  <c r="U129" i="2"/>
  <c r="T129" i="2"/>
  <c r="L129" i="2"/>
  <c r="T260" i="2"/>
  <c r="S260" i="2"/>
  <c r="U260" i="2"/>
  <c r="L260" i="2"/>
  <c r="T146" i="2"/>
  <c r="U146" i="2"/>
  <c r="S146" i="2"/>
  <c r="L146" i="2"/>
  <c r="M129" i="2"/>
  <c r="U57" i="2"/>
  <c r="T57" i="2"/>
  <c r="S57" i="2"/>
  <c r="M57" i="2"/>
  <c r="N57" i="2"/>
  <c r="T249" i="2"/>
  <c r="S249" i="2"/>
  <c r="U249" i="2"/>
  <c r="N249" i="2"/>
  <c r="S209" i="2"/>
  <c r="U209" i="2"/>
  <c r="T209" i="2"/>
  <c r="N209" i="2"/>
  <c r="L209" i="2"/>
  <c r="M209" i="2"/>
  <c r="L249" i="2"/>
  <c r="U217" i="2"/>
  <c r="T217" i="2"/>
  <c r="S217" i="2"/>
  <c r="M217" i="2"/>
  <c r="L217" i="2"/>
  <c r="N217" i="2"/>
  <c r="S132" i="2"/>
  <c r="U132" i="2"/>
  <c r="T132" i="2"/>
  <c r="M249" i="2"/>
  <c r="L132" i="2"/>
  <c r="L57" i="2"/>
  <c r="U152" i="2"/>
  <c r="T152" i="2"/>
  <c r="S152" i="2"/>
  <c r="L152" i="2"/>
  <c r="N152" i="2"/>
  <c r="M152" i="2"/>
  <c r="U116" i="2"/>
  <c r="T116" i="2"/>
  <c r="S116" i="2"/>
  <c r="L116" i="2"/>
  <c r="U20" i="2"/>
  <c r="T20" i="2"/>
  <c r="S20" i="2"/>
  <c r="N20" i="2"/>
  <c r="M146" i="2"/>
  <c r="U205" i="2"/>
  <c r="S205" i="2"/>
  <c r="T205" i="2"/>
  <c r="L205" i="2"/>
  <c r="M205" i="2"/>
  <c r="S108" i="2"/>
  <c r="U108" i="2"/>
  <c r="T108" i="2"/>
  <c r="M108" i="2"/>
  <c r="N108" i="2"/>
  <c r="M14" i="2"/>
  <c r="S14" i="2"/>
  <c r="U14" i="2"/>
  <c r="T14" i="2"/>
  <c r="N14" i="2"/>
  <c r="L14" i="2"/>
  <c r="S308" i="2"/>
  <c r="U308" i="2"/>
  <c r="N308" i="2"/>
  <c r="L308" i="2"/>
  <c r="T308" i="2"/>
  <c r="U105" i="2"/>
  <c r="T105" i="2"/>
  <c r="M105" i="2"/>
  <c r="L105" i="2"/>
  <c r="S105" i="2"/>
  <c r="N105" i="2"/>
  <c r="U193" i="2"/>
  <c r="T193" i="2"/>
  <c r="S193" i="2"/>
  <c r="L193" i="2"/>
  <c r="N193" i="2"/>
  <c r="S84" i="2"/>
  <c r="U84" i="2"/>
  <c r="T84" i="2"/>
  <c r="N84" i="2"/>
  <c r="M84" i="2"/>
  <c r="M313" i="2"/>
  <c r="U313" i="2"/>
  <c r="T313" i="2"/>
  <c r="S313" i="2"/>
  <c r="N313" i="2"/>
  <c r="L313" i="2"/>
  <c r="N129" i="2"/>
  <c r="S42" i="2"/>
  <c r="L42" i="2"/>
  <c r="N42" i="2"/>
  <c r="M42" i="2"/>
  <c r="U42" i="2"/>
  <c r="T42" i="2"/>
  <c r="N205" i="2"/>
  <c r="U92" i="2"/>
  <c r="T92" i="2"/>
  <c r="S92" i="2"/>
  <c r="N92" i="2"/>
  <c r="M92" i="2"/>
  <c r="L92" i="2"/>
  <c r="T121" i="2"/>
  <c r="U121" i="2"/>
  <c r="S121" i="2"/>
  <c r="M121" i="2"/>
  <c r="L121" i="2"/>
  <c r="N121" i="2"/>
  <c r="U312" i="2"/>
  <c r="T312" i="2"/>
  <c r="N312" i="2"/>
  <c r="S312" i="2"/>
  <c r="M312" i="2"/>
  <c r="U12" i="2"/>
  <c r="T12" i="2"/>
  <c r="S12" i="2"/>
  <c r="L12" i="2"/>
  <c r="U229" i="2"/>
  <c r="T229" i="2"/>
  <c r="S229" i="2"/>
  <c r="M12" i="2"/>
  <c r="U309" i="2"/>
  <c r="T309" i="2"/>
  <c r="S309" i="2"/>
  <c r="L309" i="2"/>
  <c r="M309" i="2"/>
  <c r="M5" i="2"/>
  <c r="N5" i="2"/>
  <c r="S5" i="2"/>
  <c r="T5" i="2"/>
  <c r="U5" i="2"/>
  <c r="L5" i="2"/>
  <c r="L89" i="2"/>
  <c r="S89" i="2"/>
  <c r="N89" i="2"/>
  <c r="M89" i="2"/>
  <c r="T89" i="2"/>
  <c r="U89" i="2"/>
  <c r="N53" i="2"/>
  <c r="U53" i="2"/>
  <c r="T53" i="2"/>
  <c r="S53" i="2"/>
  <c r="L53" i="2"/>
  <c r="U269" i="2"/>
  <c r="T269" i="2"/>
  <c r="M269" i="2"/>
  <c r="L269" i="2"/>
  <c r="S269" i="2"/>
  <c r="N269" i="2"/>
  <c r="U161" i="2"/>
  <c r="T161" i="2"/>
  <c r="S161" i="2"/>
  <c r="M161" i="2"/>
  <c r="L161" i="2"/>
  <c r="N161" i="2"/>
  <c r="U270" i="2"/>
  <c r="M270" i="2"/>
  <c r="T270" i="2"/>
  <c r="S270" i="2"/>
  <c r="S162" i="2"/>
  <c r="U162" i="2"/>
  <c r="T162" i="2"/>
  <c r="M162" i="2"/>
  <c r="L162" i="2"/>
  <c r="N162" i="2"/>
  <c r="T97" i="2"/>
  <c r="U97" i="2"/>
  <c r="S97" i="2"/>
  <c r="M97" i="2"/>
  <c r="L97" i="2"/>
  <c r="N97" i="2"/>
  <c r="U288" i="2"/>
  <c r="T288" i="2"/>
  <c r="S288" i="2"/>
  <c r="L288" i="2"/>
  <c r="M288" i="2"/>
  <c r="N288" i="2"/>
  <c r="N150" i="2"/>
  <c r="U296" i="2"/>
  <c r="N296" i="2"/>
  <c r="L296" i="2"/>
  <c r="S296" i="2"/>
  <c r="T296" i="2"/>
  <c r="S126" i="2"/>
  <c r="T126" i="2"/>
  <c r="U126" i="2"/>
  <c r="M126" i="2"/>
  <c r="N126" i="2"/>
  <c r="S78" i="2"/>
  <c r="U78" i="2"/>
  <c r="T78" i="2"/>
  <c r="L18" i="2"/>
  <c r="S258" i="2"/>
  <c r="U258" i="2"/>
  <c r="N258" i="2"/>
  <c r="M258" i="2"/>
  <c r="L258" i="2"/>
  <c r="T258" i="2"/>
  <c r="N149" i="2"/>
  <c r="T149" i="2"/>
  <c r="S149" i="2"/>
  <c r="U149" i="2"/>
  <c r="M149" i="2"/>
  <c r="L149" i="2"/>
  <c r="L270" i="2"/>
  <c r="U289" i="2"/>
  <c r="N289" i="2"/>
  <c r="T289" i="2"/>
  <c r="S289" i="2"/>
  <c r="T49" i="2"/>
  <c r="U49" i="2"/>
  <c r="N49" i="2"/>
  <c r="M49" i="2"/>
  <c r="S49" i="2"/>
  <c r="L264" i="2"/>
  <c r="T264" i="2"/>
  <c r="S264" i="2"/>
  <c r="U264" i="2"/>
  <c r="N264" i="2"/>
  <c r="L312" i="2"/>
  <c r="U284" i="2"/>
  <c r="T284" i="2"/>
  <c r="L284" i="2"/>
  <c r="N284" i="2"/>
  <c r="S284" i="2"/>
  <c r="T213" i="2"/>
  <c r="U213" i="2"/>
  <c r="L213" i="2"/>
  <c r="S213" i="2"/>
  <c r="U80" i="2"/>
  <c r="T80" i="2"/>
  <c r="S80" i="2"/>
  <c r="L80" i="2"/>
  <c r="U164" i="2"/>
  <c r="T164" i="2"/>
  <c r="S164" i="2"/>
  <c r="L164" i="2"/>
  <c r="L246" i="2"/>
  <c r="U246" i="2"/>
  <c r="T246" i="2"/>
  <c r="S246" i="2"/>
  <c r="S137" i="2"/>
  <c r="U137" i="2"/>
  <c r="T137" i="2"/>
  <c r="N137" i="2"/>
  <c r="M137" i="2"/>
  <c r="L137" i="2"/>
  <c r="U17" i="2"/>
  <c r="T17" i="2"/>
  <c r="S17" i="2"/>
  <c r="U276" i="2"/>
  <c r="S276" i="2"/>
  <c r="T276" i="2"/>
  <c r="L276" i="2"/>
  <c r="M301" i="2"/>
  <c r="U301" i="2"/>
  <c r="T301" i="2"/>
  <c r="S301" i="2"/>
  <c r="U45" i="2"/>
  <c r="S45" i="2"/>
  <c r="T45" i="2"/>
  <c r="N45" i="2"/>
  <c r="M45" i="2"/>
  <c r="O5" i="2"/>
  <c r="O4" i="2"/>
  <c r="O3" i="2"/>
  <c r="R3" i="2" s="1"/>
  <c r="U297" i="2"/>
  <c r="S297" i="2"/>
  <c r="N297" i="2"/>
  <c r="T297" i="2"/>
  <c r="M297" i="2"/>
  <c r="L212" i="2"/>
  <c r="S212" i="2"/>
  <c r="U212" i="2"/>
  <c r="T212" i="2"/>
  <c r="S81" i="2"/>
  <c r="T81" i="2"/>
  <c r="U81" i="2"/>
  <c r="M125" i="2"/>
  <c r="U125" i="2"/>
  <c r="S125" i="2"/>
  <c r="N125" i="2"/>
  <c r="T125" i="2"/>
  <c r="L125" i="2"/>
  <c r="S174" i="2"/>
  <c r="L174" i="2"/>
  <c r="M174" i="2"/>
  <c r="T174" i="2"/>
  <c r="U174" i="2"/>
  <c r="U257" i="2"/>
  <c r="T257" i="2"/>
  <c r="S257" i="2"/>
  <c r="M257" i="2"/>
  <c r="S150" i="2"/>
  <c r="U150" i="2"/>
  <c r="T150" i="2"/>
  <c r="U277" i="2"/>
  <c r="S277" i="2"/>
  <c r="M277" i="2"/>
  <c r="T277" i="2"/>
  <c r="T37" i="2"/>
  <c r="S37" i="2"/>
  <c r="U37" i="2"/>
  <c r="M37" i="2"/>
  <c r="L37" i="2"/>
  <c r="N37" i="2"/>
  <c r="U240" i="2"/>
  <c r="T240" i="2"/>
  <c r="N240" i="2"/>
  <c r="S240" i="2"/>
  <c r="M240" i="2"/>
  <c r="L240" i="2"/>
  <c r="N81" i="2"/>
  <c r="M264" i="2"/>
  <c r="U285" i="2"/>
  <c r="T285" i="2"/>
  <c r="S285" i="2"/>
  <c r="L285" i="2"/>
  <c r="S189" i="2"/>
  <c r="T189" i="2"/>
  <c r="U189" i="2"/>
  <c r="U234" i="2"/>
  <c r="T234" i="2"/>
  <c r="S234" i="2"/>
  <c r="L234" i="2"/>
  <c r="N234" i="2"/>
  <c r="M200" i="2"/>
  <c r="L200" i="2"/>
  <c r="S200" i="2"/>
  <c r="U200" i="2"/>
  <c r="T200" i="2"/>
  <c r="N200" i="2"/>
  <c r="U141" i="2"/>
  <c r="S141" i="2"/>
  <c r="T141" i="2"/>
  <c r="T85" i="2"/>
  <c r="U85" i="2"/>
  <c r="S85" i="2"/>
  <c r="L85" i="2"/>
  <c r="S18" i="2"/>
  <c r="U18" i="2"/>
  <c r="T18" i="2"/>
  <c r="T265" i="2"/>
  <c r="S265" i="2"/>
  <c r="U265" i="2"/>
  <c r="N265" i="2"/>
  <c r="M265" i="2"/>
  <c r="S228" i="2"/>
  <c r="T228" i="2"/>
  <c r="L228" i="2"/>
  <c r="M228" i="2"/>
  <c r="U228" i="2"/>
  <c r="N228" i="2"/>
  <c r="L265" i="2"/>
  <c r="M212" i="2"/>
  <c r="L257" i="2"/>
  <c r="M80" i="2"/>
  <c r="S272" i="2"/>
  <c r="U272" i="2"/>
  <c r="T272" i="2"/>
  <c r="U188" i="2"/>
  <c r="M188" i="2"/>
  <c r="T188" i="2"/>
  <c r="S188" i="2"/>
  <c r="L188" i="2"/>
  <c r="U233" i="2"/>
  <c r="T233" i="2"/>
  <c r="S233" i="2"/>
  <c r="M233" i="2"/>
  <c r="N233" i="2"/>
  <c r="L229" i="2"/>
  <c r="U140" i="2"/>
  <c r="T140" i="2"/>
  <c r="S140" i="2"/>
  <c r="N140" i="2"/>
  <c r="M140" i="2"/>
  <c r="S317" i="2"/>
  <c r="U317" i="2"/>
  <c r="T317" i="2"/>
  <c r="T221" i="2"/>
  <c r="S221" i="2"/>
  <c r="N221" i="2"/>
  <c r="U221" i="2"/>
  <c r="M221" i="2"/>
  <c r="S114" i="2"/>
  <c r="T114" i="2"/>
  <c r="L114" i="2"/>
  <c r="U114" i="2"/>
  <c r="N114" i="2"/>
  <c r="M114" i="2"/>
  <c r="U305" i="2"/>
  <c r="N305" i="2"/>
  <c r="M305" i="2"/>
  <c r="S305" i="2"/>
  <c r="T305" i="2"/>
  <c r="S66" i="2"/>
  <c r="U66" i="2"/>
  <c r="T66" i="2"/>
  <c r="S225" i="2"/>
  <c r="T225" i="2"/>
  <c r="U225" i="2"/>
  <c r="U104" i="2"/>
  <c r="T104" i="2"/>
  <c r="S104" i="2"/>
  <c r="N104" i="2"/>
  <c r="U245" i="2"/>
  <c r="S245" i="2"/>
  <c r="T245" i="2"/>
  <c r="S138" i="2"/>
  <c r="U138" i="2"/>
  <c r="T138" i="2"/>
  <c r="L138" i="2"/>
  <c r="U69" i="2"/>
  <c r="T69" i="2"/>
  <c r="L69" i="2"/>
  <c r="M69" i="2"/>
  <c r="S69" i="2"/>
  <c r="N294" i="2"/>
  <c r="M294" i="2"/>
  <c r="T294" i="2"/>
  <c r="S294" i="2"/>
  <c r="U294" i="2"/>
  <c r="T198" i="2"/>
  <c r="U198" i="2"/>
  <c r="S198" i="2"/>
  <c r="M198" i="2"/>
  <c r="U68" i="2"/>
  <c r="T68" i="2"/>
  <c r="S68" i="2"/>
  <c r="N68" i="2"/>
  <c r="M68" i="2"/>
  <c r="L293" i="2"/>
  <c r="U293" i="2"/>
  <c r="T293" i="2"/>
  <c r="S293" i="2"/>
  <c r="T197" i="2"/>
  <c r="S197" i="2"/>
  <c r="U197" i="2"/>
  <c r="M197" i="2"/>
  <c r="L165" i="2"/>
  <c r="U165" i="2"/>
  <c r="T165" i="2"/>
  <c r="S165" i="2"/>
  <c r="M165" i="2"/>
  <c r="N282" i="2"/>
  <c r="U282" i="2"/>
  <c r="S282" i="2"/>
  <c r="M282" i="2"/>
  <c r="T282" i="2"/>
  <c r="L282" i="2"/>
  <c r="T186" i="2"/>
  <c r="U186" i="2"/>
  <c r="S186" i="2"/>
  <c r="X216" i="2" l="1"/>
  <c r="Q532" i="2"/>
  <c r="O700" i="2"/>
  <c r="R700" i="2" s="1"/>
  <c r="P1099" i="2"/>
  <c r="O1125" i="2"/>
  <c r="R1125" i="2" s="1"/>
  <c r="O602" i="2"/>
  <c r="P963" i="2"/>
  <c r="P905" i="2"/>
  <c r="O329" i="2"/>
  <c r="R329" i="2" s="1"/>
  <c r="X15" i="2"/>
  <c r="O1181" i="2"/>
  <c r="O355" i="2"/>
  <c r="R355" i="2" s="1"/>
  <c r="O499" i="2"/>
  <c r="R499" i="2" s="1"/>
  <c r="X214" i="2"/>
  <c r="X130" i="2"/>
  <c r="O1114" i="2"/>
  <c r="Q472" i="2"/>
  <c r="Q1128" i="2"/>
  <c r="O739" i="2"/>
  <c r="R739" i="2" s="1"/>
  <c r="O367" i="2"/>
  <c r="R367" i="2" s="1"/>
  <c r="Q560" i="2"/>
  <c r="X303" i="2"/>
  <c r="O424" i="2"/>
  <c r="O882" i="2"/>
  <c r="Q729" i="2"/>
  <c r="P670" i="2"/>
  <c r="X168" i="2"/>
  <c r="X112" i="2"/>
  <c r="O902" i="2"/>
  <c r="O1056" i="2"/>
  <c r="Q580" i="2"/>
  <c r="X55" i="2"/>
  <c r="X194" i="2"/>
  <c r="O484" i="2"/>
  <c r="O410" i="2"/>
  <c r="R410" i="2" s="1"/>
  <c r="Q1025" i="2"/>
  <c r="O674" i="2"/>
  <c r="O442" i="2"/>
  <c r="R442" i="2" s="1"/>
  <c r="O586" i="2"/>
  <c r="R586" i="2" s="1"/>
  <c r="O730" i="2"/>
  <c r="O874" i="2"/>
  <c r="O1018" i="2"/>
  <c r="O1162" i="2"/>
  <c r="O348" i="2"/>
  <c r="O492" i="2"/>
  <c r="O636" i="2"/>
  <c r="R636" i="2" s="1"/>
  <c r="O780" i="2"/>
  <c r="R780" i="2" s="1"/>
  <c r="O924" i="2"/>
  <c r="R924" i="2" s="1"/>
  <c r="O1068" i="2"/>
  <c r="R1068" i="2" s="1"/>
  <c r="O1212" i="2"/>
  <c r="R1212" i="2" s="1"/>
  <c r="O421" i="2"/>
  <c r="R421" i="2" s="1"/>
  <c r="O593" i="2"/>
  <c r="O765" i="2"/>
  <c r="O939" i="2"/>
  <c r="O1111" i="2"/>
  <c r="O335" i="2"/>
  <c r="O508" i="2"/>
  <c r="O680" i="2"/>
  <c r="O854" i="2"/>
  <c r="R854" i="2" s="1"/>
  <c r="O1026" i="2"/>
  <c r="O334" i="2"/>
  <c r="O478" i="2"/>
  <c r="R478" i="2" s="1"/>
  <c r="O622" i="2"/>
  <c r="R622" i="2" s="1"/>
  <c r="O766" i="2"/>
  <c r="O910" i="2"/>
  <c r="O1054" i="2"/>
  <c r="O1198" i="2"/>
  <c r="O384" i="2"/>
  <c r="O528" i="2"/>
  <c r="O672" i="2"/>
  <c r="O816" i="2"/>
  <c r="O960" i="2"/>
  <c r="O1104" i="2"/>
  <c r="R1104" i="2" s="1"/>
  <c r="O1248" i="2"/>
  <c r="R1248" i="2" s="1"/>
  <c r="O463" i="2"/>
  <c r="R463" i="2" s="1"/>
  <c r="O637" i="2"/>
  <c r="O809" i="2"/>
  <c r="O370" i="2"/>
  <c r="O538" i="2"/>
  <c r="O706" i="2"/>
  <c r="O886" i="2"/>
  <c r="O1066" i="2"/>
  <c r="R1066" i="2" s="1"/>
  <c r="O1234" i="2"/>
  <c r="O444" i="2"/>
  <c r="O612" i="2"/>
  <c r="O792" i="2"/>
  <c r="R792" i="2" s="1"/>
  <c r="O972" i="2"/>
  <c r="R972" i="2" s="1"/>
  <c r="O1140" i="2"/>
  <c r="O363" i="2"/>
  <c r="O565" i="2"/>
  <c r="O781" i="2"/>
  <c r="O981" i="2"/>
  <c r="O1169" i="2"/>
  <c r="O407" i="2"/>
  <c r="O594" i="2"/>
  <c r="O782" i="2"/>
  <c r="R782" i="2" s="1"/>
  <c r="O968" i="2"/>
  <c r="O1156" i="2"/>
  <c r="R1156" i="2" s="1"/>
  <c r="O375" i="2"/>
  <c r="R375" i="2" s="1"/>
  <c r="O583" i="2"/>
  <c r="O789" i="2"/>
  <c r="O999" i="2"/>
  <c r="O1205" i="2"/>
  <c r="O446" i="2"/>
  <c r="O654" i="2"/>
  <c r="O860" i="2"/>
  <c r="R860" i="2" s="1"/>
  <c r="O1067" i="2"/>
  <c r="O1276" i="2"/>
  <c r="O517" i="2"/>
  <c r="R517" i="2" s="1"/>
  <c r="O725" i="2"/>
  <c r="R725" i="2" s="1"/>
  <c r="O931" i="2"/>
  <c r="R931" i="2" s="1"/>
  <c r="O1137" i="2"/>
  <c r="O431" i="2"/>
  <c r="O707" i="2"/>
  <c r="O986" i="2"/>
  <c r="O1262" i="2"/>
  <c r="R1262" i="2" s="1"/>
  <c r="O1129" i="2"/>
  <c r="O920" i="2"/>
  <c r="R920" i="2" s="1"/>
  <c r="O806" i="2"/>
  <c r="O433" i="2"/>
  <c r="O711" i="2"/>
  <c r="O987" i="2"/>
  <c r="R987" i="2" s="1"/>
  <c r="O1263" i="2"/>
  <c r="R1263" i="2" s="1"/>
  <c r="O1244" i="2"/>
  <c r="O1196" i="2"/>
  <c r="O1082" i="2"/>
  <c r="O546" i="2"/>
  <c r="O822" i="2"/>
  <c r="O1100" i="2"/>
  <c r="O573" i="2"/>
  <c r="R573" i="2" s="1"/>
  <c r="O389" i="2"/>
  <c r="O1219" i="2"/>
  <c r="O1038" i="2"/>
  <c r="R1038" i="2" s="1"/>
  <c r="O717" i="2"/>
  <c r="R717" i="2" s="1"/>
  <c r="O1273" i="2"/>
  <c r="R1273" i="2" s="1"/>
  <c r="O1004" i="2"/>
  <c r="O1249" i="2"/>
  <c r="O885" i="2"/>
  <c r="O443" i="2"/>
  <c r="O995" i="2"/>
  <c r="R995" i="2" s="1"/>
  <c r="O356" i="2"/>
  <c r="O786" i="2"/>
  <c r="R786" i="2" s="1"/>
  <c r="O649" i="2"/>
  <c r="O1203" i="2"/>
  <c r="O836" i="2"/>
  <c r="O448" i="2"/>
  <c r="R448" i="2" s="1"/>
  <c r="O1002" i="2"/>
  <c r="R1002" i="2" s="1"/>
  <c r="O1143" i="2"/>
  <c r="O788" i="2"/>
  <c r="O472" i="2"/>
  <c r="O578" i="2"/>
  <c r="O812" i="2"/>
  <c r="O1179" i="2"/>
  <c r="O702" i="2"/>
  <c r="R702" i="2" s="1"/>
  <c r="O382" i="2"/>
  <c r="O550" i="2"/>
  <c r="R550" i="2" s="1"/>
  <c r="O718" i="2"/>
  <c r="O898" i="2"/>
  <c r="R898" i="2" s="1"/>
  <c r="O1078" i="2"/>
  <c r="R1078" i="2" s="1"/>
  <c r="O1246" i="2"/>
  <c r="O456" i="2"/>
  <c r="O624" i="2"/>
  <c r="O804" i="2"/>
  <c r="O984" i="2"/>
  <c r="O1152" i="2"/>
  <c r="O377" i="2"/>
  <c r="O579" i="2"/>
  <c r="R579" i="2" s="1"/>
  <c r="O795" i="2"/>
  <c r="O997" i="2"/>
  <c r="R997" i="2" s="1"/>
  <c r="O1183" i="2"/>
  <c r="R1183" i="2" s="1"/>
  <c r="O422" i="2"/>
  <c r="R422" i="2" s="1"/>
  <c r="O608" i="2"/>
  <c r="O796" i="2"/>
  <c r="O983" i="2"/>
  <c r="O1170" i="2"/>
  <c r="O393" i="2"/>
  <c r="O601" i="2"/>
  <c r="O807" i="2"/>
  <c r="R807" i="2" s="1"/>
  <c r="O1015" i="2"/>
  <c r="O1221" i="2"/>
  <c r="O462" i="2"/>
  <c r="O671" i="2"/>
  <c r="R671" i="2" s="1"/>
  <c r="O878" i="2"/>
  <c r="R878" i="2" s="1"/>
  <c r="O1086" i="2"/>
  <c r="O327" i="2"/>
  <c r="O533" i="2"/>
  <c r="O741" i="2"/>
  <c r="O949" i="2"/>
  <c r="O1157" i="2"/>
  <c r="O453" i="2"/>
  <c r="O729" i="2"/>
  <c r="O1005" i="2"/>
  <c r="O388" i="2"/>
  <c r="R388" i="2" s="1"/>
  <c r="O1175" i="2"/>
  <c r="R1175" i="2" s="1"/>
  <c r="O969" i="2"/>
  <c r="R969" i="2" s="1"/>
  <c r="O855" i="2"/>
  <c r="O394" i="2"/>
  <c r="O562" i="2"/>
  <c r="O742" i="2"/>
  <c r="O922" i="2"/>
  <c r="O1090" i="2"/>
  <c r="O1258" i="2"/>
  <c r="O468" i="2"/>
  <c r="O648" i="2"/>
  <c r="R648" i="2" s="1"/>
  <c r="O828" i="2"/>
  <c r="R828" i="2" s="1"/>
  <c r="O996" i="2"/>
  <c r="R996" i="2" s="1"/>
  <c r="O1164" i="2"/>
  <c r="R1164" i="2" s="1"/>
  <c r="O391" i="2"/>
  <c r="O607" i="2"/>
  <c r="O823" i="2"/>
  <c r="O1011" i="2"/>
  <c r="O1197" i="2"/>
  <c r="O436" i="2"/>
  <c r="O623" i="2"/>
  <c r="O810" i="2"/>
  <c r="O998" i="2"/>
  <c r="R998" i="2" s="1"/>
  <c r="O1184" i="2"/>
  <c r="O411" i="2"/>
  <c r="R411" i="2" s="1"/>
  <c r="O617" i="2"/>
  <c r="R617" i="2" s="1"/>
  <c r="O825" i="2"/>
  <c r="O1033" i="2"/>
  <c r="O1239" i="2"/>
  <c r="O482" i="2"/>
  <c r="O688" i="2"/>
  <c r="O894" i="2"/>
  <c r="O1103" i="2"/>
  <c r="O343" i="2"/>
  <c r="R343" i="2" s="1"/>
  <c r="O553" i="2"/>
  <c r="O759" i="2"/>
  <c r="O965" i="2"/>
  <c r="R965" i="2" s="1"/>
  <c r="O1173" i="2"/>
  <c r="R1173" i="2" s="1"/>
  <c r="O474" i="2"/>
  <c r="O750" i="2"/>
  <c r="O1028" i="2"/>
  <c r="O458" i="2"/>
  <c r="O1218" i="2"/>
  <c r="O1037" i="2"/>
  <c r="O921" i="2"/>
  <c r="O475" i="2"/>
  <c r="O753" i="2"/>
  <c r="O1029" i="2"/>
  <c r="R1029" i="2" s="1"/>
  <c r="O437" i="2"/>
  <c r="R437" i="2" s="1"/>
  <c r="O438" i="2"/>
  <c r="R438" i="2" s="1"/>
  <c r="O323" i="2"/>
  <c r="O1220" i="2"/>
  <c r="O595" i="2"/>
  <c r="O871" i="2"/>
  <c r="O1147" i="2"/>
  <c r="O713" i="2"/>
  <c r="O529" i="2"/>
  <c r="O390" i="2"/>
  <c r="O406" i="2"/>
  <c r="O574" i="2"/>
  <c r="R574" i="2" s="1"/>
  <c r="O754" i="2"/>
  <c r="R754" i="2" s="1"/>
  <c r="O934" i="2"/>
  <c r="R934" i="2" s="1"/>
  <c r="O1102" i="2"/>
  <c r="O1270" i="2"/>
  <c r="O480" i="2"/>
  <c r="O660" i="2"/>
  <c r="O840" i="2"/>
  <c r="R840" i="2" s="1"/>
  <c r="O1008" i="2"/>
  <c r="O1176" i="2"/>
  <c r="R1176" i="2" s="1"/>
  <c r="O405" i="2"/>
  <c r="O621" i="2"/>
  <c r="O837" i="2"/>
  <c r="R837" i="2" s="1"/>
  <c r="O1025" i="2"/>
  <c r="R1025" i="2" s="1"/>
  <c r="O1213" i="2"/>
  <c r="R1213" i="2" s="1"/>
  <c r="O450" i="2"/>
  <c r="O638" i="2"/>
  <c r="O824" i="2"/>
  <c r="O1012" i="2"/>
  <c r="O1199" i="2"/>
  <c r="O427" i="2"/>
  <c r="O633" i="2"/>
  <c r="R633" i="2" s="1"/>
  <c r="O843" i="2"/>
  <c r="O1049" i="2"/>
  <c r="R1049" i="2" s="1"/>
  <c r="O1257" i="2"/>
  <c r="O498" i="2"/>
  <c r="R498" i="2" s="1"/>
  <c r="O704" i="2"/>
  <c r="R704" i="2" s="1"/>
  <c r="O914" i="2"/>
  <c r="O1120" i="2"/>
  <c r="O361" i="2"/>
  <c r="O569" i="2"/>
  <c r="O775" i="2"/>
  <c r="O985" i="2"/>
  <c r="O1191" i="2"/>
  <c r="O500" i="2"/>
  <c r="O776" i="2"/>
  <c r="O1052" i="2"/>
  <c r="R1052" i="2" s="1"/>
  <c r="O554" i="2"/>
  <c r="R554" i="2" s="1"/>
  <c r="O321" i="2"/>
  <c r="R321" i="2" s="1"/>
  <c r="O1107" i="2"/>
  <c r="O991" i="2"/>
  <c r="O501" i="2"/>
  <c r="O777" i="2"/>
  <c r="O1057" i="2"/>
  <c r="R1057" i="2" s="1"/>
  <c r="O505" i="2"/>
  <c r="O506" i="2"/>
  <c r="R506" i="2" s="1"/>
  <c r="O416" i="2"/>
  <c r="R416" i="2" s="1"/>
  <c r="O340" i="2"/>
  <c r="O616" i="2"/>
  <c r="O892" i="2"/>
  <c r="R892" i="2" s="1"/>
  <c r="O1168" i="2"/>
  <c r="R1168" i="2" s="1"/>
  <c r="O783" i="2"/>
  <c r="O625" i="2"/>
  <c r="O460" i="2"/>
  <c r="O1247" i="2"/>
  <c r="O857" i="2"/>
  <c r="O589" i="2"/>
  <c r="O467" i="2"/>
  <c r="O650" i="2"/>
  <c r="O425" i="2"/>
  <c r="O582" i="2"/>
  <c r="R582" i="2" s="1"/>
  <c r="O1134" i="2"/>
  <c r="R1134" i="2" s="1"/>
  <c r="O772" i="2"/>
  <c r="R772" i="2" s="1"/>
  <c r="O1109" i="2"/>
  <c r="O787" i="2"/>
  <c r="O470" i="2"/>
  <c r="O430" i="2"/>
  <c r="O610" i="2"/>
  <c r="O790" i="2"/>
  <c r="O958" i="2"/>
  <c r="R958" i="2" s="1"/>
  <c r="O1126" i="2"/>
  <c r="O336" i="2"/>
  <c r="R336" i="2" s="1"/>
  <c r="O516" i="2"/>
  <c r="O696" i="2"/>
  <c r="R696" i="2" s="1"/>
  <c r="O864" i="2"/>
  <c r="R864" i="2" s="1"/>
  <c r="O1032" i="2"/>
  <c r="O1200" i="2"/>
  <c r="O449" i="2"/>
  <c r="O665" i="2"/>
  <c r="O867" i="2"/>
  <c r="O1053" i="2"/>
  <c r="O1241" i="2"/>
  <c r="O479" i="2"/>
  <c r="O666" i="2"/>
  <c r="R666" i="2" s="1"/>
  <c r="O868" i="2"/>
  <c r="O1055" i="2"/>
  <c r="R1055" i="2" s="1"/>
  <c r="O1228" i="2"/>
  <c r="R1228" i="2" s="1"/>
  <c r="O461" i="2"/>
  <c r="O669" i="2"/>
  <c r="O877" i="2"/>
  <c r="O1085" i="2"/>
  <c r="O326" i="2"/>
  <c r="O532" i="2"/>
  <c r="O740" i="2"/>
  <c r="R740" i="2" s="1"/>
  <c r="O947" i="2"/>
  <c r="O1154" i="2"/>
  <c r="R1154" i="2" s="1"/>
  <c r="O397" i="2"/>
  <c r="R397" i="2" s="1"/>
  <c r="O603" i="2"/>
  <c r="R603" i="2" s="1"/>
  <c r="O811" i="2"/>
  <c r="R811" i="2" s="1"/>
  <c r="O1017" i="2"/>
  <c r="O1225" i="2"/>
  <c r="O544" i="2"/>
  <c r="O820" i="2"/>
  <c r="O1096" i="2"/>
  <c r="O664" i="2"/>
  <c r="O485" i="2"/>
  <c r="R485" i="2" s="1"/>
  <c r="O1245" i="2"/>
  <c r="O1108" i="2"/>
  <c r="R1108" i="2" s="1"/>
  <c r="O545" i="2"/>
  <c r="R545" i="2" s="1"/>
  <c r="O821" i="2"/>
  <c r="R821" i="2" s="1"/>
  <c r="O1099" i="2"/>
  <c r="O690" i="2"/>
  <c r="O691" i="2"/>
  <c r="O556" i="2"/>
  <c r="O387" i="2"/>
  <c r="O663" i="2"/>
  <c r="O941" i="2"/>
  <c r="O1217" i="2"/>
  <c r="O899" i="2"/>
  <c r="O735" i="2"/>
  <c r="O322" i="2"/>
  <c r="R322" i="2" s="1"/>
  <c r="O646" i="2"/>
  <c r="R646" i="2" s="1"/>
  <c r="O946" i="2"/>
  <c r="R946" i="2" s="1"/>
  <c r="O1210" i="2"/>
  <c r="O564" i="2"/>
  <c r="O876" i="2"/>
  <c r="O1128" i="2"/>
  <c r="O521" i="2"/>
  <c r="O895" i="2"/>
  <c r="O1227" i="2"/>
  <c r="O566" i="2"/>
  <c r="R566" i="2" s="1"/>
  <c r="O911" i="2"/>
  <c r="O1242" i="2"/>
  <c r="O567" i="2"/>
  <c r="R567" i="2" s="1"/>
  <c r="O945" i="2"/>
  <c r="R945" i="2" s="1"/>
  <c r="O359" i="2"/>
  <c r="O722" i="2"/>
  <c r="O1034" i="2"/>
  <c r="O447" i="2"/>
  <c r="O829" i="2"/>
  <c r="R829" i="2" s="1"/>
  <c r="O1121" i="2"/>
  <c r="O640" i="2"/>
  <c r="O1145" i="2"/>
  <c r="O415" i="2"/>
  <c r="R415" i="2" s="1"/>
  <c r="O645" i="2"/>
  <c r="O592" i="2"/>
  <c r="R592" i="2" s="1"/>
  <c r="O961" i="2"/>
  <c r="R961" i="2" s="1"/>
  <c r="O830" i="2"/>
  <c r="O1130" i="2"/>
  <c r="O434" i="2"/>
  <c r="O801" i="2"/>
  <c r="O1264" i="2"/>
  <c r="O345" i="2"/>
  <c r="O668" i="2"/>
  <c r="R668" i="2" s="1"/>
  <c r="O537" i="2"/>
  <c r="R537" i="2" s="1"/>
  <c r="O1180" i="2"/>
  <c r="O1144" i="2"/>
  <c r="O746" i="2"/>
  <c r="R746" i="2" s="1"/>
  <c r="O748" i="2"/>
  <c r="R748" i="2" s="1"/>
  <c r="O815" i="2"/>
  <c r="O1047" i="2"/>
  <c r="O880" i="2"/>
  <c r="O834" i="2"/>
  <c r="O975" i="2"/>
  <c r="R975" i="2" s="1"/>
  <c r="O933" i="2"/>
  <c r="O817" i="2"/>
  <c r="O771" i="2"/>
  <c r="R771" i="2" s="1"/>
  <c r="O512" i="2"/>
  <c r="O381" i="2"/>
  <c r="R381" i="2" s="1"/>
  <c r="O627" i="2"/>
  <c r="R627" i="2" s="1"/>
  <c r="O473" i="2"/>
  <c r="R473" i="2" s="1"/>
  <c r="O1268" i="2"/>
  <c r="O346" i="2"/>
  <c r="O658" i="2"/>
  <c r="O970" i="2"/>
  <c r="O1222" i="2"/>
  <c r="O576" i="2"/>
  <c r="O888" i="2"/>
  <c r="R888" i="2" s="1"/>
  <c r="O1188" i="2"/>
  <c r="R1188" i="2" s="1"/>
  <c r="O535" i="2"/>
  <c r="O909" i="2"/>
  <c r="O1255" i="2"/>
  <c r="R1255" i="2" s="1"/>
  <c r="O580" i="2"/>
  <c r="R580" i="2" s="1"/>
  <c r="O926" i="2"/>
  <c r="O1256" i="2"/>
  <c r="O653" i="2"/>
  <c r="O963" i="2"/>
  <c r="O376" i="2"/>
  <c r="R376" i="2" s="1"/>
  <c r="O758" i="2"/>
  <c r="O1050" i="2"/>
  <c r="O465" i="2"/>
  <c r="O845" i="2"/>
  <c r="O1207" i="2"/>
  <c r="R1207" i="2" s="1"/>
  <c r="O661" i="2"/>
  <c r="R661" i="2" s="1"/>
  <c r="O1166" i="2"/>
  <c r="R1166" i="2" s="1"/>
  <c r="O555" i="2"/>
  <c r="O736" i="2"/>
  <c r="O615" i="2"/>
  <c r="O1007" i="2"/>
  <c r="O942" i="2"/>
  <c r="O1266" i="2"/>
  <c r="O457" i="2"/>
  <c r="R457" i="2" s="1"/>
  <c r="O848" i="2"/>
  <c r="O344" i="2"/>
  <c r="R344" i="2" s="1"/>
  <c r="O459" i="2"/>
  <c r="R459" i="2" s="1"/>
  <c r="O715" i="2"/>
  <c r="R715" i="2" s="1"/>
  <c r="O581" i="2"/>
  <c r="R581" i="2" s="1"/>
  <c r="O1229" i="2"/>
  <c r="O371" i="2"/>
  <c r="O884" i="2"/>
  <c r="O887" i="2"/>
  <c r="O858" i="2"/>
  <c r="O1185" i="2"/>
  <c r="O1019" i="2"/>
  <c r="O883" i="2"/>
  <c r="O1113" i="2"/>
  <c r="R1113" i="2" s="1"/>
  <c r="O1073" i="2"/>
  <c r="O863" i="2"/>
  <c r="R863" i="2" s="1"/>
  <c r="O907" i="2"/>
  <c r="R907" i="2" s="1"/>
  <c r="O699" i="2"/>
  <c r="O611" i="2"/>
  <c r="O749" i="2"/>
  <c r="O842" i="2"/>
  <c r="O935" i="2"/>
  <c r="O358" i="2"/>
  <c r="O670" i="2"/>
  <c r="R670" i="2" s="1"/>
  <c r="O982" i="2"/>
  <c r="R982" i="2" s="1"/>
  <c r="O324" i="2"/>
  <c r="O588" i="2"/>
  <c r="R588" i="2" s="1"/>
  <c r="O900" i="2"/>
  <c r="R900" i="2" s="1"/>
  <c r="O1224" i="2"/>
  <c r="R1224" i="2" s="1"/>
  <c r="O549" i="2"/>
  <c r="O925" i="2"/>
  <c r="O1269" i="2"/>
  <c r="O652" i="2"/>
  <c r="O940" i="2"/>
  <c r="O1271" i="2"/>
  <c r="O687" i="2"/>
  <c r="O979" i="2"/>
  <c r="R979" i="2" s="1"/>
  <c r="O395" i="2"/>
  <c r="O774" i="2"/>
  <c r="R774" i="2" s="1"/>
  <c r="O1136" i="2"/>
  <c r="R1136" i="2" s="1"/>
  <c r="O483" i="2"/>
  <c r="R483" i="2" s="1"/>
  <c r="O861" i="2"/>
  <c r="O1243" i="2"/>
  <c r="O683" i="2"/>
  <c r="O1192" i="2"/>
  <c r="O597" i="2"/>
  <c r="O1061" i="2"/>
  <c r="O641" i="2"/>
  <c r="O418" i="2"/>
  <c r="O682" i="2"/>
  <c r="R682" i="2" s="1"/>
  <c r="O994" i="2"/>
  <c r="R994" i="2" s="1"/>
  <c r="O360" i="2"/>
  <c r="R360" i="2" s="1"/>
  <c r="O600" i="2"/>
  <c r="R600" i="2" s="1"/>
  <c r="O912" i="2"/>
  <c r="O1236" i="2"/>
  <c r="O651" i="2"/>
  <c r="O953" i="2"/>
  <c r="O350" i="2"/>
  <c r="R350" i="2" s="1"/>
  <c r="O466" i="2"/>
  <c r="O778" i="2"/>
  <c r="O1030" i="2"/>
  <c r="O396" i="2"/>
  <c r="R396" i="2" s="1"/>
  <c r="O708" i="2"/>
  <c r="O948" i="2"/>
  <c r="R948" i="2" s="1"/>
  <c r="O1272" i="2"/>
  <c r="R1272" i="2" s="1"/>
  <c r="O693" i="2"/>
  <c r="O1039" i="2"/>
  <c r="O378" i="2"/>
  <c r="O634" i="2"/>
  <c r="O1150" i="2"/>
  <c r="R1150" i="2" s="1"/>
  <c r="O732" i="2"/>
  <c r="O1260" i="2"/>
  <c r="O853" i="2"/>
  <c r="R853" i="2" s="1"/>
  <c r="O494" i="2"/>
  <c r="O896" i="2"/>
  <c r="O357" i="2"/>
  <c r="R357" i="2" s="1"/>
  <c r="O859" i="2"/>
  <c r="R859" i="2" s="1"/>
  <c r="O342" i="2"/>
  <c r="O827" i="2"/>
  <c r="O1259" i="2"/>
  <c r="O793" i="2"/>
  <c r="O362" i="2"/>
  <c r="O937" i="2"/>
  <c r="O1059" i="2"/>
  <c r="R1059" i="2" s="1"/>
  <c r="O339" i="2"/>
  <c r="O870" i="2"/>
  <c r="O620" i="2"/>
  <c r="O486" i="2"/>
  <c r="R486" i="2" s="1"/>
  <c r="O525" i="2"/>
  <c r="R525" i="2" s="1"/>
  <c r="O1031" i="2"/>
  <c r="O1036" i="2"/>
  <c r="O530" i="2"/>
  <c r="O628" i="2"/>
  <c r="O727" i="2"/>
  <c r="O923" i="2"/>
  <c r="O1023" i="2"/>
  <c r="R1023" i="2" s="1"/>
  <c r="O719" i="2"/>
  <c r="O496" i="2"/>
  <c r="R496" i="2" s="1"/>
  <c r="O373" i="2"/>
  <c r="O1110" i="2"/>
  <c r="R1110" i="2" s="1"/>
  <c r="O1252" i="2"/>
  <c r="R1252" i="2" s="1"/>
  <c r="O726" i="2"/>
  <c r="O1003" i="2"/>
  <c r="O1204" i="2"/>
  <c r="O1253" i="2"/>
  <c r="O1074" i="2"/>
  <c r="O1211" i="2"/>
  <c r="O694" i="2"/>
  <c r="R694" i="2" s="1"/>
  <c r="O1174" i="2"/>
  <c r="O744" i="2"/>
  <c r="R744" i="2" s="1"/>
  <c r="O333" i="2"/>
  <c r="R333" i="2" s="1"/>
  <c r="O881" i="2"/>
  <c r="R881" i="2" s="1"/>
  <c r="O522" i="2"/>
  <c r="R522" i="2" s="1"/>
  <c r="O954" i="2"/>
  <c r="O445" i="2"/>
  <c r="O893" i="2"/>
  <c r="O412" i="2"/>
  <c r="O844" i="2"/>
  <c r="O379" i="2"/>
  <c r="O879" i="2"/>
  <c r="R879" i="2" s="1"/>
  <c r="O385" i="2"/>
  <c r="O959" i="2"/>
  <c r="R959" i="2" s="1"/>
  <c r="O644" i="2"/>
  <c r="R644" i="2" s="1"/>
  <c r="O365" i="2"/>
  <c r="R365" i="2" s="1"/>
  <c r="O891" i="2"/>
  <c r="R891" i="2" s="1"/>
  <c r="O760" i="2"/>
  <c r="O626" i="2"/>
  <c r="O572" i="2"/>
  <c r="O1058" i="2"/>
  <c r="O1106" i="2"/>
  <c r="O599" i="2"/>
  <c r="O675" i="2"/>
  <c r="R675" i="2" s="1"/>
  <c r="O818" i="2"/>
  <c r="O973" i="2"/>
  <c r="R973" i="2" s="1"/>
  <c r="O1161" i="2"/>
  <c r="R1161" i="2" s="1"/>
  <c r="O769" i="2"/>
  <c r="R769" i="2" s="1"/>
  <c r="O632" i="2"/>
  <c r="R632" i="2" s="1"/>
  <c r="O419" i="2"/>
  <c r="O1159" i="2"/>
  <c r="O332" i="2"/>
  <c r="O770" i="2"/>
  <c r="O1232" i="2"/>
  <c r="O331" i="2"/>
  <c r="O351" i="2"/>
  <c r="R351" i="2" s="1"/>
  <c r="O1118" i="2"/>
  <c r="R1118" i="2" s="1"/>
  <c r="O889" i="2"/>
  <c r="R889" i="2" s="1"/>
  <c r="O802" i="2"/>
  <c r="R802" i="2" s="1"/>
  <c r="O1186" i="2"/>
  <c r="R1186" i="2" s="1"/>
  <c r="O756" i="2"/>
  <c r="R756" i="2" s="1"/>
  <c r="O349" i="2"/>
  <c r="O967" i="2"/>
  <c r="O536" i="2"/>
  <c r="O1040" i="2"/>
  <c r="O481" i="2"/>
  <c r="O913" i="2"/>
  <c r="O428" i="2"/>
  <c r="O930" i="2"/>
  <c r="R930" i="2" s="1"/>
  <c r="O413" i="2"/>
  <c r="R413" i="2" s="1"/>
  <c r="O897" i="2"/>
  <c r="R897" i="2" s="1"/>
  <c r="O404" i="2"/>
  <c r="O1075" i="2"/>
  <c r="R1075" i="2" s="1"/>
  <c r="O714" i="2"/>
  <c r="O386" i="2"/>
  <c r="O917" i="2"/>
  <c r="O1010" i="2"/>
  <c r="O692" i="2"/>
  <c r="O642" i="2"/>
  <c r="O1077" i="2"/>
  <c r="O1195" i="2"/>
  <c r="O762" i="2"/>
  <c r="R762" i="2" s="1"/>
  <c r="O764" i="2"/>
  <c r="R764" i="2" s="1"/>
  <c r="O956" i="2"/>
  <c r="R956" i="2" s="1"/>
  <c r="O1062" i="2"/>
  <c r="R1062" i="2" s="1"/>
  <c r="O519" i="2"/>
  <c r="O905" i="2"/>
  <c r="O908" i="2"/>
  <c r="O469" i="2"/>
  <c r="O1250" i="2"/>
  <c r="R1250" i="2" s="1"/>
  <c r="O561" i="2"/>
  <c r="O906" i="2"/>
  <c r="R906" i="2" s="1"/>
  <c r="O403" i="2"/>
  <c r="O471" i="2"/>
  <c r="R471" i="2" s="1"/>
  <c r="O398" i="2"/>
  <c r="R398" i="2" s="1"/>
  <c r="O426" i="2"/>
  <c r="R426" i="2" s="1"/>
  <c r="O950" i="2"/>
  <c r="R950" i="2" s="1"/>
  <c r="O814" i="2"/>
  <c r="O372" i="2"/>
  <c r="O768" i="2"/>
  <c r="O435" i="2"/>
  <c r="O1069" i="2"/>
  <c r="O551" i="2"/>
  <c r="O1070" i="2"/>
  <c r="O497" i="2"/>
  <c r="O929" i="2"/>
  <c r="R929" i="2" s="1"/>
  <c r="O515" i="2"/>
  <c r="R515" i="2" s="1"/>
  <c r="O964" i="2"/>
  <c r="R964" i="2" s="1"/>
  <c r="O429" i="2"/>
  <c r="R429" i="2" s="1"/>
  <c r="O915" i="2"/>
  <c r="O523" i="2"/>
  <c r="O1122" i="2"/>
  <c r="O784" i="2"/>
  <c r="O409" i="2"/>
  <c r="R409" i="2" s="1"/>
  <c r="O938" i="2"/>
  <c r="O1079" i="2"/>
  <c r="R1079" i="2" s="1"/>
  <c r="O785" i="2"/>
  <c r="O686" i="2"/>
  <c r="O1124" i="2"/>
  <c r="R1124" i="2" s="1"/>
  <c r="O1265" i="2"/>
  <c r="R1265" i="2" s="1"/>
  <c r="O832" i="2"/>
  <c r="R832" i="2" s="1"/>
  <c r="O813" i="2"/>
  <c r="O1094" i="2"/>
  <c r="O1158" i="2"/>
  <c r="O657" i="2"/>
  <c r="O952" i="2"/>
  <c r="O1048" i="2"/>
  <c r="O511" i="2"/>
  <c r="O330" i="2"/>
  <c r="R330" i="2" s="1"/>
  <c r="O797" i="2"/>
  <c r="O955" i="2"/>
  <c r="R955" i="2" s="1"/>
  <c r="O543" i="2"/>
  <c r="R543" i="2" s="1"/>
  <c r="O609" i="2"/>
  <c r="R609" i="2" s="1"/>
  <c r="O440" i="2"/>
  <c r="O1088" i="2"/>
  <c r="O520" i="2"/>
  <c r="O838" i="2"/>
  <c r="O420" i="2"/>
  <c r="O936" i="2"/>
  <c r="O493" i="2"/>
  <c r="O1097" i="2"/>
  <c r="R1097" i="2" s="1"/>
  <c r="O710" i="2"/>
  <c r="O1098" i="2"/>
  <c r="O531" i="2"/>
  <c r="R531" i="2" s="1"/>
  <c r="O1101" i="2"/>
  <c r="R1101" i="2" s="1"/>
  <c r="O568" i="2"/>
  <c r="O1000" i="2"/>
  <c r="O585" i="2"/>
  <c r="O1035" i="2"/>
  <c r="O591" i="2"/>
  <c r="O1235" i="2"/>
  <c r="O1177" i="2"/>
  <c r="O524" i="2"/>
  <c r="O1123" i="2"/>
  <c r="R1123" i="2" s="1"/>
  <c r="O368" i="2"/>
  <c r="O944" i="2"/>
  <c r="R944" i="2" s="1"/>
  <c r="O733" i="2"/>
  <c r="R733" i="2" s="1"/>
  <c r="O1238" i="2"/>
  <c r="O805" i="2"/>
  <c r="O971" i="2"/>
  <c r="O951" i="2"/>
  <c r="O590" i="2"/>
  <c r="O559" i="2"/>
  <c r="O1117" i="2"/>
  <c r="O1091" i="2"/>
  <c r="O328" i="2"/>
  <c r="R328" i="2" s="1"/>
  <c r="O605" i="2"/>
  <c r="R605" i="2" s="1"/>
  <c r="O835" i="2"/>
  <c r="R835" i="2" s="1"/>
  <c r="O354" i="2"/>
  <c r="R354" i="2" s="1"/>
  <c r="O1093" i="2"/>
  <c r="O819" i="2"/>
  <c r="O932" i="2"/>
  <c r="O534" i="2"/>
  <c r="O1226" i="2"/>
  <c r="O1132" i="2"/>
  <c r="O490" i="2"/>
  <c r="R490" i="2" s="1"/>
  <c r="O408" i="2"/>
  <c r="O1092" i="2"/>
  <c r="O1155" i="2"/>
  <c r="R1155" i="2" s="1"/>
  <c r="O1112" i="2"/>
  <c r="R1112" i="2" s="1"/>
  <c r="O773" i="2"/>
  <c r="R773" i="2" s="1"/>
  <c r="O635" i="2"/>
  <c r="O639" i="2"/>
  <c r="O570" i="2"/>
  <c r="O919" i="2"/>
  <c r="O685" i="2"/>
  <c r="O575" i="2"/>
  <c r="O503" i="2"/>
  <c r="O643" i="2"/>
  <c r="O1178" i="2"/>
  <c r="O452" i="2"/>
  <c r="R452" i="2" s="1"/>
  <c r="O656" i="2"/>
  <c r="R656" i="2" s="1"/>
  <c r="O1274" i="2"/>
  <c r="R1274" i="2" s="1"/>
  <c r="O698" i="2"/>
  <c r="O1115" i="2"/>
  <c r="O402" i="2"/>
  <c r="O1208" i="2"/>
  <c r="O716" i="2"/>
  <c r="R716" i="2" s="1"/>
  <c r="O1190" i="2"/>
  <c r="O1013" i="2"/>
  <c r="O1233" i="2"/>
  <c r="O752" i="2"/>
  <c r="O1071" i="2"/>
  <c r="R1071" i="2" s="1"/>
  <c r="O1014" i="2"/>
  <c r="R1014" i="2" s="1"/>
  <c r="O423" i="2"/>
  <c r="R423" i="2" s="1"/>
  <c r="O677" i="2"/>
  <c r="O502" i="2"/>
  <c r="O432" i="2"/>
  <c r="O1116" i="2"/>
  <c r="O364" i="2"/>
  <c r="O1127" i="2"/>
  <c r="O1065" i="2"/>
  <c r="O791" i="2"/>
  <c r="O655" i="2"/>
  <c r="R655" i="2" s="1"/>
  <c r="O614" i="2"/>
  <c r="O989" i="2"/>
  <c r="R989" i="2" s="1"/>
  <c r="O731" i="2"/>
  <c r="R731" i="2" s="1"/>
  <c r="O761" i="2"/>
  <c r="O712" i="2"/>
  <c r="O849" i="2"/>
  <c r="O352" i="2"/>
  <c r="O728" i="2"/>
  <c r="O747" i="2"/>
  <c r="O495" i="2"/>
  <c r="R495" i="2" s="1"/>
  <c r="O745" i="2"/>
  <c r="O1209" i="2"/>
  <c r="O542" i="2"/>
  <c r="O701" i="2"/>
  <c r="R701" i="2" s="1"/>
  <c r="O856" i="2"/>
  <c r="R856" i="2" s="1"/>
  <c r="O738" i="2"/>
  <c r="O875" i="2"/>
  <c r="O510" i="2"/>
  <c r="O514" i="2"/>
  <c r="O504" i="2"/>
  <c r="O477" i="2"/>
  <c r="O392" i="2"/>
  <c r="R392" i="2" s="1"/>
  <c r="O1142" i="2"/>
  <c r="O1119" i="2"/>
  <c r="O808" i="2"/>
  <c r="R808" i="2" s="1"/>
  <c r="O673" i="2"/>
  <c r="R673" i="2" s="1"/>
  <c r="O799" i="2"/>
  <c r="R799" i="2" s="1"/>
  <c r="O851" i="2"/>
  <c r="O800" i="2"/>
  <c r="O831" i="2"/>
  <c r="O755" i="2"/>
  <c r="O966" i="2"/>
  <c r="O399" i="2"/>
  <c r="O866" i="2"/>
  <c r="O977" i="2"/>
  <c r="O678" i="2"/>
  <c r="O927" i="2"/>
  <c r="R927" i="2" s="1"/>
  <c r="O401" i="2"/>
  <c r="R401" i="2" s="1"/>
  <c r="O631" i="2"/>
  <c r="R631" i="2" s="1"/>
  <c r="O841" i="2"/>
  <c r="O1254" i="2"/>
  <c r="O1051" i="2"/>
  <c r="O993" i="2"/>
  <c r="O630" i="2"/>
  <c r="O852" i="2"/>
  <c r="O1206" i="2"/>
  <c r="R1206" i="2" s="1"/>
  <c r="O1193" i="2"/>
  <c r="R1193" i="2" s="1"/>
  <c r="O1081" i="2"/>
  <c r="O629" i="2"/>
  <c r="R629" i="2" s="1"/>
  <c r="O374" i="2"/>
  <c r="R374" i="2" s="1"/>
  <c r="O526" i="2"/>
  <c r="R526" i="2" s="1"/>
  <c r="O540" i="2"/>
  <c r="O507" i="2"/>
  <c r="O464" i="2"/>
  <c r="O1214" i="2"/>
  <c r="O1135" i="2"/>
  <c r="O980" i="2"/>
  <c r="O689" i="2"/>
  <c r="O846" i="2"/>
  <c r="O369" i="2"/>
  <c r="R369" i="2" s="1"/>
  <c r="O847" i="2"/>
  <c r="R847" i="2" s="1"/>
  <c r="O901" i="2"/>
  <c r="R901" i="2" s="1"/>
  <c r="O779" i="2"/>
  <c r="R779" i="2" s="1"/>
  <c r="O667" i="2"/>
  <c r="O441" i="2"/>
  <c r="O557" i="2"/>
  <c r="O353" i="2"/>
  <c r="O865" i="2"/>
  <c r="O974" i="2"/>
  <c r="O491" i="2"/>
  <c r="O681" i="2"/>
  <c r="O1024" i="2"/>
  <c r="O978" i="2"/>
  <c r="R978" i="2" s="1"/>
  <c r="O720" i="2"/>
  <c r="R720" i="2" s="1"/>
  <c r="O513" i="2"/>
  <c r="R513" i="2" s="1"/>
  <c r="O916" i="2"/>
  <c r="O988" i="2"/>
  <c r="O606" i="2"/>
  <c r="O737" i="2"/>
  <c r="O1275" i="2"/>
  <c r="O1201" i="2"/>
  <c r="O1043" i="2"/>
  <c r="R1043" i="2" s="1"/>
  <c r="O1251" i="2"/>
  <c r="R1251" i="2" s="1"/>
  <c r="O563" i="2"/>
  <c r="R563" i="2" s="1"/>
  <c r="O598" i="2"/>
  <c r="R598" i="2" s="1"/>
  <c r="O552" i="2"/>
  <c r="R552" i="2" s="1"/>
  <c r="O679" i="2"/>
  <c r="R679" i="2" s="1"/>
  <c r="O695" i="2"/>
  <c r="O325" i="2"/>
  <c r="O1153" i="2"/>
  <c r="O1016" i="2"/>
  <c r="O705" i="2"/>
  <c r="O869" i="2"/>
  <c r="O439" i="2"/>
  <c r="R439" i="2" s="1"/>
  <c r="O1076" i="2"/>
  <c r="O990" i="2"/>
  <c r="O918" i="2"/>
  <c r="R918" i="2" s="1"/>
  <c r="O873" i="2"/>
  <c r="R873" i="2" s="1"/>
  <c r="O488" i="2"/>
  <c r="R488" i="2" s="1"/>
  <c r="O647" i="2"/>
  <c r="O400" i="2"/>
  <c r="O1187" i="2"/>
  <c r="O1021" i="2"/>
  <c r="O541" i="2"/>
  <c r="O957" i="2"/>
  <c r="O1163" i="2"/>
  <c r="O992" i="2"/>
  <c r="O723" i="2"/>
  <c r="R723" i="2" s="1"/>
  <c r="O1167" i="2"/>
  <c r="R1167" i="2" s="1"/>
  <c r="O539" i="2"/>
  <c r="R539" i="2" s="1"/>
  <c r="O1165" i="2"/>
  <c r="R1165" i="2" s="1"/>
  <c r="O826" i="2"/>
  <c r="O684" i="2"/>
  <c r="O709" i="2"/>
  <c r="O724" i="2"/>
  <c r="O341" i="2"/>
  <c r="O1171" i="2"/>
  <c r="O1172" i="2"/>
  <c r="R1172" i="2" s="1"/>
  <c r="O1001" i="2"/>
  <c r="O890" i="2"/>
  <c r="O509" i="2"/>
  <c r="R509" i="2" s="1"/>
  <c r="O1146" i="2"/>
  <c r="R1146" i="2" s="1"/>
  <c r="O1060" i="2"/>
  <c r="R1060" i="2" s="1"/>
  <c r="O962" i="2"/>
  <c r="O943" i="2"/>
  <c r="O904" i="2"/>
  <c r="O743" i="2"/>
  <c r="O489" i="2"/>
  <c r="O417" i="2"/>
  <c r="O1063" i="2"/>
  <c r="O587" i="2"/>
  <c r="O1095" i="2"/>
  <c r="O487" i="2"/>
  <c r="R487" i="2" s="1"/>
  <c r="O613" i="2"/>
  <c r="R613" i="2" s="1"/>
  <c r="O850" i="2"/>
  <c r="R850" i="2" s="1"/>
  <c r="O1189" i="2"/>
  <c r="O577" i="2"/>
  <c r="O833" i="2"/>
  <c r="O1027" i="2"/>
  <c r="O862" i="2"/>
  <c r="O547" i="2"/>
  <c r="O1215" i="2"/>
  <c r="R1215" i="2" s="1"/>
  <c r="O1009" i="2"/>
  <c r="O604" i="2"/>
  <c r="R604" i="2" s="1"/>
  <c r="O337" i="2"/>
  <c r="R337" i="2" s="1"/>
  <c r="O1006" i="2"/>
  <c r="R1006" i="2" s="1"/>
  <c r="O1020" i="2"/>
  <c r="R1020" i="2" s="1"/>
  <c r="O751" i="2"/>
  <c r="O767" i="2"/>
  <c r="O703" i="2"/>
  <c r="O548" i="2"/>
  <c r="O1223" i="2"/>
  <c r="O1087" i="2"/>
  <c r="O596" i="2"/>
  <c r="R596" i="2" s="1"/>
  <c r="O1267" i="2"/>
  <c r="O1216" i="2"/>
  <c r="O1151" i="2"/>
  <c r="O1194" i="2"/>
  <c r="R1194" i="2" s="1"/>
  <c r="O1149" i="2"/>
  <c r="R1149" i="2" s="1"/>
  <c r="O1089" i="2"/>
  <c r="O1022" i="2"/>
  <c r="O676" i="2"/>
  <c r="O697" i="2"/>
  <c r="O380" i="2"/>
  <c r="O1046" i="2"/>
  <c r="O928" i="2"/>
  <c r="R928" i="2" s="1"/>
  <c r="O763" i="2"/>
  <c r="R763" i="2" s="1"/>
  <c r="O903" i="2"/>
  <c r="O1042" i="2"/>
  <c r="R1042" i="2" s="1"/>
  <c r="O1044" i="2"/>
  <c r="R1044" i="2" s="1"/>
  <c r="O1083" i="2"/>
  <c r="R1083" i="2" s="1"/>
  <c r="O839" i="2"/>
  <c r="O721" i="2"/>
  <c r="O584" i="2"/>
  <c r="O1240" i="2"/>
  <c r="O1105" i="2"/>
  <c r="R1105" i="2" s="1"/>
  <c r="O734" i="2"/>
  <c r="O455" i="2"/>
  <c r="O1237" i="2"/>
  <c r="O366" i="2"/>
  <c r="O414" i="2"/>
  <c r="R414" i="2" s="1"/>
  <c r="O347" i="2"/>
  <c r="R347" i="2" s="1"/>
  <c r="O1133" i="2"/>
  <c r="R1133" i="2" s="1"/>
  <c r="O1160" i="2"/>
  <c r="O1045" i="2"/>
  <c r="O1202" i="2"/>
  <c r="O560" i="2"/>
  <c r="O1139" i="2"/>
  <c r="O1064" i="2"/>
  <c r="O1041" i="2"/>
  <c r="O659" i="2"/>
  <c r="O454" i="2"/>
  <c r="R454" i="2" s="1"/>
  <c r="O1138" i="2"/>
  <c r="O1080" i="2"/>
  <c r="R1080" i="2" s="1"/>
  <c r="O1141" i="2"/>
  <c r="R1141" i="2" s="1"/>
  <c r="O1084" i="2"/>
  <c r="O757" i="2"/>
  <c r="O618" i="2"/>
  <c r="O619" i="2"/>
  <c r="O338" i="2"/>
  <c r="O872" i="2"/>
  <c r="O662" i="2"/>
  <c r="R662" i="2" s="1"/>
  <c r="O1148" i="2"/>
  <c r="O476" i="2"/>
  <c r="O527" i="2"/>
  <c r="R527" i="2" s="1"/>
  <c r="O1131" i="2"/>
  <c r="R1131" i="2" s="1"/>
  <c r="O451" i="2"/>
  <c r="R451" i="2" s="1"/>
  <c r="O518" i="2"/>
  <c r="O1230" i="2"/>
  <c r="O558" i="2"/>
  <c r="O976" i="2"/>
  <c r="O1231" i="2"/>
  <c r="O1072" i="2"/>
  <c r="O798" i="2"/>
  <c r="R798" i="2" s="1"/>
  <c r="Q452" i="2"/>
  <c r="Q591" i="2"/>
  <c r="Q1024" i="2"/>
  <c r="Q395" i="2"/>
  <c r="Q1261" i="2"/>
  <c r="Q598" i="2"/>
  <c r="Q392" i="2"/>
  <c r="Q596" i="2"/>
  <c r="Q664" i="2"/>
  <c r="Q1212" i="2"/>
  <c r="Q748" i="2"/>
  <c r="Q373" i="2"/>
  <c r="Q660" i="2"/>
  <c r="P459" i="2"/>
  <c r="P1198" i="2"/>
  <c r="X128" i="2"/>
  <c r="X321" i="2"/>
  <c r="X245" i="2"/>
  <c r="O383" i="2"/>
  <c r="O571" i="2"/>
  <c r="X49" i="2"/>
  <c r="X206" i="2"/>
  <c r="X27" i="2"/>
  <c r="X315" i="2"/>
  <c r="X226" i="2"/>
  <c r="X260" i="2"/>
  <c r="X43" i="2"/>
  <c r="X236" i="2"/>
  <c r="X141" i="2"/>
  <c r="X137" i="2"/>
  <c r="X240" i="2"/>
  <c r="X248" i="2"/>
  <c r="X37" i="2"/>
  <c r="O794" i="2"/>
  <c r="O803" i="2"/>
  <c r="R803" i="2" s="1"/>
  <c r="X28" i="2"/>
  <c r="O1182" i="2"/>
  <c r="O1261" i="2"/>
  <c r="X85" i="2"/>
  <c r="X229" i="2"/>
  <c r="X97" i="2"/>
  <c r="X241" i="2"/>
  <c r="X98" i="2"/>
  <c r="X242" i="2"/>
  <c r="X123" i="2"/>
  <c r="X267" i="2"/>
  <c r="X178" i="2"/>
  <c r="X179" i="2"/>
  <c r="X198" i="2"/>
  <c r="X120" i="2"/>
  <c r="X45" i="2"/>
  <c r="X276" i="2"/>
  <c r="X263" i="2"/>
  <c r="X109" i="2"/>
  <c r="X277" i="2"/>
  <c r="X110" i="2"/>
  <c r="X266" i="2"/>
  <c r="X39" i="2"/>
  <c r="X195" i="2"/>
  <c r="X148" i="2"/>
  <c r="X68" i="2"/>
  <c r="X275" i="2"/>
  <c r="X215" i="2"/>
  <c r="X7" i="2"/>
  <c r="X256" i="2"/>
  <c r="X65" i="2"/>
  <c r="X316" i="2"/>
  <c r="X136" i="2"/>
  <c r="X264" i="2"/>
  <c r="X36" i="2"/>
  <c r="X150" i="2"/>
  <c r="X152" i="2"/>
  <c r="X106" i="2"/>
  <c r="X299" i="2"/>
  <c r="X262" i="2"/>
  <c r="X224" i="2"/>
  <c r="X95" i="2"/>
  <c r="X174" i="2"/>
  <c r="X121" i="2"/>
  <c r="X289" i="2"/>
  <c r="X122" i="2"/>
  <c r="X278" i="2"/>
  <c r="X51" i="2"/>
  <c r="X207" i="2"/>
  <c r="X163" i="2"/>
  <c r="X83" i="2"/>
  <c r="X293" i="2"/>
  <c r="X235" i="2"/>
  <c r="X24" i="2"/>
  <c r="X273" i="2"/>
  <c r="X84" i="2"/>
  <c r="X162" i="2"/>
  <c r="X287" i="2"/>
  <c r="X59" i="2"/>
  <c r="X184" i="2"/>
  <c r="X186" i="2"/>
  <c r="X154" i="2"/>
  <c r="X300" i="2"/>
  <c r="X228" i="2"/>
  <c r="X305" i="2"/>
  <c r="X133" i="2"/>
  <c r="X301" i="2"/>
  <c r="X134" i="2"/>
  <c r="X290" i="2"/>
  <c r="X63" i="2"/>
  <c r="X219" i="2"/>
  <c r="X196" i="2"/>
  <c r="X101" i="2"/>
  <c r="X308" i="2"/>
  <c r="X6" i="2"/>
  <c r="X252" i="2"/>
  <c r="X44" i="2"/>
  <c r="X295" i="2"/>
  <c r="X104" i="2"/>
  <c r="X187" i="2"/>
  <c r="X10" i="2"/>
  <c r="X318" i="2"/>
  <c r="X90" i="2"/>
  <c r="X221" i="2"/>
  <c r="X16" i="2"/>
  <c r="X223" i="2"/>
  <c r="X18" i="2"/>
  <c r="X202" i="2"/>
  <c r="X29" i="2"/>
  <c r="X30" i="2"/>
  <c r="X31" i="2"/>
  <c r="X40" i="2"/>
  <c r="X42" i="2"/>
  <c r="X132" i="2"/>
  <c r="X145" i="2"/>
  <c r="X313" i="2"/>
  <c r="X146" i="2"/>
  <c r="X302" i="2"/>
  <c r="X75" i="2"/>
  <c r="X231" i="2"/>
  <c r="X4" i="2"/>
  <c r="X211" i="2"/>
  <c r="X116" i="2"/>
  <c r="X23" i="2"/>
  <c r="X272" i="2"/>
  <c r="X64" i="2"/>
  <c r="X312" i="2"/>
  <c r="X124" i="2"/>
  <c r="X210" i="2"/>
  <c r="X33" i="2"/>
  <c r="X113" i="2"/>
  <c r="X249" i="2"/>
  <c r="X47" i="2"/>
  <c r="X251" i="2"/>
  <c r="X66" i="2"/>
  <c r="X247" i="2"/>
  <c r="X91" i="2"/>
  <c r="X92" i="2"/>
  <c r="X93" i="2"/>
  <c r="X125" i="2"/>
  <c r="X127" i="2"/>
  <c r="X173" i="2"/>
  <c r="X169" i="2"/>
  <c r="X14" i="2"/>
  <c r="X170" i="2"/>
  <c r="X99" i="2"/>
  <c r="X255" i="2"/>
  <c r="X34" i="2"/>
  <c r="X244" i="2"/>
  <c r="X149" i="2"/>
  <c r="X60" i="2"/>
  <c r="X311" i="2"/>
  <c r="X103" i="2"/>
  <c r="X161" i="2"/>
  <c r="X286" i="2"/>
  <c r="X89" i="2"/>
  <c r="X166" i="2"/>
  <c r="X320" i="2"/>
  <c r="X117" i="2"/>
  <c r="X153" i="2"/>
  <c r="X204" i="2"/>
  <c r="X208" i="2"/>
  <c r="X209" i="2"/>
  <c r="X280" i="2"/>
  <c r="X282" i="2"/>
  <c r="X304" i="2"/>
  <c r="X203" i="2"/>
  <c r="X284" i="2"/>
  <c r="X189" i="2"/>
  <c r="X58" i="2"/>
  <c r="X8" i="2"/>
  <c r="X199" i="2"/>
  <c r="X227" i="2"/>
  <c r="X115" i="2"/>
  <c r="X291" i="2"/>
  <c r="X182" i="2"/>
  <c r="X25" i="2"/>
  <c r="Q4" i="2"/>
  <c r="Q369" i="2"/>
  <c r="Q474" i="2"/>
  <c r="Q618" i="2"/>
  <c r="Q762" i="2"/>
  <c r="Q906" i="2"/>
  <c r="Q1050" i="2"/>
  <c r="Q1194" i="2"/>
  <c r="Q402" i="2"/>
  <c r="Q547" i="2"/>
  <c r="Q691" i="2"/>
  <c r="Q835" i="2"/>
  <c r="Q979" i="2"/>
  <c r="Q1123" i="2"/>
  <c r="Q1267" i="2"/>
  <c r="Q476" i="2"/>
  <c r="Q328" i="2"/>
  <c r="Q531" i="2"/>
  <c r="Q712" i="2"/>
  <c r="Q886" i="2"/>
  <c r="Q1058" i="2"/>
  <c r="Q1232" i="2"/>
  <c r="Q470" i="2"/>
  <c r="Q658" i="2"/>
  <c r="Q830" i="2"/>
  <c r="Q1004" i="2"/>
  <c r="Q1176" i="2"/>
  <c r="Q419" i="2"/>
  <c r="Q647" i="2"/>
  <c r="Q853" i="2"/>
  <c r="Q1061" i="2"/>
  <c r="Q1269" i="2"/>
  <c r="Q555" i="2"/>
  <c r="Q768" i="2"/>
  <c r="Q976" i="2"/>
  <c r="Q1184" i="2"/>
  <c r="Q471" i="2"/>
  <c r="Q735" i="2"/>
  <c r="Q983" i="2"/>
  <c r="Q1229" i="2"/>
  <c r="Q542" i="2"/>
  <c r="Q796" i="2"/>
  <c r="Q1048" i="2"/>
  <c r="Q325" i="2"/>
  <c r="Q615" i="2"/>
  <c r="Q863" i="2"/>
  <c r="Q1109" i="2"/>
  <c r="Q482" i="2"/>
  <c r="Q827" i="2"/>
  <c r="Q1157" i="2"/>
  <c r="Q998" i="2"/>
  <c r="Q999" i="2"/>
  <c r="Q1168" i="2"/>
  <c r="Q662" i="2"/>
  <c r="Q996" i="2"/>
  <c r="Q490" i="2"/>
  <c r="Q491" i="2"/>
  <c r="Q527" i="2"/>
  <c r="Q424" i="2"/>
  <c r="Q776" i="2"/>
  <c r="Q1106" i="2"/>
  <c r="Q807" i="2"/>
  <c r="Q1033" i="2"/>
  <c r="Q1057" i="2"/>
  <c r="Q897" i="2"/>
  <c r="Q508" i="2"/>
  <c r="Q1035" i="2"/>
  <c r="Q876" i="2"/>
  <c r="Q562" i="2"/>
  <c r="Q1228" i="2"/>
  <c r="Q1126" i="2"/>
  <c r="Q467" i="2"/>
  <c r="Q1143" i="2"/>
  <c r="Q987" i="2"/>
  <c r="Q683" i="2"/>
  <c r="Q685" i="2"/>
  <c r="Q341" i="2"/>
  <c r="Q370" i="2"/>
  <c r="Q1059" i="2"/>
  <c r="Q1210" i="2"/>
  <c r="Q332" i="2"/>
  <c r="Q331" i="2"/>
  <c r="Q486" i="2"/>
  <c r="Q630" i="2"/>
  <c r="Q774" i="2"/>
  <c r="Q918" i="2"/>
  <c r="Q1062" i="2"/>
  <c r="Q1206" i="2"/>
  <c r="Q415" i="2"/>
  <c r="Q559" i="2"/>
  <c r="Q703" i="2"/>
  <c r="Q847" i="2"/>
  <c r="Q991" i="2"/>
  <c r="Q1135" i="2"/>
  <c r="Q335" i="2"/>
  <c r="Q488" i="2"/>
  <c r="Q350" i="2"/>
  <c r="Q549" i="2"/>
  <c r="Q728" i="2"/>
  <c r="Q900" i="2"/>
  <c r="Q1072" i="2"/>
  <c r="Q1246" i="2"/>
  <c r="Q485" i="2"/>
  <c r="Q672" i="2"/>
  <c r="Q844" i="2"/>
  <c r="Q1018" i="2"/>
  <c r="Q1190" i="2"/>
  <c r="Q441" i="2"/>
  <c r="Q663" i="2"/>
  <c r="Q869" i="2"/>
  <c r="Q1079" i="2"/>
  <c r="Q337" i="2"/>
  <c r="Q575" i="2"/>
  <c r="Q785" i="2"/>
  <c r="Q994" i="2"/>
  <c r="Q1200" i="2"/>
  <c r="Q493" i="2"/>
  <c r="Q755" i="2"/>
  <c r="Q1005" i="2"/>
  <c r="Q1253" i="2"/>
  <c r="Q565" i="2"/>
  <c r="Q818" i="2"/>
  <c r="Q1068" i="2"/>
  <c r="Q353" i="2"/>
  <c r="Q635" i="2"/>
  <c r="Q881" i="2"/>
  <c r="Q1133" i="2"/>
  <c r="Q509" i="2"/>
  <c r="Q852" i="2"/>
  <c r="Q1186" i="2"/>
  <c r="Q1082" i="2"/>
  <c r="Q1115" i="2"/>
  <c r="Q344" i="2"/>
  <c r="Q347" i="2"/>
  <c r="Q498" i="2"/>
  <c r="Q642" i="2"/>
  <c r="Q786" i="2"/>
  <c r="Q930" i="2"/>
  <c r="Q1074" i="2"/>
  <c r="Q1218" i="2"/>
  <c r="Q427" i="2"/>
  <c r="Q571" i="2"/>
  <c r="Q715" i="2"/>
  <c r="Q859" i="2"/>
  <c r="Q1003" i="2"/>
  <c r="Q1147" i="2"/>
  <c r="Q349" i="2"/>
  <c r="Q500" i="2"/>
  <c r="Q367" i="2"/>
  <c r="Q564" i="2"/>
  <c r="Q742" i="2"/>
  <c r="Q914" i="2"/>
  <c r="Q1088" i="2"/>
  <c r="Q1260" i="2"/>
  <c r="Q503" i="2"/>
  <c r="Q686" i="2"/>
  <c r="Q860" i="2"/>
  <c r="Q1032" i="2"/>
  <c r="Q1204" i="2"/>
  <c r="Q458" i="2"/>
  <c r="Q681" i="2"/>
  <c r="Q889" i="2"/>
  <c r="Q1095" i="2"/>
  <c r="Q358" i="2"/>
  <c r="Q592" i="2"/>
  <c r="Q804" i="2"/>
  <c r="Q1010" i="2"/>
  <c r="Q1217" i="2"/>
  <c r="Q519" i="2"/>
  <c r="Q777" i="2"/>
  <c r="Q1023" i="2"/>
  <c r="Q1273" i="2"/>
  <c r="Q588" i="2"/>
  <c r="Q840" i="2"/>
  <c r="Q1089" i="2"/>
  <c r="Q382" i="2"/>
  <c r="Q653" i="2"/>
  <c r="Q903" i="2"/>
  <c r="Q1153" i="2"/>
  <c r="Q544" i="2"/>
  <c r="Q884" i="2"/>
  <c r="Q1214" i="2"/>
  <c r="Q1139" i="2"/>
  <c r="Q1197" i="2"/>
  <c r="Q359" i="2"/>
  <c r="Q721" i="2"/>
  <c r="Q1053" i="2"/>
  <c r="Q616" i="2"/>
  <c r="Q641" i="2"/>
  <c r="Q671" i="2"/>
  <c r="Q489" i="2"/>
  <c r="Q831" i="2"/>
  <c r="Q1163" i="2"/>
  <c r="Q971" i="2"/>
  <c r="Q1167" i="2"/>
  <c r="Q1198" i="2"/>
  <c r="Q1011" i="2"/>
  <c r="Q794" i="2"/>
  <c r="Q1258" i="2"/>
  <c r="Q1263" i="2"/>
  <c r="Q680" i="2"/>
  <c r="Q569" i="2"/>
  <c r="Q338" i="2"/>
  <c r="Q593" i="2"/>
  <c r="Q1259" i="2"/>
  <c r="Q413" i="2"/>
  <c r="Q792" i="2"/>
  <c r="Q1071" i="2"/>
  <c r="Q765" i="2"/>
  <c r="Q502" i="2"/>
  <c r="Q1175" i="2"/>
  <c r="Q826" i="2"/>
  <c r="Q356" i="2"/>
  <c r="Q361" i="2"/>
  <c r="Q510" i="2"/>
  <c r="Q654" i="2"/>
  <c r="Q798" i="2"/>
  <c r="Q942" i="2"/>
  <c r="Q1086" i="2"/>
  <c r="Q1230" i="2"/>
  <c r="Q439" i="2"/>
  <c r="Q583" i="2"/>
  <c r="Q727" i="2"/>
  <c r="Q871" i="2"/>
  <c r="Q1015" i="2"/>
  <c r="Q1159" i="2"/>
  <c r="Q363" i="2"/>
  <c r="Q512" i="2"/>
  <c r="Q385" i="2"/>
  <c r="Q579" i="2"/>
  <c r="Q756" i="2"/>
  <c r="Q928" i="2"/>
  <c r="Q1102" i="2"/>
  <c r="Q1274" i="2"/>
  <c r="Q518" i="2"/>
  <c r="Q700" i="2"/>
  <c r="Q874" i="2"/>
  <c r="Q1046" i="2"/>
  <c r="Q1220" i="2"/>
  <c r="Q478" i="2"/>
  <c r="Q697" i="2"/>
  <c r="Q905" i="2"/>
  <c r="Q1113" i="2"/>
  <c r="Q381" i="2"/>
  <c r="Q613" i="2"/>
  <c r="Q820" i="2"/>
  <c r="Q1028" i="2"/>
  <c r="Q1236" i="2"/>
  <c r="Q541" i="2"/>
  <c r="Q795" i="2"/>
  <c r="Q1047" i="2"/>
  <c r="Q324" i="2"/>
  <c r="Q610" i="2"/>
  <c r="Q862" i="2"/>
  <c r="Q1108" i="2"/>
  <c r="Q408" i="2"/>
  <c r="Q675" i="2"/>
  <c r="Q925" i="2"/>
  <c r="Q1173" i="2"/>
  <c r="Q576" i="2"/>
  <c r="Q911" i="2"/>
  <c r="Q1241" i="2"/>
  <c r="Q1223" i="2"/>
  <c r="Q329" i="2"/>
  <c r="Q393" i="2"/>
  <c r="Q746" i="2"/>
  <c r="Q1078" i="2"/>
  <c r="Q696" i="2"/>
  <c r="Q724" i="2"/>
  <c r="Q754" i="2"/>
  <c r="Q514" i="2"/>
  <c r="Q857" i="2"/>
  <c r="Q1189" i="2"/>
  <c r="Q1055" i="2"/>
  <c r="Q1224" i="2"/>
  <c r="Q372" i="2"/>
  <c r="Q1065" i="2"/>
  <c r="Q962" i="2"/>
  <c r="Q469" i="2"/>
  <c r="Q480" i="2"/>
  <c r="Q732" i="2"/>
  <c r="Q741" i="2"/>
  <c r="Q466" i="2"/>
  <c r="Q649" i="2"/>
  <c r="Q340" i="2"/>
  <c r="Q659" i="2"/>
  <c r="Q849" i="2"/>
  <c r="Q1239" i="2"/>
  <c r="Q933" i="2"/>
  <c r="Q557" i="2"/>
  <c r="Q1226" i="2"/>
  <c r="Q878" i="2"/>
  <c r="Q368" i="2"/>
  <c r="Q375" i="2"/>
  <c r="Q522" i="2"/>
  <c r="Q666" i="2"/>
  <c r="Q810" i="2"/>
  <c r="Q954" i="2"/>
  <c r="Q1098" i="2"/>
  <c r="Q1242" i="2"/>
  <c r="Q451" i="2"/>
  <c r="Q595" i="2"/>
  <c r="Q739" i="2"/>
  <c r="Q883" i="2"/>
  <c r="Q1027" i="2"/>
  <c r="Q1171" i="2"/>
  <c r="Q377" i="2"/>
  <c r="Q524" i="2"/>
  <c r="Q405" i="2"/>
  <c r="Q597" i="2"/>
  <c r="Q770" i="2"/>
  <c r="Q944" i="2"/>
  <c r="Q1116" i="2"/>
  <c r="Q330" i="2"/>
  <c r="Q533" i="2"/>
  <c r="Q716" i="2"/>
  <c r="Q888" i="2"/>
  <c r="Q1060" i="2"/>
  <c r="Q380" i="2"/>
  <c r="Q388" i="2"/>
  <c r="Q534" i="2"/>
  <c r="Q678" i="2"/>
  <c r="Q822" i="2"/>
  <c r="Q966" i="2"/>
  <c r="Q1110" i="2"/>
  <c r="Q1254" i="2"/>
  <c r="Q463" i="2"/>
  <c r="Q607" i="2"/>
  <c r="Q751" i="2"/>
  <c r="Q895" i="2"/>
  <c r="Q1039" i="2"/>
  <c r="Q1183" i="2"/>
  <c r="Q390" i="2"/>
  <c r="Q536" i="2"/>
  <c r="Q420" i="2"/>
  <c r="Q612" i="2"/>
  <c r="Q784" i="2"/>
  <c r="Q958" i="2"/>
  <c r="Q1130" i="2"/>
  <c r="Q352" i="2"/>
  <c r="Q551" i="2"/>
  <c r="Q730" i="2"/>
  <c r="Q902" i="2"/>
  <c r="Q1076" i="2"/>
  <c r="Q1248" i="2"/>
  <c r="Q515" i="2"/>
  <c r="Q733" i="2"/>
  <c r="Q939" i="2"/>
  <c r="Q1149" i="2"/>
  <c r="Q421" i="2"/>
  <c r="Q648" i="2"/>
  <c r="Q854" i="2"/>
  <c r="Q1064" i="2"/>
  <c r="Q1270" i="2"/>
  <c r="Q587" i="2"/>
  <c r="Q839" i="2"/>
  <c r="Q1085" i="2"/>
  <c r="Q378" i="2"/>
  <c r="Q652" i="2"/>
  <c r="Q901" i="2"/>
  <c r="Q1152" i="2"/>
  <c r="Q449" i="2"/>
  <c r="Q719" i="2"/>
  <c r="Q965" i="2"/>
  <c r="Q1213" i="2"/>
  <c r="Q636" i="2"/>
  <c r="Q968" i="2"/>
  <c r="Q364" i="2"/>
  <c r="Q461" i="2"/>
  <c r="Q586" i="2"/>
  <c r="Q456" i="2"/>
  <c r="Q805" i="2"/>
  <c r="Q1137" i="2"/>
  <c r="Q832" i="2"/>
  <c r="Q892" i="2"/>
  <c r="Q893" i="2"/>
  <c r="Q578" i="2"/>
  <c r="Q913" i="2"/>
  <c r="Q1245" i="2"/>
  <c r="Q1247" i="2"/>
  <c r="Q465" i="2"/>
  <c r="Q504" i="2"/>
  <c r="Q1177" i="2"/>
  <c r="Q1185" i="2"/>
  <c r="Q815" i="2"/>
  <c r="Q709" i="2"/>
  <c r="Q848" i="2"/>
  <c r="Q1017" i="2"/>
  <c r="Q705" i="2"/>
  <c r="Q761" i="2"/>
  <c r="Q707" i="2"/>
  <c r="Q989" i="2"/>
  <c r="Q956" i="2"/>
  <c r="Q687" i="2"/>
  <c r="Q1208" i="2"/>
  <c r="Q676" i="2"/>
  <c r="Q1042" i="2"/>
  <c r="Q935" i="2"/>
  <c r="Q357" i="2"/>
  <c r="Q606" i="2"/>
  <c r="Q894" i="2"/>
  <c r="Q1182" i="2"/>
  <c r="Q535" i="2"/>
  <c r="Q823" i="2"/>
  <c r="Q1111" i="2"/>
  <c r="Q464" i="2"/>
  <c r="Q516" i="2"/>
  <c r="Q872" i="2"/>
  <c r="Q1216" i="2"/>
  <c r="Q644" i="2"/>
  <c r="Q988" i="2"/>
  <c r="Q379" i="2"/>
  <c r="Q783" i="2"/>
  <c r="Q1165" i="2"/>
  <c r="Q538" i="2"/>
  <c r="Q924" i="2"/>
  <c r="Q346" i="2"/>
  <c r="Q817" i="2"/>
  <c r="Q1191" i="2"/>
  <c r="Q713" i="2"/>
  <c r="Q1172" i="2"/>
  <c r="Q589" i="2"/>
  <c r="Q1049" i="2"/>
  <c r="Q688" i="2"/>
  <c r="Q1268" i="2"/>
  <c r="Q833" i="2"/>
  <c r="Q513" i="2"/>
  <c r="Q969" i="2"/>
  <c r="Q1031" i="2"/>
  <c r="Q433" i="2"/>
  <c r="Q638" i="2"/>
  <c r="Q1081" i="2"/>
  <c r="Q585" i="2"/>
  <c r="Q977" i="2"/>
  <c r="Q445" i="2"/>
  <c r="Q980" i="2"/>
  <c r="Q1100" i="2"/>
  <c r="Q1178" i="2"/>
  <c r="Q926" i="2"/>
  <c r="Q1093" i="2"/>
  <c r="Q383" i="2"/>
  <c r="Q384" i="2"/>
  <c r="Q601" i="2"/>
  <c r="Q1008" i="2"/>
  <c r="Q710" i="2"/>
  <c r="Q401" i="2"/>
  <c r="Q690" i="2"/>
  <c r="Q978" i="2"/>
  <c r="Q1266" i="2"/>
  <c r="Q619" i="2"/>
  <c r="Q907" i="2"/>
  <c r="Q1195" i="2"/>
  <c r="Q548" i="2"/>
  <c r="Q626" i="2"/>
  <c r="Q972" i="2"/>
  <c r="Q371" i="2"/>
  <c r="Q744" i="2"/>
  <c r="Q1090" i="2"/>
  <c r="Q398" i="2"/>
  <c r="Q803" i="2"/>
  <c r="Q1181" i="2"/>
  <c r="Q632" i="2"/>
  <c r="Q940" i="2"/>
  <c r="Q374" i="2"/>
  <c r="Q861" i="2"/>
  <c r="Q1211" i="2"/>
  <c r="Q736" i="2"/>
  <c r="Q1192" i="2"/>
  <c r="Q695" i="2"/>
  <c r="Q1069" i="2"/>
  <c r="Q720" i="2"/>
  <c r="Q431" i="2"/>
  <c r="Q917" i="2"/>
  <c r="Q545" i="2"/>
  <c r="Q1021" i="2"/>
  <c r="Q1112" i="2"/>
  <c r="Q620" i="2"/>
  <c r="Q665" i="2"/>
  <c r="Q1138" i="2"/>
  <c r="Q701" i="2"/>
  <c r="Q1117" i="2"/>
  <c r="Q625" i="2"/>
  <c r="Q1142" i="2"/>
  <c r="Q1264" i="2"/>
  <c r="Q507" i="2"/>
  <c r="Q1092" i="2"/>
  <c r="Q1203" i="2"/>
  <c r="Q444" i="2"/>
  <c r="Q850" i="2"/>
  <c r="Q766" i="2"/>
  <c r="Q1119" i="2"/>
  <c r="Q769" i="2"/>
  <c r="Q426" i="2"/>
  <c r="Q714" i="2"/>
  <c r="Q1002" i="2"/>
  <c r="Q348" i="2"/>
  <c r="Q643" i="2"/>
  <c r="Q931" i="2"/>
  <c r="Q1219" i="2"/>
  <c r="Q572" i="2"/>
  <c r="Q656" i="2"/>
  <c r="Q1000" i="2"/>
  <c r="Q407" i="2"/>
  <c r="Q772" i="2"/>
  <c r="Q1118" i="2"/>
  <c r="Q537" i="2"/>
  <c r="Q837" i="2"/>
  <c r="Q1215" i="2"/>
  <c r="Q682" i="2"/>
  <c r="Q1045" i="2"/>
  <c r="Q425" i="2"/>
  <c r="Q899" i="2"/>
  <c r="Q406" i="2"/>
  <c r="Q778" i="2"/>
  <c r="Q1233" i="2"/>
  <c r="Q759" i="2"/>
  <c r="Q1193" i="2"/>
  <c r="Q771" i="2"/>
  <c r="Q668" i="2"/>
  <c r="Q704" i="2"/>
  <c r="Q604" i="2"/>
  <c r="Q1161" i="2"/>
  <c r="Q396" i="2"/>
  <c r="Q1034" i="2"/>
  <c r="Q722" i="2"/>
  <c r="Q1272" i="2"/>
  <c r="Q865" i="2"/>
  <c r="Q561" i="2"/>
  <c r="Q961" i="2"/>
  <c r="Q929" i="2"/>
  <c r="Q443" i="2"/>
  <c r="Q1180" i="2"/>
  <c r="Q339" i="2"/>
  <c r="Q875" i="2"/>
  <c r="Q568" i="2"/>
  <c r="Q851" i="2"/>
  <c r="Q1041" i="2"/>
  <c r="Q417" i="2"/>
  <c r="Q438" i="2"/>
  <c r="Q726" i="2"/>
  <c r="Q1014" i="2"/>
  <c r="Q362" i="2"/>
  <c r="Q655" i="2"/>
  <c r="Q943" i="2"/>
  <c r="Q1231" i="2"/>
  <c r="Q584" i="2"/>
  <c r="Q670" i="2"/>
  <c r="Q1016" i="2"/>
  <c r="Q422" i="2"/>
  <c r="Q788" i="2"/>
  <c r="Q1132" i="2"/>
  <c r="Q554" i="2"/>
  <c r="Q923" i="2"/>
  <c r="Q1235" i="2"/>
  <c r="Q699" i="2"/>
  <c r="Q1080" i="2"/>
  <c r="Q447" i="2"/>
  <c r="Q921" i="2"/>
  <c r="Q429" i="2"/>
  <c r="Q880" i="2"/>
  <c r="Q1256" i="2"/>
  <c r="Q779" i="2"/>
  <c r="Q1237" i="2"/>
  <c r="Q801" i="2"/>
  <c r="Q780" i="2"/>
  <c r="Q782" i="2"/>
  <c r="Q637" i="2"/>
  <c r="Q1187" i="2"/>
  <c r="Q432" i="2"/>
  <c r="Q1141" i="2"/>
  <c r="Q747" i="2"/>
  <c r="Q326" i="2"/>
  <c r="Q949" i="2"/>
  <c r="Q622" i="2"/>
  <c r="Q1125" i="2"/>
  <c r="Q1094" i="2"/>
  <c r="Q505" i="2"/>
  <c r="Q386" i="2"/>
  <c r="Q410" i="2"/>
  <c r="Q982" i="2"/>
  <c r="Q624" i="2"/>
  <c r="Q411" i="2"/>
  <c r="Q1209" i="2"/>
  <c r="Q1101" i="2"/>
  <c r="Q414" i="2"/>
  <c r="Q846" i="2"/>
  <c r="Q334" i="2"/>
  <c r="Q775" i="2"/>
  <c r="Q1207" i="2"/>
  <c r="Q453" i="2"/>
  <c r="Q986" i="2"/>
  <c r="Q581" i="2"/>
  <c r="Q1104" i="2"/>
  <c r="Q629" i="2"/>
  <c r="Q1199" i="2"/>
  <c r="Q838" i="2"/>
  <c r="Q400" i="2"/>
  <c r="Q1107" i="2"/>
  <c r="Q757" i="2"/>
  <c r="Q497" i="2"/>
  <c r="Q1091" i="2"/>
  <c r="Q1052" i="2"/>
  <c r="Q492" i="2"/>
  <c r="Q855" i="2"/>
  <c r="Q1196" i="2"/>
  <c r="Q394" i="2"/>
  <c r="Q1222" i="2"/>
  <c r="Q645" i="2"/>
  <c r="Q793" i="2"/>
  <c r="Q708" i="2"/>
  <c r="Q909" i="2"/>
  <c r="Q868" i="2"/>
  <c r="Q506" i="2"/>
  <c r="Q1205" i="2"/>
  <c r="Q343" i="2"/>
  <c r="Q450" i="2"/>
  <c r="Q858" i="2"/>
  <c r="Q376" i="2"/>
  <c r="Q787" i="2"/>
  <c r="Q1243" i="2"/>
  <c r="Q468" i="2"/>
  <c r="Q1030" i="2"/>
  <c r="Q599" i="2"/>
  <c r="Q1148" i="2"/>
  <c r="Q717" i="2"/>
  <c r="Q1251" i="2"/>
  <c r="Q873" i="2"/>
  <c r="Q563" i="2"/>
  <c r="Q1127" i="2"/>
  <c r="Q922" i="2"/>
  <c r="Q521" i="2"/>
  <c r="Q1257" i="2"/>
  <c r="Q1077" i="2"/>
  <c r="Q866" i="2"/>
  <c r="Q885" i="2"/>
  <c r="Q553" i="2"/>
  <c r="Q457" i="2"/>
  <c r="Q460" i="2"/>
  <c r="Q725" i="2"/>
  <c r="Q627" i="2"/>
  <c r="Q1040" i="2"/>
  <c r="Q573" i="2"/>
  <c r="Q927" i="2"/>
  <c r="Q740" i="2"/>
  <c r="Q600" i="2"/>
  <c r="Q481" i="2"/>
  <c r="Q462" i="2"/>
  <c r="Q870" i="2"/>
  <c r="Q389" i="2"/>
  <c r="Q799" i="2"/>
  <c r="Q1255" i="2"/>
  <c r="Q483" i="2"/>
  <c r="Q1044" i="2"/>
  <c r="Q614" i="2"/>
  <c r="Q1162" i="2"/>
  <c r="Q749" i="2"/>
  <c r="Q399" i="2"/>
  <c r="Q890" i="2"/>
  <c r="Q609" i="2"/>
  <c r="Q1151" i="2"/>
  <c r="Q945" i="2"/>
  <c r="Q543" i="2"/>
  <c r="Q354" i="2"/>
  <c r="Q1103" i="2"/>
  <c r="Q950" i="2"/>
  <c r="Q912" i="2"/>
  <c r="Q808" i="2"/>
  <c r="Q550" i="2"/>
  <c r="Q552" i="2"/>
  <c r="Q836" i="2"/>
  <c r="Q1073" i="2"/>
  <c r="Q539" i="2"/>
  <c r="Q743" i="2"/>
  <c r="Q981" i="2"/>
  <c r="Q904" i="2"/>
  <c r="Q1097" i="2"/>
  <c r="Q1156" i="2"/>
  <c r="Q546" i="2"/>
  <c r="Q882" i="2"/>
  <c r="Q475" i="2"/>
  <c r="Q811" i="2"/>
  <c r="Q403" i="2"/>
  <c r="Q501" i="2"/>
  <c r="Q1144" i="2"/>
  <c r="Q628" i="2"/>
  <c r="Q1234" i="2"/>
  <c r="Q767" i="2"/>
  <c r="Q442" i="2"/>
  <c r="Q908" i="2"/>
  <c r="Q633" i="2"/>
  <c r="Q1169" i="2"/>
  <c r="Q964" i="2"/>
  <c r="Q567" i="2"/>
  <c r="Q391" i="2"/>
  <c r="Q1136" i="2"/>
  <c r="Q1001" i="2"/>
  <c r="Q937" i="2"/>
  <c r="Q973" i="2"/>
  <c r="Q605" i="2"/>
  <c r="Q639" i="2"/>
  <c r="Q920" i="2"/>
  <c r="Q409" i="2"/>
  <c r="Q877" i="2"/>
  <c r="Q910" i="2"/>
  <c r="Q1036" i="2"/>
  <c r="Q1013" i="2"/>
  <c r="Q342" i="2"/>
  <c r="Q602" i="2"/>
  <c r="Q570" i="2"/>
  <c r="Q1026" i="2"/>
  <c r="Q499" i="2"/>
  <c r="Q955" i="2"/>
  <c r="Q428" i="2"/>
  <c r="Q684" i="2"/>
  <c r="Q1174" i="2"/>
  <c r="Q802" i="2"/>
  <c r="Q1276" i="2"/>
  <c r="Q957" i="2"/>
  <c r="Q479" i="2"/>
  <c r="Q1096" i="2"/>
  <c r="Q673" i="2"/>
  <c r="Q448" i="2"/>
  <c r="Q1006" i="2"/>
  <c r="Q797" i="2"/>
  <c r="Q454" i="2"/>
  <c r="Q864" i="2"/>
  <c r="Q1225" i="2"/>
  <c r="Q1221" i="2"/>
  <c r="Q1140" i="2"/>
  <c r="Q806" i="2"/>
  <c r="Q891" i="2"/>
  <c r="Q677" i="2"/>
  <c r="Q646" i="2"/>
  <c r="Q623" i="2"/>
  <c r="Q1240" i="2"/>
  <c r="Q1145" i="2"/>
  <c r="Q1124" i="2"/>
  <c r="Q434" i="2"/>
  <c r="Q1265" i="2"/>
  <c r="Q321" i="2"/>
  <c r="Q1122" i="2"/>
  <c r="Q919" i="2"/>
  <c r="Q608" i="2"/>
  <c r="Q387" i="2"/>
  <c r="Q336" i="2"/>
  <c r="Q1129" i="2"/>
  <c r="Q1166" i="2"/>
  <c r="Q494" i="2"/>
  <c r="Q737" i="2"/>
  <c r="Q995" i="2"/>
  <c r="Q577" i="2"/>
  <c r="Q1249" i="2"/>
  <c r="Q1054" i="2"/>
  <c r="Q952" i="2"/>
  <c r="Q898" i="2"/>
  <c r="Q530" i="2"/>
  <c r="Q764" i="2"/>
  <c r="Q333" i="2"/>
  <c r="Q1134" i="2"/>
  <c r="Q967" i="2"/>
  <c r="Q435" i="2"/>
  <c r="Q437" i="2"/>
  <c r="Q355" i="2"/>
  <c r="Q459" i="2"/>
  <c r="Q1252" i="2"/>
  <c r="Q520" i="2"/>
  <c r="Q821" i="2"/>
  <c r="Q1020" i="2"/>
  <c r="Q689" i="2"/>
  <c r="Q366" i="2"/>
  <c r="Q723" i="2"/>
  <c r="Q1120" i="2"/>
  <c r="Q953" i="2"/>
  <c r="Q412" i="2"/>
  <c r="Q1037" i="2"/>
  <c r="Q345" i="2"/>
  <c r="Q1146" i="2"/>
  <c r="Q1051" i="2"/>
  <c r="Q640" i="2"/>
  <c r="Q455" i="2"/>
  <c r="Q495" i="2"/>
  <c r="Q496" i="2"/>
  <c r="Q323" i="2"/>
  <c r="Q634" i="2"/>
  <c r="Q841" i="2"/>
  <c r="Q525" i="2"/>
  <c r="Q773" i="2"/>
  <c r="Q809" i="2"/>
  <c r="Q1164" i="2"/>
  <c r="Q1227" i="2"/>
  <c r="Q1012" i="2"/>
  <c r="Q657" i="2"/>
  <c r="Q934" i="2"/>
  <c r="Q558" i="2"/>
  <c r="Q1158" i="2"/>
  <c r="Q1063" i="2"/>
  <c r="Q698" i="2"/>
  <c r="Q566" i="2"/>
  <c r="Q574" i="2"/>
  <c r="Q517" i="2"/>
  <c r="Q651" i="2"/>
  <c r="Q674" i="2"/>
  <c r="Q947" i="2"/>
  <c r="Q948" i="2"/>
  <c r="Q829" i="2"/>
  <c r="Q1250" i="2"/>
  <c r="Q365" i="2"/>
  <c r="Q528" i="2"/>
  <c r="Q1066" i="2"/>
  <c r="Q824" i="2"/>
  <c r="Q621" i="2"/>
  <c r="Q594" i="2"/>
  <c r="Q487" i="2"/>
  <c r="Q1087" i="2"/>
  <c r="Q814" i="2"/>
  <c r="Q816" i="2"/>
  <c r="Q611" i="2"/>
  <c r="Q718" i="2"/>
  <c r="Q711" i="2"/>
  <c r="Q984" i="2"/>
  <c r="Q1007" i="2"/>
  <c r="Q526" i="2"/>
  <c r="Q1244" i="2"/>
  <c r="Q360" i="2"/>
  <c r="Q1083" i="2"/>
  <c r="Q867" i="2"/>
  <c r="Q1019" i="2"/>
  <c r="Q825" i="2"/>
  <c r="Q789" i="2"/>
  <c r="Q582" i="2"/>
  <c r="Q679" i="2"/>
  <c r="Q856" i="2"/>
  <c r="Q819" i="2"/>
  <c r="Q1150" i="2"/>
  <c r="Q1275" i="2"/>
  <c r="Q669" i="2"/>
  <c r="Q322" i="2"/>
  <c r="Q790" i="2"/>
  <c r="Q1201" i="2"/>
  <c r="Q843" i="2"/>
  <c r="Q702" i="2"/>
  <c r="Q763" i="2"/>
  <c r="Q1160" i="2"/>
  <c r="Q975" i="2"/>
  <c r="Q693" i="2"/>
  <c r="Q430" i="2"/>
  <c r="Q753" i="2"/>
  <c r="Q692" i="2"/>
  <c r="Q845" i="2"/>
  <c r="Q529" i="2"/>
  <c r="Q896" i="2"/>
  <c r="Q738" i="2"/>
  <c r="Q1075" i="2"/>
  <c r="Q1188" i="2"/>
  <c r="Q993" i="2"/>
  <c r="Q879" i="2"/>
  <c r="Q473" i="2"/>
  <c r="Q1084" i="2"/>
  <c r="Q887" i="2"/>
  <c r="Q760" i="2"/>
  <c r="Q706" i="2"/>
  <c r="Q951" i="2"/>
  <c r="Q750" i="2"/>
  <c r="Q1099" i="2"/>
  <c r="Q1202" i="2"/>
  <c r="Q1009" i="2"/>
  <c r="Q941" i="2"/>
  <c r="Q985" i="2"/>
  <c r="Q423" i="2"/>
  <c r="Q938" i="2"/>
  <c r="Q650" i="2"/>
  <c r="Q813" i="2"/>
  <c r="Q540" i="2"/>
  <c r="Q990" i="2"/>
  <c r="Q440" i="2"/>
  <c r="Q916" i="2"/>
  <c r="Q1043" i="2"/>
  <c r="Q1067" i="2"/>
  <c r="Q418" i="2"/>
  <c r="Q1105" i="2"/>
  <c r="Q997" i="2"/>
  <c r="Q477" i="2"/>
  <c r="Q1155" i="2"/>
  <c r="Q992" i="2"/>
  <c r="X225" i="2"/>
  <c r="X281" i="2"/>
  <c r="X155" i="2"/>
  <c r="X297" i="2"/>
  <c r="X285" i="2"/>
  <c r="X250" i="2"/>
  <c r="X138" i="2"/>
  <c r="X177" i="2"/>
  <c r="X212" i="2"/>
  <c r="X100" i="2"/>
  <c r="X279" i="2"/>
  <c r="X158" i="2"/>
  <c r="X265" i="2"/>
  <c r="X13" i="2"/>
  <c r="Q446" i="2"/>
  <c r="Q731" i="2"/>
  <c r="Q1271" i="2"/>
  <c r="Q694" i="2"/>
  <c r="Q1262" i="2"/>
  <c r="Q416" i="2"/>
  <c r="P1192" i="2"/>
  <c r="X222" i="2"/>
  <c r="X86" i="2"/>
  <c r="Q1238" i="2"/>
  <c r="Q974" i="2"/>
  <c r="X96" i="2"/>
  <c r="X294" i="2"/>
  <c r="X67" i="2"/>
  <c r="Q351" i="2"/>
  <c r="X41" i="2"/>
  <c r="X144" i="2"/>
  <c r="X22" i="2"/>
  <c r="X105" i="2"/>
  <c r="X48" i="2"/>
  <c r="X151" i="2"/>
  <c r="X77" i="2"/>
  <c r="X238" i="2"/>
  <c r="X296" i="2"/>
  <c r="X81" i="2"/>
  <c r="X176" i="2"/>
  <c r="X131" i="2"/>
  <c r="X52" i="2"/>
  <c r="X171" i="2"/>
  <c r="X62" i="2"/>
  <c r="X205" i="2"/>
  <c r="Q1070" i="2"/>
  <c r="Q397" i="2"/>
  <c r="Q327" i="2"/>
  <c r="Q963" i="2"/>
  <c r="Q946" i="2"/>
  <c r="Q523" i="2"/>
  <c r="X94" i="2"/>
  <c r="X79" i="2"/>
  <c r="X317" i="2"/>
  <c r="X140" i="2"/>
  <c r="X164" i="2"/>
  <c r="Q1179" i="2"/>
  <c r="X232" i="2"/>
  <c r="X258" i="2"/>
  <c r="X192" i="2"/>
  <c r="X270" i="2"/>
  <c r="X17" i="2"/>
  <c r="X78" i="2"/>
  <c r="X46" i="2"/>
  <c r="X108" i="2"/>
  <c r="X257" i="2"/>
  <c r="X156" i="2"/>
  <c r="X53" i="2"/>
  <c r="X322" i="2"/>
  <c r="X19" i="2"/>
  <c r="X159" i="2"/>
  <c r="X50" i="2"/>
  <c r="X193" i="2"/>
  <c r="Q1154" i="2"/>
  <c r="Q781" i="2"/>
  <c r="Q936" i="2"/>
  <c r="Q1131" i="2"/>
  <c r="Q932" i="2"/>
  <c r="Q511" i="2"/>
  <c r="P649" i="2"/>
  <c r="X234" i="2"/>
  <c r="X246" i="2"/>
  <c r="X11" i="2"/>
  <c r="X160" i="2"/>
  <c r="X82" i="2"/>
  <c r="X253" i="2"/>
  <c r="Q436" i="2"/>
  <c r="Q667" i="2"/>
  <c r="X271" i="2"/>
  <c r="Q556" i="2"/>
  <c r="P4" i="2"/>
  <c r="R4" i="2" s="1"/>
  <c r="P359" i="2"/>
  <c r="P474" i="2"/>
  <c r="P618" i="2"/>
  <c r="P762" i="2"/>
  <c r="P906" i="2"/>
  <c r="P1050" i="2"/>
  <c r="P1194" i="2"/>
  <c r="P403" i="2"/>
  <c r="P548" i="2"/>
  <c r="P692" i="2"/>
  <c r="P836" i="2"/>
  <c r="P980" i="2"/>
  <c r="P1124" i="2"/>
  <c r="P1268" i="2"/>
  <c r="P497" i="2"/>
  <c r="P671" i="2"/>
  <c r="P843" i="2"/>
  <c r="P1017" i="2"/>
  <c r="P1189" i="2"/>
  <c r="P412" i="2"/>
  <c r="P586" i="2"/>
  <c r="P758" i="2"/>
  <c r="P931" i="2"/>
  <c r="P1104" i="2"/>
  <c r="P1276" i="2"/>
  <c r="P537" i="2"/>
  <c r="P745" i="2"/>
  <c r="P951" i="2"/>
  <c r="P1157" i="2"/>
  <c r="P434" i="2"/>
  <c r="P640" i="2"/>
  <c r="P850" i="2"/>
  <c r="P1056" i="2"/>
  <c r="P1264" i="2"/>
  <c r="P521" i="2"/>
  <c r="P731" i="2"/>
  <c r="P937" i="2"/>
  <c r="P1143" i="2"/>
  <c r="P443" i="2"/>
  <c r="P719" i="2"/>
  <c r="P995" i="2"/>
  <c r="P1271" i="2"/>
  <c r="P1047" i="2"/>
  <c r="P819" i="2"/>
  <c r="P682" i="2"/>
  <c r="P465" i="2"/>
  <c r="P741" i="2"/>
  <c r="P1019" i="2"/>
  <c r="P324" i="2"/>
  <c r="P374" i="2"/>
  <c r="P1255" i="2"/>
  <c r="P1027" i="2"/>
  <c r="P562" i="2"/>
  <c r="P838" i="2"/>
  <c r="P1114" i="2"/>
  <c r="P679" i="2"/>
  <c r="P473" i="2"/>
  <c r="P353" i="2"/>
  <c r="P1119" i="2"/>
  <c r="P754" i="2"/>
  <c r="P337" i="2"/>
  <c r="P669" i="2"/>
  <c r="P1051" i="2"/>
  <c r="P735" i="2"/>
  <c r="P322" i="2"/>
  <c r="P332" i="2"/>
  <c r="P486" i="2"/>
  <c r="P630" i="2"/>
  <c r="P774" i="2"/>
  <c r="P918" i="2"/>
  <c r="P1062" i="2"/>
  <c r="P1206" i="2"/>
  <c r="P416" i="2"/>
  <c r="P560" i="2"/>
  <c r="P704" i="2"/>
  <c r="P848" i="2"/>
  <c r="P992" i="2"/>
  <c r="P1136" i="2"/>
  <c r="P329" i="2"/>
  <c r="P513" i="2"/>
  <c r="P685" i="2"/>
  <c r="P857" i="2"/>
  <c r="P1031" i="2"/>
  <c r="P1203" i="2"/>
  <c r="P427" i="2"/>
  <c r="P600" i="2"/>
  <c r="P772" i="2"/>
  <c r="P946" i="2"/>
  <c r="P1118" i="2"/>
  <c r="P339" i="2"/>
  <c r="P553" i="2"/>
  <c r="P761" i="2"/>
  <c r="P969" i="2"/>
  <c r="P1177" i="2"/>
  <c r="P451" i="2"/>
  <c r="P660" i="2"/>
  <c r="P866" i="2"/>
  <c r="P1072" i="2"/>
  <c r="P321" i="2"/>
  <c r="P539" i="2"/>
  <c r="P747" i="2"/>
  <c r="P953" i="2"/>
  <c r="P1163" i="2"/>
  <c r="P463" i="2"/>
  <c r="P739" i="2"/>
  <c r="P1015" i="2"/>
  <c r="P373" i="2"/>
  <c r="P1115" i="2"/>
  <c r="P889" i="2"/>
  <c r="P751" i="2"/>
  <c r="P491" i="2"/>
  <c r="P767" i="2"/>
  <c r="P1043" i="2"/>
  <c r="P402" i="2"/>
  <c r="P447" i="2"/>
  <c r="P376" i="2"/>
  <c r="P1096" i="2"/>
  <c r="P581" i="2"/>
  <c r="P861" i="2"/>
  <c r="P1137" i="2"/>
  <c r="P722" i="2"/>
  <c r="P517" i="2"/>
  <c r="P405" i="2"/>
  <c r="P1166" i="2"/>
  <c r="P803" i="2"/>
  <c r="P481" i="2"/>
  <c r="P718" i="2"/>
  <c r="P1144" i="2"/>
  <c r="P922" i="2"/>
  <c r="P334" i="2"/>
  <c r="P348" i="2"/>
  <c r="P498" i="2"/>
  <c r="P642" i="2"/>
  <c r="P786" i="2"/>
  <c r="P930" i="2"/>
  <c r="P1074" i="2"/>
  <c r="P1218" i="2"/>
  <c r="P428" i="2"/>
  <c r="P572" i="2"/>
  <c r="P716" i="2"/>
  <c r="P860" i="2"/>
  <c r="P1004" i="2"/>
  <c r="P1148" i="2"/>
  <c r="P345" i="2"/>
  <c r="P527" i="2"/>
  <c r="P699" i="2"/>
  <c r="P873" i="2"/>
  <c r="P1045" i="2"/>
  <c r="P1217" i="2"/>
  <c r="P442" i="2"/>
  <c r="P614" i="2"/>
  <c r="P787" i="2"/>
  <c r="P960" i="2"/>
  <c r="P1132" i="2"/>
  <c r="P357" i="2"/>
  <c r="P573" i="2"/>
  <c r="P779" i="2"/>
  <c r="P985" i="2"/>
  <c r="P1193" i="2"/>
  <c r="P468" i="2"/>
  <c r="P676" i="2"/>
  <c r="P883" i="2"/>
  <c r="P1092" i="2"/>
  <c r="P341" i="2"/>
  <c r="P557" i="2"/>
  <c r="P765" i="2"/>
  <c r="P971" i="2"/>
  <c r="P1179" i="2"/>
  <c r="P490" i="2"/>
  <c r="P766" i="2"/>
  <c r="P1042" i="2"/>
  <c r="P423" i="2"/>
  <c r="P1185" i="2"/>
  <c r="P957" i="2"/>
  <c r="P820" i="2"/>
  <c r="P511" i="2"/>
  <c r="P790" i="2"/>
  <c r="P1066" i="2"/>
  <c r="P472" i="2"/>
  <c r="P564" i="2"/>
  <c r="P448" i="2"/>
  <c r="P1210" i="2"/>
  <c r="P604" i="2"/>
  <c r="P880" i="2"/>
  <c r="P1156" i="2"/>
  <c r="P769" i="2"/>
  <c r="P587" i="2"/>
  <c r="P495" i="2"/>
  <c r="P1236" i="2"/>
  <c r="P845" i="2"/>
  <c r="P621" i="2"/>
  <c r="P854" i="2"/>
  <c r="P1237" i="2"/>
  <c r="P1102" i="2"/>
  <c r="P432" i="2"/>
  <c r="P984" i="2"/>
  <c r="P622" i="2"/>
  <c r="P1008" i="2"/>
  <c r="P777" i="2"/>
  <c r="P502" i="2"/>
  <c r="P367" i="2"/>
  <c r="P712" i="2"/>
  <c r="P1267" i="2"/>
  <c r="P898" i="2"/>
  <c r="P550" i="2"/>
  <c r="P1105" i="2"/>
  <c r="P799" i="2"/>
  <c r="P1243" i="2"/>
  <c r="P601" i="2"/>
  <c r="P346" i="2"/>
  <c r="P362" i="2"/>
  <c r="P510" i="2"/>
  <c r="P654" i="2"/>
  <c r="P798" i="2"/>
  <c r="P942" i="2"/>
  <c r="P1086" i="2"/>
  <c r="P1230" i="2"/>
  <c r="P440" i="2"/>
  <c r="P584" i="2"/>
  <c r="P728" i="2"/>
  <c r="P872" i="2"/>
  <c r="P1016" i="2"/>
  <c r="P1160" i="2"/>
  <c r="P365" i="2"/>
  <c r="P541" i="2"/>
  <c r="P713" i="2"/>
  <c r="P887" i="2"/>
  <c r="P1059" i="2"/>
  <c r="P1233" i="2"/>
  <c r="P456" i="2"/>
  <c r="P628" i="2"/>
  <c r="P802" i="2"/>
  <c r="P974" i="2"/>
  <c r="P1147" i="2"/>
  <c r="P378" i="2"/>
  <c r="P589" i="2"/>
  <c r="P795" i="2"/>
  <c r="P1005" i="2"/>
  <c r="P1211" i="2"/>
  <c r="P487" i="2"/>
  <c r="P694" i="2"/>
  <c r="P900" i="2"/>
  <c r="P1108" i="2"/>
  <c r="P361" i="2"/>
  <c r="P575" i="2"/>
  <c r="P781" i="2"/>
  <c r="P989" i="2"/>
  <c r="P1197" i="2"/>
  <c r="P509" i="2"/>
  <c r="P789" i="2"/>
  <c r="P1065" i="2"/>
  <c r="P493" i="2"/>
  <c r="P1253" i="2"/>
  <c r="P999" i="2"/>
  <c r="P1049" i="2"/>
  <c r="P533" i="2"/>
  <c r="P809" i="2"/>
  <c r="P1085" i="2"/>
  <c r="P540" i="2"/>
  <c r="P634" i="2"/>
  <c r="P518" i="2"/>
  <c r="P344" i="2"/>
  <c r="P631" i="2"/>
  <c r="P907" i="2"/>
  <c r="P1183" i="2"/>
  <c r="P839" i="2"/>
  <c r="P653" i="2"/>
  <c r="P544" i="2"/>
  <c r="P328" i="2"/>
  <c r="P892" i="2"/>
  <c r="P717" i="2"/>
  <c r="P994" i="2"/>
  <c r="P458" i="2"/>
  <c r="P1240" i="2"/>
  <c r="P479" i="2"/>
  <c r="P1033" i="2"/>
  <c r="P807" i="2"/>
  <c r="P1097" i="2"/>
  <c r="P823" i="2"/>
  <c r="P638" i="2"/>
  <c r="P460" i="2"/>
  <c r="P756" i="2"/>
  <c r="P437" i="2"/>
  <c r="P1036" i="2"/>
  <c r="P688" i="2"/>
  <c r="P1199" i="2"/>
  <c r="P842" i="2"/>
  <c r="P737" i="2"/>
  <c r="P924" i="2"/>
  <c r="P370" i="2"/>
  <c r="P388" i="2"/>
  <c r="P534" i="2"/>
  <c r="P678" i="2"/>
  <c r="P822" i="2"/>
  <c r="P966" i="2"/>
  <c r="P1110" i="2"/>
  <c r="P1254" i="2"/>
  <c r="P464" i="2"/>
  <c r="P608" i="2"/>
  <c r="P752" i="2"/>
  <c r="P896" i="2"/>
  <c r="P1040" i="2"/>
  <c r="P1184" i="2"/>
  <c r="P396" i="2"/>
  <c r="P569" i="2"/>
  <c r="P743" i="2"/>
  <c r="P915" i="2"/>
  <c r="P1089" i="2"/>
  <c r="P1261" i="2"/>
  <c r="P484" i="2"/>
  <c r="P658" i="2"/>
  <c r="P830" i="2"/>
  <c r="P1003" i="2"/>
  <c r="P1176" i="2"/>
  <c r="P417" i="2"/>
  <c r="P623" i="2"/>
  <c r="P831" i="2"/>
  <c r="P1037" i="2"/>
  <c r="P1245" i="2"/>
  <c r="P520" i="2"/>
  <c r="P727" i="2"/>
  <c r="P936" i="2"/>
  <c r="P1142" i="2"/>
  <c r="P400" i="2"/>
  <c r="P609" i="2"/>
  <c r="P817" i="2"/>
  <c r="P1023" i="2"/>
  <c r="P1229" i="2"/>
  <c r="P559" i="2"/>
  <c r="P835" i="2"/>
  <c r="P1111" i="2"/>
  <c r="P633" i="2"/>
  <c r="P325" i="2"/>
  <c r="P1139" i="2"/>
  <c r="P1187" i="2"/>
  <c r="P580" i="2"/>
  <c r="P856" i="2"/>
  <c r="P1135" i="2"/>
  <c r="P652" i="2"/>
  <c r="P770" i="2"/>
  <c r="P655" i="2"/>
  <c r="P395" i="2"/>
  <c r="P674" i="2"/>
  <c r="P950" i="2"/>
  <c r="P1226" i="2"/>
  <c r="P955" i="2"/>
  <c r="P793" i="2"/>
  <c r="P705" i="2"/>
  <c r="P431" i="2"/>
  <c r="P983" i="2"/>
  <c r="P853" i="2"/>
  <c r="P1223" i="2"/>
  <c r="P687" i="2"/>
  <c r="P689" i="2"/>
  <c r="P568" i="2"/>
  <c r="P1123" i="2"/>
  <c r="P1130" i="2"/>
  <c r="P355" i="2"/>
  <c r="P913" i="2"/>
  <c r="P914" i="2"/>
  <c r="P736" i="2"/>
  <c r="P852" i="2"/>
  <c r="P667" i="2"/>
  <c r="P1270" i="2"/>
  <c r="P964" i="2"/>
  <c r="P384" i="2"/>
  <c r="P938" i="2"/>
  <c r="P784" i="2"/>
  <c r="P1153" i="2"/>
  <c r="P382" i="2"/>
  <c r="P401" i="2"/>
  <c r="P546" i="2"/>
  <c r="P690" i="2"/>
  <c r="P834" i="2"/>
  <c r="P978" i="2"/>
  <c r="P1122" i="2"/>
  <c r="P1266" i="2"/>
  <c r="P476" i="2"/>
  <c r="P620" i="2"/>
  <c r="P764" i="2"/>
  <c r="P908" i="2"/>
  <c r="P1052" i="2"/>
  <c r="P1196" i="2"/>
  <c r="P411" i="2"/>
  <c r="P585" i="2"/>
  <c r="P757" i="2"/>
  <c r="P929" i="2"/>
  <c r="P1103" i="2"/>
  <c r="P1275" i="2"/>
  <c r="P499" i="2"/>
  <c r="P672" i="2"/>
  <c r="P844" i="2"/>
  <c r="P1018" i="2"/>
  <c r="P1190" i="2"/>
  <c r="P433" i="2"/>
  <c r="P639" i="2"/>
  <c r="P849" i="2"/>
  <c r="P1055" i="2"/>
  <c r="P1263" i="2"/>
  <c r="P538" i="2"/>
  <c r="P746" i="2"/>
  <c r="P952" i="2"/>
  <c r="P1159" i="2"/>
  <c r="P419" i="2"/>
  <c r="P625" i="2"/>
  <c r="P833" i="2"/>
  <c r="P1041" i="2"/>
  <c r="P1249" i="2"/>
  <c r="P579" i="2"/>
  <c r="P855" i="2"/>
  <c r="P1133" i="2"/>
  <c r="P701" i="2"/>
  <c r="P404" i="2"/>
  <c r="P1209" i="2"/>
  <c r="P1257" i="2"/>
  <c r="P603" i="2"/>
  <c r="P879" i="2"/>
  <c r="P1155" i="2"/>
  <c r="P818" i="2"/>
  <c r="P840" i="2"/>
  <c r="P724" i="2"/>
  <c r="P422" i="2"/>
  <c r="P698" i="2"/>
  <c r="P976" i="2"/>
  <c r="P1252" i="2"/>
  <c r="P1024" i="2"/>
  <c r="P863" i="2"/>
  <c r="P773" i="2"/>
  <c r="P478" i="2"/>
  <c r="P1030" i="2"/>
  <c r="P943" i="2"/>
  <c r="P407" i="2"/>
  <c r="P825" i="2"/>
  <c r="P827" i="2"/>
  <c r="P617" i="2"/>
  <c r="P1169" i="2"/>
  <c r="P354" i="2"/>
  <c r="P408" i="2"/>
  <c r="P962" i="2"/>
  <c r="P1150" i="2"/>
  <c r="P333" i="2"/>
  <c r="P895" i="2"/>
  <c r="P759" i="2"/>
  <c r="P409" i="2"/>
  <c r="P1058" i="2"/>
  <c r="P430" i="2"/>
  <c r="P982" i="2"/>
  <c r="P828" i="2"/>
  <c r="P415" i="2"/>
  <c r="P462" i="2"/>
  <c r="P750" i="2"/>
  <c r="P1038" i="2"/>
  <c r="P390" i="2"/>
  <c r="P680" i="2"/>
  <c r="P968" i="2"/>
  <c r="P1256" i="2"/>
  <c r="P657" i="2"/>
  <c r="P1001" i="2"/>
  <c r="P397" i="2"/>
  <c r="P744" i="2"/>
  <c r="P1090" i="2"/>
  <c r="P519" i="2"/>
  <c r="P935" i="2"/>
  <c r="P418" i="2"/>
  <c r="P832" i="2"/>
  <c r="P1246" i="2"/>
  <c r="P711" i="2"/>
  <c r="P1127" i="2"/>
  <c r="P696" i="2"/>
  <c r="P1250" i="2"/>
  <c r="P749" i="2"/>
  <c r="P444" i="2"/>
  <c r="P996" i="2"/>
  <c r="P1207" i="2"/>
  <c r="P981" i="2"/>
  <c r="P811" i="2"/>
  <c r="P610" i="2"/>
  <c r="P1235" i="2"/>
  <c r="P707" i="2"/>
  <c r="P531" i="2"/>
  <c r="P597" i="2"/>
  <c r="P755" i="2"/>
  <c r="P482" i="2"/>
  <c r="P547" i="2"/>
  <c r="P356" i="2"/>
  <c r="P480" i="2"/>
  <c r="P1221" i="2"/>
  <c r="P871" i="2"/>
  <c r="P965" i="2"/>
  <c r="P1120" i="2"/>
  <c r="P1063" i="2"/>
  <c r="P358" i="2"/>
  <c r="P522" i="2"/>
  <c r="P810" i="2"/>
  <c r="P1098" i="2"/>
  <c r="P452" i="2"/>
  <c r="P740" i="2"/>
  <c r="P1028" i="2"/>
  <c r="P380" i="2"/>
  <c r="P729" i="2"/>
  <c r="P1073" i="2"/>
  <c r="P470" i="2"/>
  <c r="P816" i="2"/>
  <c r="P1162" i="2"/>
  <c r="P605" i="2"/>
  <c r="P1021" i="2"/>
  <c r="P504" i="2"/>
  <c r="P919" i="2"/>
  <c r="P383" i="2"/>
  <c r="P797" i="2"/>
  <c r="P1213" i="2"/>
  <c r="P808" i="2"/>
  <c r="P563" i="2"/>
  <c r="P1069" i="2"/>
  <c r="P561" i="2"/>
  <c r="P1113" i="2"/>
  <c r="P723" i="2"/>
  <c r="P372" i="2"/>
  <c r="P927" i="2"/>
  <c r="P886" i="2"/>
  <c r="P612" i="2"/>
  <c r="P939" i="2"/>
  <c r="P1083" i="2"/>
  <c r="P551" i="2"/>
  <c r="P804" i="2"/>
  <c r="P947" i="2"/>
  <c r="P593" i="2"/>
  <c r="P778" i="2"/>
  <c r="P529" i="2"/>
  <c r="P577" i="2"/>
  <c r="P1010" i="2"/>
  <c r="P327" i="2"/>
  <c r="P1167" i="2"/>
  <c r="P1106" i="2"/>
  <c r="P394" i="2"/>
  <c r="P558" i="2"/>
  <c r="P846" i="2"/>
  <c r="P1134" i="2"/>
  <c r="P488" i="2"/>
  <c r="P776" i="2"/>
  <c r="P1064" i="2"/>
  <c r="P425" i="2"/>
  <c r="P771" i="2"/>
  <c r="P1117" i="2"/>
  <c r="P514" i="2"/>
  <c r="P859" i="2"/>
  <c r="P1204" i="2"/>
  <c r="P659" i="2"/>
  <c r="P1071" i="2"/>
  <c r="P554" i="2"/>
  <c r="P970" i="2"/>
  <c r="P435" i="2"/>
  <c r="P851" i="2"/>
  <c r="P1265" i="2"/>
  <c r="P878" i="2"/>
  <c r="P748" i="2"/>
  <c r="P326" i="2"/>
  <c r="P629" i="2"/>
  <c r="P1181" i="2"/>
  <c r="P910" i="2"/>
  <c r="P445" i="2"/>
  <c r="P997" i="2"/>
  <c r="P1094" i="2"/>
  <c r="P841" i="2"/>
  <c r="P1079" i="2"/>
  <c r="P545" i="2"/>
  <c r="P923" i="2"/>
  <c r="P847" i="2"/>
  <c r="P454" i="2"/>
  <c r="P637" i="2"/>
  <c r="P363" i="2"/>
  <c r="P576" i="2"/>
  <c r="P897" i="2"/>
  <c r="P1101" i="2"/>
  <c r="P477" i="2"/>
  <c r="P1214" i="2"/>
  <c r="P508" i="2"/>
  <c r="P406" i="2"/>
  <c r="P570" i="2"/>
  <c r="P858" i="2"/>
  <c r="P1146" i="2"/>
  <c r="P500" i="2"/>
  <c r="P788" i="2"/>
  <c r="P1076" i="2"/>
  <c r="P441" i="2"/>
  <c r="P785" i="2"/>
  <c r="P1131" i="2"/>
  <c r="P528" i="2"/>
  <c r="P874" i="2"/>
  <c r="P1219" i="2"/>
  <c r="P675" i="2"/>
  <c r="P1091" i="2"/>
  <c r="P574" i="2"/>
  <c r="P986" i="2"/>
  <c r="P453" i="2"/>
  <c r="P867" i="2"/>
  <c r="P342" i="2"/>
  <c r="P904" i="2"/>
  <c r="P792" i="2"/>
  <c r="P429" i="2"/>
  <c r="P650" i="2"/>
  <c r="P1202" i="2"/>
  <c r="P979" i="2"/>
  <c r="P466" i="2"/>
  <c r="P1020" i="2"/>
  <c r="P1164" i="2"/>
  <c r="P890" i="2"/>
  <c r="P1121" i="2"/>
  <c r="P683" i="2"/>
  <c r="P1012" i="2"/>
  <c r="P893" i="2"/>
  <c r="P496" i="2"/>
  <c r="P684" i="2"/>
  <c r="P506" i="2"/>
  <c r="P619" i="2"/>
  <c r="P993" i="2"/>
  <c r="P1239" i="2"/>
  <c r="P523" i="2"/>
  <c r="P1258" i="2"/>
  <c r="P552" i="2"/>
  <c r="P323" i="2"/>
  <c r="P582" i="2"/>
  <c r="P870" i="2"/>
  <c r="P1158" i="2"/>
  <c r="P512" i="2"/>
  <c r="P800" i="2"/>
  <c r="P1088" i="2"/>
  <c r="P455" i="2"/>
  <c r="P801" i="2"/>
  <c r="P1145" i="2"/>
  <c r="P542" i="2"/>
  <c r="P888" i="2"/>
  <c r="P1234" i="2"/>
  <c r="P693" i="2"/>
  <c r="P1107" i="2"/>
  <c r="P590" i="2"/>
  <c r="P1006" i="2"/>
  <c r="P471" i="2"/>
  <c r="P885" i="2"/>
  <c r="P369" i="2"/>
  <c r="P925" i="2"/>
  <c r="P862" i="2"/>
  <c r="P475" i="2"/>
  <c r="P673" i="2"/>
  <c r="P1225" i="2"/>
  <c r="P1048" i="2"/>
  <c r="P492" i="2"/>
  <c r="P1044" i="2"/>
  <c r="P1231" i="2"/>
  <c r="P934" i="2"/>
  <c r="P1168" i="2"/>
  <c r="P775" i="2"/>
  <c r="P1061" i="2"/>
  <c r="P940" i="2"/>
  <c r="P592" i="2"/>
  <c r="P733" i="2"/>
  <c r="P646" i="2"/>
  <c r="P665" i="2"/>
  <c r="P1082" i="2"/>
  <c r="P410" i="2"/>
  <c r="P566" i="2"/>
  <c r="P691" i="2"/>
  <c r="P335" i="2"/>
  <c r="P594" i="2"/>
  <c r="P882" i="2"/>
  <c r="P1170" i="2"/>
  <c r="P524" i="2"/>
  <c r="P812" i="2"/>
  <c r="P1100" i="2"/>
  <c r="P469" i="2"/>
  <c r="P815" i="2"/>
  <c r="P1161" i="2"/>
  <c r="P556" i="2"/>
  <c r="P902" i="2"/>
  <c r="P1248" i="2"/>
  <c r="P709" i="2"/>
  <c r="P1125" i="2"/>
  <c r="P607" i="2"/>
  <c r="P1022" i="2"/>
  <c r="P489" i="2"/>
  <c r="P903" i="2"/>
  <c r="P392" i="2"/>
  <c r="P948" i="2"/>
  <c r="P928" i="2"/>
  <c r="P565" i="2"/>
  <c r="P697" i="2"/>
  <c r="P1251" i="2"/>
  <c r="P1116" i="2"/>
  <c r="P515" i="2"/>
  <c r="P1067" i="2"/>
  <c r="P352" i="2"/>
  <c r="P1000" i="2"/>
  <c r="P1215" i="2"/>
  <c r="P868" i="2"/>
  <c r="P1152" i="2"/>
  <c r="P1080" i="2"/>
  <c r="P636" i="2"/>
  <c r="P869" i="2"/>
  <c r="P782" i="2"/>
  <c r="P805" i="2"/>
  <c r="P1173" i="2"/>
  <c r="P826" i="2"/>
  <c r="P615" i="2"/>
  <c r="P877" i="2"/>
  <c r="P347" i="2"/>
  <c r="P894" i="2"/>
  <c r="P536" i="2"/>
  <c r="P1112" i="2"/>
  <c r="P829" i="2"/>
  <c r="P571" i="2"/>
  <c r="P1262" i="2"/>
  <c r="P1141" i="2"/>
  <c r="P1039" i="2"/>
  <c r="P921" i="2"/>
  <c r="P972" i="2"/>
  <c r="P635" i="2"/>
  <c r="P1272" i="2"/>
  <c r="P535" i="2"/>
  <c r="P424" i="2"/>
  <c r="P1259" i="2"/>
  <c r="P1241" i="2"/>
  <c r="P732" i="2"/>
  <c r="P875" i="2"/>
  <c r="P1269" i="2"/>
  <c r="P662" i="2"/>
  <c r="P375" i="2"/>
  <c r="P954" i="2"/>
  <c r="P596" i="2"/>
  <c r="P1172" i="2"/>
  <c r="P901" i="2"/>
  <c r="P643" i="2"/>
  <c r="P398" i="2"/>
  <c r="P1227" i="2"/>
  <c r="P1126" i="2"/>
  <c r="P1007" i="2"/>
  <c r="P1084" i="2"/>
  <c r="P1140" i="2"/>
  <c r="P583" i="2"/>
  <c r="P651" i="2"/>
  <c r="P703" i="2"/>
  <c r="P806" i="2"/>
  <c r="P331" i="2"/>
  <c r="P821" i="2"/>
  <c r="P1011" i="2"/>
  <c r="P578" i="2"/>
  <c r="P706" i="2"/>
  <c r="P414" i="2"/>
  <c r="P990" i="2"/>
  <c r="P632" i="2"/>
  <c r="P1208" i="2"/>
  <c r="P945" i="2"/>
  <c r="P686" i="2"/>
  <c r="P449" i="2"/>
  <c r="P340" i="2"/>
  <c r="P1178" i="2"/>
  <c r="P1057" i="2"/>
  <c r="P1154" i="2"/>
  <c r="P343" i="2"/>
  <c r="P909" i="2"/>
  <c r="P721" i="2"/>
  <c r="P933" i="2"/>
  <c r="P1035" i="2"/>
  <c r="P386" i="2"/>
  <c r="P912" i="2"/>
  <c r="P1151" i="2"/>
  <c r="P760" i="2"/>
  <c r="P753" i="2"/>
  <c r="P426" i="2"/>
  <c r="P1002" i="2"/>
  <c r="P644" i="2"/>
  <c r="P1220" i="2"/>
  <c r="P959" i="2"/>
  <c r="P700" i="2"/>
  <c r="P467" i="2"/>
  <c r="P360" i="2"/>
  <c r="P1195" i="2"/>
  <c r="P1077" i="2"/>
  <c r="P1180" i="2"/>
  <c r="P371" i="2"/>
  <c r="P998" i="2"/>
  <c r="P742" i="2"/>
  <c r="P1025" i="2"/>
  <c r="P1222" i="2"/>
  <c r="P526" i="2"/>
  <c r="P1188" i="2"/>
  <c r="P598" i="2"/>
  <c r="P1174" i="2"/>
  <c r="P891" i="2"/>
  <c r="P438" i="2"/>
  <c r="P1014" i="2"/>
  <c r="P656" i="2"/>
  <c r="P1232" i="2"/>
  <c r="P973" i="2"/>
  <c r="P715" i="2"/>
  <c r="P485" i="2"/>
  <c r="P379" i="2"/>
  <c r="P1212" i="2"/>
  <c r="P1093" i="2"/>
  <c r="P1201" i="2"/>
  <c r="P393" i="2"/>
  <c r="P1068" i="2"/>
  <c r="P768" i="2"/>
  <c r="P1095" i="2"/>
  <c r="P338" i="2"/>
  <c r="P664" i="2"/>
  <c r="P457" i="2"/>
  <c r="P387" i="2"/>
  <c r="P549" i="2"/>
  <c r="P1029" i="2"/>
  <c r="P450" i="2"/>
  <c r="P1026" i="2"/>
  <c r="P668" i="2"/>
  <c r="P1244" i="2"/>
  <c r="P987" i="2"/>
  <c r="P730" i="2"/>
  <c r="P503" i="2"/>
  <c r="P399" i="2"/>
  <c r="P1228" i="2"/>
  <c r="P1109" i="2"/>
  <c r="P1224" i="2"/>
  <c r="P421" i="2"/>
  <c r="P1138" i="2"/>
  <c r="P791" i="2"/>
  <c r="P1165" i="2"/>
  <c r="P391" i="2"/>
  <c r="P708" i="2"/>
  <c r="P501" i="2"/>
  <c r="P436" i="2"/>
  <c r="P734" i="2"/>
  <c r="P1078" i="2"/>
  <c r="P606" i="2"/>
  <c r="P824" i="2"/>
  <c r="P1175" i="2"/>
  <c r="P725" i="2"/>
  <c r="P505" i="2"/>
  <c r="P977" i="2"/>
  <c r="P1186" i="2"/>
  <c r="P1070" i="2"/>
  <c r="P1216" i="2"/>
  <c r="P941" i="2"/>
  <c r="P967" i="2"/>
  <c r="P666" i="2"/>
  <c r="P884" i="2"/>
  <c r="P1247" i="2"/>
  <c r="P813" i="2"/>
  <c r="P591" i="2"/>
  <c r="P1274" i="2"/>
  <c r="P588" i="2"/>
  <c r="P385" i="2"/>
  <c r="P1260" i="2"/>
  <c r="P991" i="2"/>
  <c r="P1013" i="2"/>
  <c r="P702" i="2"/>
  <c r="P920" i="2"/>
  <c r="P330" i="2"/>
  <c r="P865" i="2"/>
  <c r="P714" i="2"/>
  <c r="P932" i="2"/>
  <c r="P349" i="2"/>
  <c r="P881" i="2"/>
  <c r="P661" i="2"/>
  <c r="P543" i="2"/>
  <c r="P864" i="2"/>
  <c r="P567" i="2"/>
  <c r="P530" i="2"/>
  <c r="P1081" i="2"/>
  <c r="P1200" i="2"/>
  <c r="P726" i="2"/>
  <c r="P944" i="2"/>
  <c r="P366" i="2"/>
  <c r="P899" i="2"/>
  <c r="P677" i="2"/>
  <c r="P611" i="2"/>
  <c r="P911" i="2"/>
  <c r="P616" i="2"/>
  <c r="P1129" i="2"/>
  <c r="P1128" i="2"/>
  <c r="P461" i="2"/>
  <c r="P738" i="2"/>
  <c r="P627" i="2"/>
  <c r="P763" i="2"/>
  <c r="P494" i="2"/>
  <c r="P1273" i="2"/>
  <c r="P389" i="2"/>
  <c r="P507" i="2"/>
  <c r="P1182" i="2"/>
  <c r="P641" i="2"/>
  <c r="P780" i="2"/>
  <c r="P681" i="2"/>
  <c r="P351" i="2"/>
  <c r="P439" i="2"/>
  <c r="P647" i="2"/>
  <c r="P1242" i="2"/>
  <c r="P381" i="2"/>
  <c r="P796" i="2"/>
  <c r="P720" i="2"/>
  <c r="P446" i="2"/>
  <c r="P1009" i="2"/>
  <c r="P783" i="2"/>
  <c r="P336" i="2"/>
  <c r="P916" i="2"/>
  <c r="P814" i="2"/>
  <c r="P837" i="2"/>
  <c r="P516" i="2"/>
  <c r="P1053" i="2"/>
  <c r="P876" i="2"/>
  <c r="P364" i="2"/>
  <c r="P1032" i="2"/>
  <c r="P695" i="2"/>
  <c r="P926" i="2"/>
  <c r="P663" i="2"/>
  <c r="P1149" i="2"/>
  <c r="P648" i="2"/>
  <c r="P350" i="2"/>
  <c r="P624" i="2"/>
  <c r="P794" i="2"/>
  <c r="P1191" i="2"/>
  <c r="P377" i="2"/>
  <c r="P710" i="2"/>
  <c r="P958" i="2"/>
  <c r="P1238" i="2"/>
  <c r="P956" i="2"/>
  <c r="P645" i="2"/>
  <c r="P1087" i="2"/>
  <c r="P1034" i="2"/>
  <c r="P483" i="2"/>
  <c r="P420" i="2"/>
  <c r="P1205" i="2"/>
  <c r="P1171" i="2"/>
  <c r="P599" i="2"/>
  <c r="P602" i="2"/>
  <c r="P961" i="2"/>
  <c r="P413" i="2"/>
  <c r="P555" i="2"/>
  <c r="P949" i="2"/>
  <c r="P613" i="2"/>
  <c r="P975" i="2"/>
  <c r="P988" i="2"/>
  <c r="P525" i="2"/>
  <c r="P1046" i="2"/>
  <c r="P595" i="2"/>
  <c r="P1075" i="2"/>
  <c r="P1054" i="2"/>
  <c r="X167" i="2"/>
  <c r="X143" i="2"/>
  <c r="X12" i="2"/>
  <c r="X239" i="2"/>
  <c r="X88" i="2"/>
  <c r="X237" i="2"/>
  <c r="X139" i="2"/>
  <c r="X35" i="2"/>
  <c r="X307" i="2"/>
  <c r="X147" i="2"/>
  <c r="X314" i="2"/>
  <c r="X38" i="2"/>
  <c r="X181" i="2"/>
  <c r="Q812" i="2"/>
  <c r="Q1022" i="2"/>
  <c r="Q745" i="2"/>
  <c r="Q1114" i="2"/>
  <c r="Q758" i="2"/>
  <c r="Q1170" i="2"/>
  <c r="P626" i="2"/>
  <c r="X72" i="2"/>
  <c r="X191" i="2"/>
  <c r="X107" i="2"/>
  <c r="X197" i="2"/>
  <c r="X243" i="2"/>
  <c r="Q484" i="2"/>
  <c r="O6" i="2"/>
  <c r="X126" i="2"/>
  <c r="X70" i="2"/>
  <c r="X185" i="2"/>
  <c r="X74" i="2"/>
  <c r="Q617" i="2"/>
  <c r="W4" i="2"/>
  <c r="X129" i="2"/>
  <c r="X233" i="2"/>
  <c r="X71" i="2"/>
  <c r="X54" i="2"/>
  <c r="X269" i="2"/>
  <c r="X298" i="2"/>
  <c r="X319" i="2"/>
  <c r="X213" i="2"/>
  <c r="X57" i="2"/>
  <c r="X220" i="2"/>
  <c r="X119" i="2"/>
  <c r="X20" i="2"/>
  <c r="X292" i="2"/>
  <c r="X135" i="2"/>
  <c r="X254" i="2"/>
  <c r="X26" i="2"/>
  <c r="X157" i="2"/>
  <c r="Q590" i="2"/>
  <c r="Q970" i="2"/>
  <c r="Q661" i="2"/>
  <c r="Q959" i="2"/>
  <c r="Q842" i="2"/>
  <c r="Q1038" i="2"/>
  <c r="P532" i="2"/>
  <c r="X183" i="2"/>
  <c r="Q631" i="2"/>
  <c r="X306" i="2"/>
  <c r="X175" i="2"/>
  <c r="X76" i="2"/>
  <c r="X142" i="2"/>
  <c r="X69" i="2"/>
  <c r="X288" i="2"/>
  <c r="X188" i="2"/>
  <c r="X32" i="2"/>
  <c r="X200" i="2"/>
  <c r="X102" i="2"/>
  <c r="X5" i="2"/>
  <c r="X274" i="2"/>
  <c r="X111" i="2"/>
  <c r="X230" i="2"/>
  <c r="X73" i="2"/>
  <c r="Q1121" i="2"/>
  <c r="Q1056" i="2"/>
  <c r="Q603" i="2"/>
  <c r="Q752" i="2"/>
  <c r="Q828" i="2"/>
  <c r="Q834" i="2"/>
  <c r="P917" i="2"/>
  <c r="V4" i="2"/>
  <c r="X309" i="2"/>
  <c r="X172" i="2"/>
  <c r="X190" i="2"/>
  <c r="X118" i="2"/>
  <c r="X283" i="2"/>
  <c r="X56" i="2"/>
  <c r="X201" i="2"/>
  <c r="X114" i="2"/>
  <c r="X217" i="2"/>
  <c r="Q960" i="2"/>
  <c r="X310" i="2"/>
  <c r="X261" i="2"/>
  <c r="X21" i="2"/>
  <c r="X268" i="2"/>
  <c r="X165" i="2"/>
  <c r="X9" i="2"/>
  <c r="X180" i="2"/>
  <c r="X80" i="2"/>
  <c r="X259" i="2"/>
  <c r="X87" i="2"/>
  <c r="X218" i="2"/>
  <c r="X61" i="2"/>
  <c r="Q791" i="2"/>
  <c r="Q915" i="2"/>
  <c r="Q1029" i="2"/>
  <c r="Q734" i="2"/>
  <c r="Q800" i="2"/>
  <c r="Q404" i="2"/>
  <c r="P368" i="2"/>
  <c r="P1060" i="2"/>
  <c r="Y3" i="2"/>
  <c r="W11" i="2"/>
  <c r="O11" i="2"/>
  <c r="P5" i="2"/>
  <c r="R5" i="2" s="1"/>
  <c r="O7" i="2"/>
  <c r="O28" i="2"/>
  <c r="V9" i="2"/>
  <c r="V29" i="2"/>
  <c r="W67" i="2"/>
  <c r="O33" i="2"/>
  <c r="V103" i="2"/>
  <c r="O8" i="2"/>
  <c r="O17" i="2"/>
  <c r="O9" i="2"/>
  <c r="O21" i="2"/>
  <c r="O10" i="2"/>
  <c r="O30" i="2"/>
  <c r="O16" i="2"/>
  <c r="R16" i="2" s="1"/>
  <c r="O24" i="2"/>
  <c r="O32" i="2"/>
  <c r="R32" i="2" s="1"/>
  <c r="O19" i="2"/>
  <c r="W222" i="2"/>
  <c r="P136" i="2"/>
  <c r="V271" i="2"/>
  <c r="P85" i="2"/>
  <c r="W245" i="2"/>
  <c r="P43" i="2"/>
  <c r="V13" i="2"/>
  <c r="P168" i="2"/>
  <c r="P186" i="2"/>
  <c r="O36" i="2"/>
  <c r="P163" i="2"/>
  <c r="O34" i="2"/>
  <c r="R34" i="2" s="1"/>
  <c r="P6" i="2"/>
  <c r="V144" i="2"/>
  <c r="O320" i="2"/>
  <c r="P65" i="2"/>
  <c r="O259" i="2"/>
  <c r="V67" i="2"/>
  <c r="O13" i="2"/>
  <c r="P241" i="2"/>
  <c r="O15" i="2"/>
  <c r="R15" i="2" s="1"/>
  <c r="P179" i="2"/>
  <c r="V79" i="2"/>
  <c r="P33" i="2"/>
  <c r="O22" i="2"/>
  <c r="R22" i="2" s="1"/>
  <c r="W80" i="2"/>
  <c r="W95" i="2"/>
  <c r="P8" i="2"/>
  <c r="V235" i="2"/>
  <c r="V31" i="2"/>
  <c r="O296" i="2"/>
  <c r="O149" i="2"/>
  <c r="O76" i="2"/>
  <c r="R76" i="2" s="1"/>
  <c r="O43" i="2"/>
  <c r="R43" i="2" s="1"/>
  <c r="O179" i="2"/>
  <c r="O161" i="2"/>
  <c r="O170" i="2"/>
  <c r="O210" i="2"/>
  <c r="R210" i="2" s="1"/>
  <c r="O198" i="2"/>
  <c r="O248" i="2"/>
  <c r="O44" i="2"/>
  <c r="O180" i="2"/>
  <c r="O129" i="2"/>
  <c r="O206" i="2"/>
  <c r="O258" i="2"/>
  <c r="R258" i="2" s="1"/>
  <c r="P269" i="2"/>
  <c r="P147" i="2"/>
  <c r="P14" i="2"/>
  <c r="P141" i="2"/>
  <c r="P209" i="2"/>
  <c r="P116" i="2"/>
  <c r="W204" i="2"/>
  <c r="W276" i="2"/>
  <c r="W165" i="2"/>
  <c r="W292" i="2"/>
  <c r="W194" i="2"/>
  <c r="W240" i="2"/>
  <c r="W185" i="2"/>
  <c r="W32" i="2"/>
  <c r="W288" i="2"/>
  <c r="W289" i="2"/>
  <c r="W128" i="2"/>
  <c r="V84" i="2"/>
  <c r="V174" i="2"/>
  <c r="V117" i="2"/>
  <c r="V244" i="2"/>
  <c r="V119" i="2"/>
  <c r="V189" i="2"/>
  <c r="V126" i="2"/>
  <c r="V224" i="2"/>
  <c r="V240" i="2"/>
  <c r="V171" i="2"/>
  <c r="V319" i="2"/>
  <c r="V208" i="2"/>
  <c r="O174" i="2"/>
  <c r="O167" i="2"/>
  <c r="O61" i="2"/>
  <c r="R61" i="2" s="1"/>
  <c r="O214" i="2"/>
  <c r="O239" i="2"/>
  <c r="O181" i="2"/>
  <c r="O201" i="2"/>
  <c r="R201" i="2" s="1"/>
  <c r="O255" i="2"/>
  <c r="R255" i="2" s="1"/>
  <c r="O53" i="2"/>
  <c r="O47" i="2"/>
  <c r="O183" i="2"/>
  <c r="O141" i="2"/>
  <c r="O218" i="2"/>
  <c r="O270" i="2"/>
  <c r="W180" i="2"/>
  <c r="W196" i="2"/>
  <c r="W231" i="2"/>
  <c r="W260" i="2"/>
  <c r="W160" i="2"/>
  <c r="W296" i="2"/>
  <c r="W200" i="2"/>
  <c r="W215" i="2"/>
  <c r="W211" i="2"/>
  <c r="W111" i="2"/>
  <c r="V151" i="2"/>
  <c r="V279" i="2"/>
  <c r="V159" i="2"/>
  <c r="Y159" i="2" s="1"/>
  <c r="V196" i="2"/>
  <c r="V179" i="2"/>
  <c r="V175" i="2"/>
  <c r="V265" i="2"/>
  <c r="V312" i="2"/>
  <c r="O222" i="2"/>
  <c r="O62" i="2"/>
  <c r="O209" i="2"/>
  <c r="O204" i="2"/>
  <c r="O72" i="2"/>
  <c r="O110" i="2"/>
  <c r="O232" i="2"/>
  <c r="R232" i="2" s="1"/>
  <c r="P210" i="2"/>
  <c r="P212" i="2"/>
  <c r="W172" i="2"/>
  <c r="W300" i="2"/>
  <c r="W76" i="2"/>
  <c r="W149" i="2"/>
  <c r="V260" i="2"/>
  <c r="V149" i="2"/>
  <c r="V274" i="2"/>
  <c r="V20" i="2"/>
  <c r="V259" i="2"/>
  <c r="V184" i="2"/>
  <c r="V50" i="2"/>
  <c r="V90" i="2"/>
  <c r="O316" i="2"/>
  <c r="O300" i="2"/>
  <c r="R300" i="2" s="1"/>
  <c r="O40" i="2"/>
  <c r="O116" i="2"/>
  <c r="O307" i="2"/>
  <c r="P303" i="2"/>
  <c r="P99" i="2"/>
  <c r="W121" i="2"/>
  <c r="W105" i="2"/>
  <c r="W256" i="2"/>
  <c r="W207" i="2"/>
  <c r="V247" i="2"/>
  <c r="V80" i="2"/>
  <c r="V122" i="2"/>
  <c r="O99" i="2"/>
  <c r="R99" i="2" s="1"/>
  <c r="O64" i="2"/>
  <c r="O130" i="2"/>
  <c r="O230" i="2"/>
  <c r="O260" i="2"/>
  <c r="P275" i="2"/>
  <c r="P24" i="2"/>
  <c r="W176" i="2"/>
  <c r="W178" i="2"/>
  <c r="W166" i="2"/>
  <c r="W235" i="2"/>
  <c r="V116" i="2"/>
  <c r="O48" i="2"/>
  <c r="R48" i="2" s="1"/>
  <c r="O120" i="2"/>
  <c r="O123" i="2"/>
  <c r="O278" i="2"/>
  <c r="P100" i="2"/>
  <c r="P229" i="2"/>
  <c r="W142" i="2"/>
  <c r="W303" i="2"/>
  <c r="V299" i="2"/>
  <c r="V166" i="2"/>
  <c r="V118" i="2"/>
  <c r="O31" i="2"/>
  <c r="O276" i="2"/>
  <c r="R276" i="2" s="1"/>
  <c r="O162" i="2"/>
  <c r="O35" i="2"/>
  <c r="O82" i="2"/>
  <c r="R82" i="2" s="1"/>
  <c r="O37" i="2"/>
  <c r="O138" i="2"/>
  <c r="O264" i="2"/>
  <c r="R264" i="2" s="1"/>
  <c r="O152" i="2"/>
  <c r="R152" i="2" s="1"/>
  <c r="O245" i="2"/>
  <c r="O73" i="2"/>
  <c r="O66" i="2"/>
  <c r="R66" i="2" s="1"/>
  <c r="O128" i="2"/>
  <c r="R128" i="2" s="1"/>
  <c r="O184" i="2"/>
  <c r="R184" i="2" s="1"/>
  <c r="O159" i="2"/>
  <c r="O268" i="2"/>
  <c r="O315" i="2"/>
  <c r="O314" i="2"/>
  <c r="O298" i="2"/>
  <c r="P219" i="2"/>
  <c r="P95" i="2"/>
  <c r="P139" i="2"/>
  <c r="P246" i="2"/>
  <c r="P23" i="2"/>
  <c r="W5" i="2"/>
  <c r="W7" i="2"/>
  <c r="W137" i="2"/>
  <c r="W199" i="2"/>
  <c r="W219" i="2"/>
  <c r="W12" i="2"/>
  <c r="W298" i="2"/>
  <c r="W229" i="2"/>
  <c r="W297" i="2"/>
  <c r="W274" i="2"/>
  <c r="W299" i="2"/>
  <c r="W112" i="2"/>
  <c r="V231" i="2"/>
  <c r="V60" i="2"/>
  <c r="V246" i="2"/>
  <c r="V218" i="2"/>
  <c r="V68" i="2"/>
  <c r="V222" i="2"/>
  <c r="V276" i="2"/>
  <c r="V145" i="2"/>
  <c r="V132" i="2"/>
  <c r="V273" i="2"/>
  <c r="V14" i="2"/>
  <c r="V277" i="2"/>
  <c r="O83" i="2"/>
  <c r="O243" i="2"/>
  <c r="O235" i="2"/>
  <c r="P158" i="2"/>
  <c r="W50" i="2"/>
  <c r="W92" i="2"/>
  <c r="V76" i="2"/>
  <c r="V285" i="2"/>
  <c r="O95" i="2"/>
  <c r="R95" i="2" s="1"/>
  <c r="O100" i="2"/>
  <c r="P34" i="2"/>
  <c r="W103" i="2"/>
  <c r="V127" i="2"/>
  <c r="O226" i="2"/>
  <c r="R226" i="2" s="1"/>
  <c r="O269" i="2"/>
  <c r="O302" i="2"/>
  <c r="O146" i="2"/>
  <c r="R146" i="2" s="1"/>
  <c r="P150" i="2"/>
  <c r="W277" i="2"/>
  <c r="O121" i="2"/>
  <c r="O127" i="2"/>
  <c r="O303" i="2"/>
  <c r="O89" i="2"/>
  <c r="O139" i="2"/>
  <c r="R139" i="2" s="1"/>
  <c r="O71" i="2"/>
  <c r="O42" i="2"/>
  <c r="R42" i="2" s="1"/>
  <c r="O273" i="2"/>
  <c r="O254" i="2"/>
  <c r="O287" i="2"/>
  <c r="O80" i="2"/>
  <c r="O115" i="2"/>
  <c r="O156" i="2"/>
  <c r="O192" i="2"/>
  <c r="R192" i="2" s="1"/>
  <c r="O168" i="2"/>
  <c r="O45" i="2"/>
  <c r="O238" i="2"/>
  <c r="O265" i="2"/>
  <c r="R265" i="2" s="1"/>
  <c r="O310" i="2"/>
  <c r="P245" i="2"/>
  <c r="P123" i="2"/>
  <c r="P148" i="2"/>
  <c r="P254" i="2"/>
  <c r="P316" i="2"/>
  <c r="P94" i="2"/>
  <c r="P317" i="2"/>
  <c r="P261" i="2"/>
  <c r="P26" i="2"/>
  <c r="P262" i="2"/>
  <c r="P55" i="2"/>
  <c r="P155" i="2"/>
  <c r="P137" i="2"/>
  <c r="P16" i="2"/>
  <c r="P132" i="2"/>
  <c r="P138" i="2"/>
  <c r="P191" i="2"/>
  <c r="P223" i="2"/>
  <c r="P107" i="2"/>
  <c r="P124" i="2"/>
  <c r="P221" i="2"/>
  <c r="P252" i="2"/>
  <c r="P203" i="2"/>
  <c r="P283" i="2"/>
  <c r="P75" i="2"/>
  <c r="P227" i="2"/>
  <c r="P216" i="2"/>
  <c r="P157" i="2"/>
  <c r="P264" i="2"/>
  <c r="P273" i="2"/>
  <c r="W96" i="2"/>
  <c r="W115" i="2"/>
  <c r="W131" i="2"/>
  <c r="W33" i="2"/>
  <c r="W205" i="2"/>
  <c r="W22" i="2"/>
  <c r="W133" i="2"/>
  <c r="W249" i="2"/>
  <c r="W203" i="2"/>
  <c r="W59" i="2"/>
  <c r="W242" i="2"/>
  <c r="W144" i="2"/>
  <c r="V23" i="2"/>
  <c r="V22" i="2"/>
  <c r="V59" i="2"/>
  <c r="V256" i="2"/>
  <c r="V304" i="2"/>
  <c r="V73" i="2"/>
  <c r="V176" i="2"/>
  <c r="V173" i="2"/>
  <c r="V113" i="2"/>
  <c r="V107" i="2"/>
  <c r="O242" i="2"/>
  <c r="O166" i="2"/>
  <c r="O29" i="2"/>
  <c r="O133" i="2"/>
  <c r="O144" i="2"/>
  <c r="O79" i="2"/>
  <c r="R79" i="2" s="1"/>
  <c r="O102" i="2"/>
  <c r="O311" i="2"/>
  <c r="R311" i="2" s="1"/>
  <c r="O277" i="2"/>
  <c r="O308" i="2"/>
  <c r="O101" i="2"/>
  <c r="O122" i="2"/>
  <c r="R122" i="2" s="1"/>
  <c r="O178" i="2"/>
  <c r="O193" i="2"/>
  <c r="R193" i="2" s="1"/>
  <c r="O293" i="2"/>
  <c r="R293" i="2" s="1"/>
  <c r="O57" i="2"/>
  <c r="O284" i="2"/>
  <c r="O279" i="2"/>
  <c r="R279" i="2" s="1"/>
  <c r="P36" i="2"/>
  <c r="P310" i="2"/>
  <c r="P167" i="2"/>
  <c r="P200" i="2"/>
  <c r="P255" i="2"/>
  <c r="P232" i="2"/>
  <c r="P92" i="2"/>
  <c r="P42" i="2"/>
  <c r="V33" i="2"/>
  <c r="W193" i="2"/>
  <c r="W29" i="2"/>
  <c r="W271" i="2"/>
  <c r="W75" i="2"/>
  <c r="W51" i="2"/>
  <c r="W246" i="2"/>
  <c r="W8" i="2"/>
  <c r="W234" i="2"/>
  <c r="W169" i="2"/>
  <c r="W264" i="2"/>
  <c r="W52" i="2"/>
  <c r="V238" i="2"/>
  <c r="V111" i="2"/>
  <c r="V249" i="2"/>
  <c r="V215" i="2"/>
  <c r="V191" i="2"/>
  <c r="V138" i="2"/>
  <c r="V170" i="2"/>
  <c r="V89" i="2"/>
  <c r="V105" i="2"/>
  <c r="V233" i="2"/>
  <c r="V207" i="2"/>
  <c r="V19" i="2"/>
  <c r="O98" i="2"/>
  <c r="R98" i="2" s="1"/>
  <c r="O231" i="2"/>
  <c r="O275" i="2"/>
  <c r="O199" i="2"/>
  <c r="O304" i="2"/>
  <c r="P156" i="2"/>
  <c r="P162" i="2"/>
  <c r="P305" i="2"/>
  <c r="W126" i="2"/>
  <c r="W290" i="2"/>
  <c r="W187" i="2"/>
  <c r="W70" i="2"/>
  <c r="P130" i="2"/>
  <c r="O212" i="2"/>
  <c r="O63" i="2"/>
  <c r="O244" i="2"/>
  <c r="O75" i="2"/>
  <c r="R75" i="2" s="1"/>
  <c r="O202" i="2"/>
  <c r="R202" i="2" s="1"/>
  <c r="P35" i="2"/>
  <c r="P160" i="2"/>
  <c r="W238" i="2"/>
  <c r="W58" i="2"/>
  <c r="V226" i="2"/>
  <c r="V156" i="2"/>
  <c r="V153" i="2"/>
  <c r="V131" i="2"/>
  <c r="O256" i="2"/>
  <c r="O319" i="2"/>
  <c r="R319" i="2" s="1"/>
  <c r="O41" i="2"/>
  <c r="R41" i="2" s="1"/>
  <c r="O119" i="2"/>
  <c r="R119" i="2" s="1"/>
  <c r="O274" i="2"/>
  <c r="P201" i="2"/>
  <c r="W255" i="2"/>
  <c r="W23" i="2"/>
  <c r="W210" i="2"/>
  <c r="V152" i="2"/>
  <c r="V168" i="2"/>
  <c r="V301" i="2"/>
  <c r="V272" i="2"/>
  <c r="V32" i="2"/>
  <c r="O151" i="2"/>
  <c r="R151" i="2" s="1"/>
  <c r="O125" i="2"/>
  <c r="R125" i="2" s="1"/>
  <c r="O286" i="2"/>
  <c r="P152" i="2"/>
  <c r="P213" i="2"/>
  <c r="W232" i="2"/>
  <c r="W93" i="2"/>
  <c r="W295" i="2"/>
  <c r="W183" i="2"/>
  <c r="V52" i="2"/>
  <c r="V295" i="2"/>
  <c r="V57" i="2"/>
  <c r="V97" i="2"/>
  <c r="V183" i="2"/>
  <c r="V193" i="2"/>
  <c r="O134" i="2"/>
  <c r="R134" i="2" s="1"/>
  <c r="O220" i="2"/>
  <c r="O136" i="2"/>
  <c r="R136" i="2" s="1"/>
  <c r="O176" i="2"/>
  <c r="O187" i="2"/>
  <c r="O113" i="2"/>
  <c r="O85" i="2"/>
  <c r="O309" i="2"/>
  <c r="O280" i="2"/>
  <c r="O109" i="2"/>
  <c r="R109" i="2" s="1"/>
  <c r="O135" i="2"/>
  <c r="O188" i="2"/>
  <c r="O236" i="2"/>
  <c r="O297" i="2"/>
  <c r="O69" i="2"/>
  <c r="O292" i="2"/>
  <c r="O285" i="2"/>
  <c r="R285" i="2" s="1"/>
  <c r="P96" i="2"/>
  <c r="P281" i="2"/>
  <c r="P112" i="2"/>
  <c r="P41" i="2"/>
  <c r="P185" i="2"/>
  <c r="P114" i="2"/>
  <c r="P301" i="2"/>
  <c r="W310" i="2"/>
  <c r="W36" i="2"/>
  <c r="W227" i="2"/>
  <c r="W258" i="2"/>
  <c r="W31" i="2"/>
  <c r="W28" i="2"/>
  <c r="W64" i="2"/>
  <c r="W275" i="2"/>
  <c r="W164" i="2"/>
  <c r="W151" i="2"/>
  <c r="W190" i="2"/>
  <c r="W309" i="2"/>
  <c r="V99" i="2"/>
  <c r="V252" i="2"/>
  <c r="V201" i="2"/>
  <c r="V98" i="2"/>
  <c r="V229" i="2"/>
  <c r="Y229" i="2" s="1"/>
  <c r="V81" i="2"/>
  <c r="V197" i="2"/>
  <c r="V12" i="2"/>
  <c r="V135" i="2"/>
  <c r="V102" i="2"/>
  <c r="V39" i="2"/>
  <c r="V297" i="2"/>
  <c r="O131" i="2"/>
  <c r="O216" i="2"/>
  <c r="R216" i="2" s="1"/>
  <c r="O177" i="2"/>
  <c r="P315" i="2"/>
  <c r="W280" i="2"/>
  <c r="W230" i="2"/>
  <c r="W301" i="2"/>
  <c r="V234" i="2"/>
  <c r="V141" i="2"/>
  <c r="V146" i="2"/>
  <c r="O249" i="2"/>
  <c r="O306" i="2"/>
  <c r="O205" i="2"/>
  <c r="P195" i="2"/>
  <c r="P268" i="2"/>
  <c r="W316" i="2"/>
  <c r="W98" i="2"/>
  <c r="W213" i="2"/>
  <c r="V125" i="2"/>
  <c r="V241" i="2"/>
  <c r="V155" i="2"/>
  <c r="O211" i="2"/>
  <c r="O74" i="2"/>
  <c r="R74" i="2" s="1"/>
  <c r="O224" i="2"/>
  <c r="P128" i="2"/>
  <c r="P314" i="2"/>
  <c r="W285" i="2"/>
  <c r="W120" i="2"/>
  <c r="W136" i="2"/>
  <c r="W195" i="2"/>
  <c r="V142" i="2"/>
  <c r="V92" i="2"/>
  <c r="V213" i="2"/>
  <c r="V93" i="2"/>
  <c r="O49" i="2"/>
  <c r="R49" i="2" s="1"/>
  <c r="O59" i="2"/>
  <c r="O237" i="2"/>
  <c r="P169" i="2"/>
  <c r="W113" i="2"/>
  <c r="W54" i="2"/>
  <c r="W311" i="2"/>
  <c r="V161" i="2"/>
  <c r="O90" i="2"/>
  <c r="O281" i="2"/>
  <c r="O77" i="2"/>
  <c r="O140" i="2"/>
  <c r="O263" i="2"/>
  <c r="R263" i="2" s="1"/>
  <c r="O200" i="2"/>
  <c r="O114" i="2"/>
  <c r="O86" i="2"/>
  <c r="O147" i="2"/>
  <c r="R147" i="2" s="1"/>
  <c r="O290" i="2"/>
  <c r="O195" i="2"/>
  <c r="R195" i="2" s="1"/>
  <c r="O155" i="2"/>
  <c r="O247" i="2"/>
  <c r="O160" i="2"/>
  <c r="O81" i="2"/>
  <c r="R81" i="2" s="1"/>
  <c r="O182" i="2"/>
  <c r="R182" i="2" s="1"/>
  <c r="O288" i="2"/>
  <c r="R288" i="2" s="1"/>
  <c r="W302" i="2"/>
  <c r="W125" i="2"/>
  <c r="W250" i="2"/>
  <c r="W91" i="2"/>
  <c r="W244" i="2"/>
  <c r="W206" i="2"/>
  <c r="W243" i="2"/>
  <c r="W201" i="2"/>
  <c r="W141" i="2"/>
  <c r="W170" i="2"/>
  <c r="W171" i="2"/>
  <c r="W156" i="2"/>
  <c r="W79" i="2"/>
  <c r="W266" i="2"/>
  <c r="W49" i="2"/>
  <c r="W53" i="2"/>
  <c r="W34" i="2"/>
  <c r="W143" i="2"/>
  <c r="W139" i="2"/>
  <c r="W278" i="2"/>
  <c r="W17" i="2"/>
  <c r="W82" i="2"/>
  <c r="W198" i="2"/>
  <c r="W161" i="2"/>
  <c r="W236" i="2"/>
  <c r="W182" i="2"/>
  <c r="W35" i="2"/>
  <c r="W148" i="2"/>
  <c r="W27" i="2"/>
  <c r="W44" i="2"/>
  <c r="W191" i="2"/>
  <c r="W90" i="2"/>
  <c r="W268" i="2"/>
  <c r="W188" i="2"/>
  <c r="W47" i="2"/>
  <c r="W42" i="2"/>
  <c r="W118" i="2"/>
  <c r="W317" i="2"/>
  <c r="W272" i="2"/>
  <c r="W85" i="2"/>
  <c r="W237" i="2"/>
  <c r="W25" i="2"/>
  <c r="W284" i="2"/>
  <c r="W110" i="2"/>
  <c r="W265" i="2"/>
  <c r="W146" i="2"/>
  <c r="W173" i="2"/>
  <c r="W248" i="2"/>
  <c r="W225" i="2"/>
  <c r="W45" i="2"/>
  <c r="W14" i="2"/>
  <c r="W97" i="2"/>
  <c r="W189" i="2"/>
  <c r="W217" i="2"/>
  <c r="W168" i="2"/>
  <c r="W221" i="2"/>
  <c r="W69" i="2"/>
  <c r="W270" i="2"/>
  <c r="W197" i="2"/>
  <c r="W62" i="2"/>
  <c r="W15" i="2"/>
  <c r="W306" i="2"/>
  <c r="W130" i="2"/>
  <c r="W192" i="2"/>
  <c r="W134" i="2"/>
  <c r="W282" i="2"/>
  <c r="W37" i="2"/>
  <c r="W152" i="2"/>
  <c r="W259" i="2"/>
  <c r="W291" i="2"/>
  <c r="W21" i="2"/>
  <c r="W226" i="2"/>
  <c r="W65" i="2"/>
  <c r="W19" i="2"/>
  <c r="W123" i="2"/>
  <c r="W209" i="2"/>
  <c r="W66" i="2"/>
  <c r="W61" i="2"/>
  <c r="W13" i="2"/>
  <c r="W104" i="2"/>
  <c r="W181" i="2"/>
  <c r="W43" i="2"/>
  <c r="W163" i="2"/>
  <c r="W157" i="2"/>
  <c r="W20" i="2"/>
  <c r="W167" i="2"/>
  <c r="W83" i="2"/>
  <c r="W307" i="2"/>
  <c r="W9" i="2"/>
  <c r="W184" i="2"/>
  <c r="W155" i="2"/>
  <c r="W247" i="2"/>
  <c r="W116" i="2"/>
  <c r="W46" i="2"/>
  <c r="W254" i="2"/>
  <c r="W84" i="2"/>
  <c r="W159" i="2"/>
  <c r="W26" i="2"/>
  <c r="W135" i="2"/>
  <c r="W220" i="2"/>
  <c r="W129" i="2"/>
  <c r="W86" i="2"/>
  <c r="W48" i="2"/>
  <c r="W99" i="2"/>
  <c r="W81" i="2"/>
  <c r="W124" i="2"/>
  <c r="W313" i="2"/>
  <c r="W6" i="2"/>
  <c r="W74" i="2"/>
  <c r="W312" i="2"/>
  <c r="W100" i="2"/>
  <c r="W261" i="2"/>
  <c r="W202" i="2"/>
  <c r="W89" i="2"/>
  <c r="W147" i="2"/>
  <c r="W252" i="2"/>
  <c r="W117" i="2"/>
  <c r="W263" i="2"/>
  <c r="W145" i="2"/>
  <c r="W150" i="2"/>
  <c r="W253" i="2"/>
  <c r="W114" i="2"/>
  <c r="W72" i="2"/>
  <c r="W212" i="2"/>
  <c r="W40" i="2"/>
  <c r="W269" i="2"/>
  <c r="W153" i="2"/>
  <c r="W233" i="2"/>
  <c r="W257" i="2"/>
  <c r="W102" i="2"/>
  <c r="W78" i="2"/>
  <c r="W224" i="2"/>
  <c r="W71" i="2"/>
  <c r="W57" i="2"/>
  <c r="W41" i="2"/>
  <c r="W279" i="2"/>
  <c r="W267" i="2"/>
  <c r="W39" i="2"/>
  <c r="W87" i="2"/>
  <c r="W262" i="2"/>
  <c r="W18" i="2"/>
  <c r="W138" i="2"/>
  <c r="W122" i="2"/>
  <c r="W216" i="2"/>
  <c r="W223" i="2"/>
  <c r="W239" i="2"/>
  <c r="W218" i="2"/>
  <c r="W60" i="2"/>
  <c r="W286" i="2"/>
  <c r="W287" i="2"/>
  <c r="W283" i="2"/>
  <c r="W315" i="2"/>
  <c r="W56" i="2"/>
  <c r="W228" i="2"/>
  <c r="W73" i="2"/>
  <c r="W63" i="2"/>
  <c r="W154" i="2"/>
  <c r="W16" i="2"/>
  <c r="W281" i="2"/>
  <c r="W293" i="2"/>
  <c r="W30" i="2"/>
  <c r="W132" i="2"/>
  <c r="W308" i="2"/>
  <c r="W24" i="2"/>
  <c r="W106" i="2"/>
  <c r="W179" i="2"/>
  <c r="W94" i="2"/>
  <c r="W68" i="2"/>
  <c r="P151" i="2"/>
  <c r="P98" i="2"/>
  <c r="P230" i="2"/>
  <c r="P224" i="2"/>
  <c r="P17" i="2"/>
  <c r="P115" i="2"/>
  <c r="P276" i="2"/>
  <c r="W119" i="2"/>
  <c r="W214" i="2"/>
  <c r="W101" i="2"/>
  <c r="W158" i="2"/>
  <c r="W55" i="2"/>
  <c r="W88" i="2"/>
  <c r="W304" i="2"/>
  <c r="W241" i="2"/>
  <c r="W109" i="2"/>
  <c r="W186" i="2"/>
  <c r="W294" i="2"/>
  <c r="W77" i="2"/>
  <c r="W208" i="2"/>
  <c r="V228" i="2"/>
  <c r="V44" i="2"/>
  <c r="V10" i="2"/>
  <c r="V288" i="2"/>
  <c r="V262" i="2"/>
  <c r="V6" i="2"/>
  <c r="V38" i="2"/>
  <c r="V211" i="2"/>
  <c r="V230" i="2"/>
  <c r="V248" i="2"/>
  <c r="V182" i="2"/>
  <c r="O70" i="2"/>
  <c r="W177" i="2"/>
  <c r="V167" i="2"/>
  <c r="O143" i="2"/>
  <c r="R143" i="2" s="1"/>
  <c r="O106" i="2"/>
  <c r="O58" i="2"/>
  <c r="O283" i="2"/>
  <c r="O137" i="2"/>
  <c r="R137" i="2" s="1"/>
  <c r="O126" i="2"/>
  <c r="O164" i="2"/>
  <c r="R164" i="2" s="1"/>
  <c r="O190" i="2"/>
  <c r="R190" i="2" s="1"/>
  <c r="O197" i="2"/>
  <c r="O171" i="2"/>
  <c r="O294" i="2"/>
  <c r="R294" i="2" s="1"/>
  <c r="O25" i="2"/>
  <c r="R25" i="2" s="1"/>
  <c r="O172" i="2"/>
  <c r="R172" i="2" s="1"/>
  <c r="O93" i="2"/>
  <c r="O194" i="2"/>
  <c r="V198" i="2"/>
  <c r="V45" i="2"/>
  <c r="V186" i="2"/>
  <c r="V35" i="2"/>
  <c r="V62" i="2"/>
  <c r="V61" i="2"/>
  <c r="V64" i="2"/>
  <c r="V7" i="2"/>
  <c r="V66" i="2"/>
  <c r="V188" i="2"/>
  <c r="V15" i="2"/>
  <c r="V112" i="2"/>
  <c r="V310" i="2"/>
  <c r="V227" i="2"/>
  <c r="V305" i="2"/>
  <c r="V162" i="2"/>
  <c r="V303" i="2"/>
  <c r="V278" i="2"/>
  <c r="Y278" i="2" s="1"/>
  <c r="V286" i="2"/>
  <c r="V237" i="2"/>
  <c r="V232" i="2"/>
  <c r="V194" i="2"/>
  <c r="V42" i="2"/>
  <c r="V202" i="2"/>
  <c r="V296" i="2"/>
  <c r="V78" i="2"/>
  <c r="V185" i="2"/>
  <c r="V120" i="2"/>
  <c r="V258" i="2"/>
  <c r="V94" i="2"/>
  <c r="V306" i="2"/>
  <c r="V263" i="2"/>
  <c r="V210" i="2"/>
  <c r="V70" i="2"/>
  <c r="V140" i="2"/>
  <c r="V316" i="2"/>
  <c r="V48" i="2"/>
  <c r="V36" i="2"/>
  <c r="V18" i="2"/>
  <c r="V291" i="2"/>
  <c r="V130" i="2"/>
  <c r="V178" i="2"/>
  <c r="V253" i="2"/>
  <c r="Y253" i="2" s="1"/>
  <c r="V302" i="2"/>
  <c r="V58" i="2"/>
  <c r="V136" i="2"/>
  <c r="V24" i="2"/>
  <c r="V209" i="2"/>
  <c r="V281" i="2"/>
  <c r="V43" i="2"/>
  <c r="V148" i="2"/>
  <c r="V200" i="2"/>
  <c r="V51" i="2"/>
  <c r="V158" i="2"/>
  <c r="V121" i="2"/>
  <c r="V128" i="2"/>
  <c r="V157" i="2"/>
  <c r="V204" i="2"/>
  <c r="V223" i="2"/>
  <c r="V54" i="2"/>
  <c r="V91" i="2"/>
  <c r="V290" i="2"/>
  <c r="V27" i="2"/>
  <c r="V11" i="2"/>
  <c r="V104" i="2"/>
  <c r="V180" i="2"/>
  <c r="V250" i="2"/>
  <c r="V150" i="2"/>
  <c r="V266" i="2"/>
  <c r="V214" i="2"/>
  <c r="V169" i="2"/>
  <c r="V41" i="2"/>
  <c r="V283" i="2"/>
  <c r="V37" i="2"/>
  <c r="V172" i="2"/>
  <c r="V25" i="2"/>
  <c r="V298" i="2"/>
  <c r="V139" i="2"/>
  <c r="V307" i="2"/>
  <c r="V30" i="2"/>
  <c r="V205" i="2"/>
  <c r="V72" i="2"/>
  <c r="V55" i="2"/>
  <c r="V100" i="2"/>
  <c r="V85" i="2"/>
  <c r="V219" i="2"/>
  <c r="V137" i="2"/>
  <c r="V308" i="2"/>
  <c r="V114" i="2"/>
  <c r="V96" i="2"/>
  <c r="V300" i="2"/>
  <c r="V264" i="2"/>
  <c r="V115" i="2"/>
  <c r="V239" i="2"/>
  <c r="V165" i="2"/>
  <c r="V147" i="2"/>
  <c r="V261" i="2"/>
  <c r="V177" i="2"/>
  <c r="V101" i="2"/>
  <c r="V21" i="2"/>
  <c r="V124" i="2"/>
  <c r="V206" i="2"/>
  <c r="V181" i="2"/>
  <c r="Y181" i="2" s="1"/>
  <c r="V269" i="2"/>
  <c r="V28" i="2"/>
  <c r="V40" i="2"/>
  <c r="V254" i="2"/>
  <c r="V164" i="2"/>
  <c r="V245" i="2"/>
  <c r="V63" i="2"/>
  <c r="V86" i="2"/>
  <c r="V242" i="2"/>
  <c r="V160" i="2"/>
  <c r="V46" i="2"/>
  <c r="V313" i="2"/>
  <c r="V212" i="2"/>
  <c r="V65" i="2"/>
  <c r="V133" i="2"/>
  <c r="V236" i="2"/>
  <c r="V49" i="2"/>
  <c r="V82" i="2"/>
  <c r="V123" i="2"/>
  <c r="V284" i="2"/>
  <c r="V203" i="2"/>
  <c r="V225" i="2"/>
  <c r="V8" i="2"/>
  <c r="V71" i="2"/>
  <c r="V309" i="2"/>
  <c r="V106" i="2"/>
  <c r="V163" i="2"/>
  <c r="V192" i="2"/>
  <c r="V16" i="2"/>
  <c r="Y16" i="2" s="1"/>
  <c r="V53" i="2"/>
  <c r="V26" i="2"/>
  <c r="V314" i="2"/>
  <c r="V95" i="2"/>
  <c r="V282" i="2"/>
  <c r="V217" i="2"/>
  <c r="V255" i="2"/>
  <c r="V154" i="2"/>
  <c r="V221" i="2"/>
  <c r="V110" i="2"/>
  <c r="V187" i="2"/>
  <c r="V134" i="2"/>
  <c r="V287" i="2"/>
  <c r="V315" i="2"/>
  <c r="V108" i="2"/>
  <c r="V17" i="2"/>
  <c r="V216" i="2"/>
  <c r="V109" i="2"/>
  <c r="V268" i="2"/>
  <c r="Y268" i="2" s="1"/>
  <c r="V289" i="2"/>
  <c r="V311" i="2"/>
  <c r="V294" i="2"/>
  <c r="V293" i="2"/>
  <c r="V34" i="2"/>
  <c r="V83" i="2"/>
  <c r="V292" i="2"/>
  <c r="V317" i="2"/>
  <c r="V251" i="2"/>
  <c r="Y251" i="2" s="1"/>
  <c r="V69" i="2"/>
  <c r="V143" i="2"/>
  <c r="V74" i="2"/>
  <c r="V243" i="2"/>
  <c r="V88" i="2"/>
  <c r="V56" i="2"/>
  <c r="V220" i="2"/>
  <c r="V129" i="2"/>
  <c r="V267" i="2"/>
  <c r="V87" i="2"/>
  <c r="O301" i="2"/>
  <c r="O313" i="2"/>
  <c r="O312" i="2"/>
  <c r="R312" i="2" s="1"/>
  <c r="O165" i="2"/>
  <c r="O266" i="2"/>
  <c r="O148" i="2"/>
  <c r="O94" i="2"/>
  <c r="R94" i="2" s="1"/>
  <c r="O154" i="2"/>
  <c r="R154" i="2" s="1"/>
  <c r="O203" i="2"/>
  <c r="O317" i="2"/>
  <c r="O65" i="2"/>
  <c r="O191" i="2"/>
  <c r="R191" i="2" s="1"/>
  <c r="O267" i="2"/>
  <c r="O240" i="2"/>
  <c r="O233" i="2"/>
  <c r="R233" i="2" s="1"/>
  <c r="O111" i="2"/>
  <c r="O104" i="2"/>
  <c r="O56" i="2"/>
  <c r="R56" i="2" s="1"/>
  <c r="O163" i="2"/>
  <c r="O157" i="2"/>
  <c r="R157" i="2" s="1"/>
  <c r="O132" i="2"/>
  <c r="O27" i="2"/>
  <c r="O228" i="2"/>
  <c r="R228" i="2" s="1"/>
  <c r="O20" i="2"/>
  <c r="O14" i="2"/>
  <c r="O282" i="2"/>
  <c r="O299" i="2"/>
  <c r="O305" i="2"/>
  <c r="O153" i="2"/>
  <c r="O252" i="2"/>
  <c r="O318" i="2"/>
  <c r="R318" i="2" s="1"/>
  <c r="O91" i="2"/>
  <c r="R91" i="2" s="1"/>
  <c r="O145" i="2"/>
  <c r="O189" i="2"/>
  <c r="O261" i="2"/>
  <c r="R261" i="2" s="1"/>
  <c r="O46" i="2"/>
  <c r="O142" i="2"/>
  <c r="O262" i="2"/>
  <c r="O223" i="2"/>
  <c r="O291" i="2"/>
  <c r="O186" i="2"/>
  <c r="O92" i="2"/>
  <c r="R92" i="2" s="1"/>
  <c r="O103" i="2"/>
  <c r="R103" i="2" s="1"/>
  <c r="O50" i="2"/>
  <c r="R50" i="2" s="1"/>
  <c r="O107" i="2"/>
  <c r="O150" i="2"/>
  <c r="O124" i="2"/>
  <c r="O169" i="2"/>
  <c r="O246" i="2"/>
  <c r="O257" i="2"/>
  <c r="O271" i="2"/>
  <c r="O117" i="2"/>
  <c r="O219" i="2"/>
  <c r="O213" i="2"/>
  <c r="R213" i="2" s="1"/>
  <c r="O38" i="2"/>
  <c r="O97" i="2"/>
  <c r="R97" i="2" s="1"/>
  <c r="O175" i="2"/>
  <c r="O196" i="2"/>
  <c r="O295" i="2"/>
  <c r="O88" i="2"/>
  <c r="O60" i="2"/>
  <c r="O229" i="2"/>
  <c r="R229" i="2" s="1"/>
  <c r="O227" i="2"/>
  <c r="O118" i="2"/>
  <c r="O289" i="2"/>
  <c r="O26" i="2"/>
  <c r="R26" i="2" s="1"/>
  <c r="O54" i="2"/>
  <c r="R54" i="2" s="1"/>
  <c r="O55" i="2"/>
  <c r="R55" i="2" s="1"/>
  <c r="O112" i="2"/>
  <c r="O39" i="2"/>
  <c r="O217" i="2"/>
  <c r="O68" i="2"/>
  <c r="O84" i="2"/>
  <c r="O234" i="2"/>
  <c r="O251" i="2"/>
  <c r="O241" i="2"/>
  <c r="O105" i="2"/>
  <c r="O208" i="2"/>
  <c r="R208" i="2" s="1"/>
  <c r="O185" i="2"/>
  <c r="R185" i="2" s="1"/>
  <c r="O18" i="2"/>
  <c r="O78" i="2"/>
  <c r="O158" i="2"/>
  <c r="R158" i="2" s="1"/>
  <c r="O173" i="2"/>
  <c r="O253" i="2"/>
  <c r="R253" i="2" s="1"/>
  <c r="O87" i="2"/>
  <c r="O12" i="2"/>
  <c r="O215" i="2"/>
  <c r="O221" i="2"/>
  <c r="O108" i="2"/>
  <c r="O250" i="2"/>
  <c r="O23" i="2"/>
  <c r="O225" i="2"/>
  <c r="O51" i="2"/>
  <c r="O96" i="2"/>
  <c r="O272" i="2"/>
  <c r="O207" i="2"/>
  <c r="O52" i="2"/>
  <c r="O67" i="2"/>
  <c r="R67" i="2" s="1"/>
  <c r="P298" i="2"/>
  <c r="P28" i="2"/>
  <c r="P291" i="2"/>
  <c r="P149" i="2"/>
  <c r="P204" i="2"/>
  <c r="P29" i="2"/>
  <c r="P134" i="2"/>
  <c r="W127" i="2"/>
  <c r="W175" i="2"/>
  <c r="W140" i="2"/>
  <c r="W251" i="2"/>
  <c r="W305" i="2"/>
  <c r="W174" i="2"/>
  <c r="W108" i="2"/>
  <c r="W314" i="2"/>
  <c r="W162" i="2"/>
  <c r="W273" i="2"/>
  <c r="W38" i="2"/>
  <c r="W10" i="2"/>
  <c r="W107" i="2"/>
  <c r="V47" i="2"/>
  <c r="V5" i="2"/>
  <c r="V195" i="2"/>
  <c r="V199" i="2"/>
  <c r="V280" i="2"/>
  <c r="V190" i="2"/>
  <c r="V77" i="2"/>
  <c r="V75" i="2"/>
  <c r="Y75" i="2" s="1"/>
  <c r="V270" i="2"/>
  <c r="V257" i="2"/>
  <c r="V275" i="2"/>
  <c r="V318" i="2"/>
  <c r="P90" i="2"/>
  <c r="P140" i="2"/>
  <c r="P117" i="2"/>
  <c r="P66" i="2"/>
  <c r="P313" i="2"/>
  <c r="P182" i="2"/>
  <c r="P97" i="2"/>
  <c r="P83" i="2"/>
  <c r="P309" i="2"/>
  <c r="P89" i="2"/>
  <c r="P73" i="2"/>
  <c r="P258" i="2"/>
  <c r="P211" i="2"/>
  <c r="P81" i="2"/>
  <c r="P11" i="2"/>
  <c r="P306" i="2"/>
  <c r="P126" i="2"/>
  <c r="P248" i="2"/>
  <c r="P293" i="2"/>
  <c r="P250" i="2"/>
  <c r="P214" i="2"/>
  <c r="P176" i="2"/>
  <c r="P78" i="2"/>
  <c r="P37" i="2"/>
  <c r="P295" i="2"/>
  <c r="P120" i="2"/>
  <c r="P80" i="2"/>
  <c r="P62" i="2"/>
  <c r="Q175" i="2"/>
  <c r="Q69" i="2"/>
  <c r="Q138" i="2"/>
  <c r="Q43" i="2"/>
  <c r="Q28" i="2"/>
  <c r="Q23" i="2"/>
  <c r="Q269" i="2"/>
  <c r="Q188" i="2"/>
  <c r="Q55" i="2"/>
  <c r="Q165" i="2"/>
  <c r="Q62" i="2"/>
  <c r="Q315" i="2"/>
  <c r="Q265" i="2"/>
  <c r="Q310" i="2"/>
  <c r="Q283" i="2"/>
  <c r="Q290" i="2"/>
  <c r="Q131" i="2"/>
  <c r="Q211" i="2"/>
  <c r="Q233" i="2"/>
  <c r="Q270" i="2"/>
  <c r="Q248" i="2"/>
  <c r="Q263" i="2"/>
  <c r="Q228" i="2"/>
  <c r="Q95" i="2"/>
  <c r="Q189" i="2"/>
  <c r="Q163" i="2"/>
  <c r="Q288" i="2"/>
  <c r="Q272" i="2"/>
  <c r="Q311" i="2"/>
  <c r="Q107" i="2"/>
  <c r="Q162" i="2"/>
  <c r="Q122" i="2"/>
  <c r="Q308" i="2"/>
  <c r="Q177" i="2"/>
  <c r="Q261" i="2"/>
  <c r="Q94" i="2"/>
  <c r="Q194" i="2"/>
  <c r="Q237" i="2"/>
  <c r="Q108" i="2"/>
  <c r="Q307" i="2"/>
  <c r="Q246" i="2"/>
  <c r="Q117" i="2"/>
  <c r="Q219" i="2"/>
  <c r="Q82" i="2"/>
  <c r="Q44" i="2"/>
  <c r="Q293" i="2"/>
  <c r="Q25" i="2"/>
  <c r="Q85" i="2"/>
  <c r="Q284" i="2"/>
  <c r="Q17" i="2"/>
  <c r="Q276" i="2"/>
  <c r="Q267" i="2"/>
  <c r="Q250" i="2"/>
  <c r="Q83" i="2"/>
  <c r="Q150" i="2"/>
  <c r="Q106" i="2"/>
  <c r="Q302" i="2"/>
  <c r="Q176" i="2"/>
  <c r="Q253" i="2"/>
  <c r="Q88" i="2"/>
  <c r="Q187" i="2"/>
  <c r="Q217" i="2"/>
  <c r="Q93" i="2"/>
  <c r="Q281" i="2"/>
  <c r="Q239" i="2"/>
  <c r="Q77" i="2"/>
  <c r="Q136" i="2"/>
  <c r="Q54" i="2"/>
  <c r="Q10" i="2"/>
  <c r="Q164" i="2"/>
  <c r="Q158" i="2"/>
  <c r="Q49" i="2"/>
  <c r="Q11" i="2"/>
  <c r="Q76" i="2"/>
  <c r="Q301" i="2"/>
  <c r="Q316" i="2"/>
  <c r="Q277" i="2"/>
  <c r="Q225" i="2"/>
  <c r="Q59" i="2"/>
  <c r="Q262" i="2"/>
  <c r="Q100" i="2"/>
  <c r="Q256" i="2"/>
  <c r="Q137" i="2"/>
  <c r="Q202" i="2"/>
  <c r="Q60" i="2"/>
  <c r="Q133" i="2"/>
  <c r="Q200" i="2"/>
  <c r="Q39" i="2"/>
  <c r="Q299" i="2"/>
  <c r="Q304" i="2"/>
  <c r="Q229" i="2"/>
  <c r="Q70" i="2"/>
  <c r="Q36" i="2"/>
  <c r="Q285" i="2"/>
  <c r="Q57" i="2"/>
  <c r="Q98" i="2"/>
  <c r="Q64" i="2"/>
  <c r="Q61" i="2"/>
  <c r="Q319" i="2"/>
  <c r="Q305" i="2"/>
  <c r="Q231" i="2"/>
  <c r="Q71" i="2"/>
  <c r="Q309" i="2"/>
  <c r="Q103" i="2"/>
  <c r="Q264" i="2"/>
  <c r="Q172" i="2"/>
  <c r="Q210" i="2"/>
  <c r="Q66" i="2"/>
  <c r="Q170" i="2"/>
  <c r="Q209" i="2"/>
  <c r="Q58" i="2"/>
  <c r="Q257" i="2"/>
  <c r="Q145" i="2"/>
  <c r="Q289" i="2"/>
  <c r="Q130" i="2"/>
  <c r="Q74" i="2"/>
  <c r="Q5" i="2"/>
  <c r="Q101" i="2"/>
  <c r="Q125" i="2"/>
  <c r="Q13" i="2"/>
  <c r="Q118" i="2"/>
  <c r="Q78" i="2"/>
  <c r="Q159" i="2"/>
  <c r="Q313" i="2"/>
  <c r="Q266" i="2"/>
  <c r="Q215" i="2"/>
  <c r="Q47" i="2"/>
  <c r="Q242" i="2"/>
  <c r="Q56" i="2"/>
  <c r="Q255" i="2"/>
  <c r="Q109" i="2"/>
  <c r="Q201" i="2"/>
  <c r="Q53" i="2"/>
  <c r="Q92" i="2"/>
  <c r="Q185" i="2"/>
  <c r="Q33" i="2"/>
  <c r="Q292" i="2"/>
  <c r="Q271" i="2"/>
  <c r="Q182" i="2"/>
  <c r="Q68" i="2"/>
  <c r="Q295" i="2"/>
  <c r="Q221" i="2"/>
  <c r="Q32" i="2"/>
  <c r="Q80" i="2"/>
  <c r="Q19" i="2"/>
  <c r="Q294" i="2"/>
  <c r="Q247" i="2"/>
  <c r="Q245" i="2"/>
  <c r="Q35" i="2"/>
  <c r="Q240" i="2"/>
  <c r="Q50" i="2"/>
  <c r="Q235" i="2"/>
  <c r="Q90" i="2"/>
  <c r="Q190" i="2"/>
  <c r="Q46" i="2"/>
  <c r="Q86" i="2"/>
  <c r="Q154" i="2"/>
  <c r="Q29" i="2"/>
  <c r="Q282" i="2"/>
  <c r="Q157" i="2"/>
  <c r="Q148" i="2"/>
  <c r="Q18" i="2"/>
  <c r="Q132" i="2"/>
  <c r="Q216" i="2"/>
  <c r="Q213" i="2"/>
  <c r="Q67" i="2"/>
  <c r="Q197" i="2"/>
  <c r="Q48" i="2"/>
  <c r="Q275" i="2"/>
  <c r="Q119" i="2"/>
  <c r="Q128" i="2"/>
  <c r="Q199" i="2"/>
  <c r="Q110" i="2"/>
  <c r="Q249" i="2"/>
  <c r="Q7" i="2"/>
  <c r="Q160" i="2"/>
  <c r="Q91" i="2"/>
  <c r="Q9" i="2"/>
  <c r="Q102" i="2"/>
  <c r="Q124" i="2"/>
  <c r="Q168" i="2"/>
  <c r="Q244" i="2"/>
  <c r="Q320" i="2"/>
  <c r="Q27" i="2"/>
  <c r="Q87" i="2"/>
  <c r="Q40" i="2"/>
  <c r="Q152" i="2"/>
  <c r="Q232" i="2"/>
  <c r="Q147" i="2"/>
  <c r="Q97" i="2"/>
  <c r="Q151" i="2"/>
  <c r="Q51" i="2"/>
  <c r="Q241" i="2"/>
  <c r="Q258" i="2"/>
  <c r="Q20" i="2"/>
  <c r="Q84" i="2"/>
  <c r="Q30" i="2"/>
  <c r="Q140" i="2"/>
  <c r="Q318" i="2"/>
  <c r="Q142" i="2"/>
  <c r="Q268" i="2"/>
  <c r="Q129" i="2"/>
  <c r="Q230" i="2"/>
  <c r="Q120" i="2"/>
  <c r="Q208" i="2"/>
  <c r="Q195" i="2"/>
  <c r="Q65" i="2"/>
  <c r="Q12" i="2"/>
  <c r="Q127" i="2"/>
  <c r="Q252" i="2"/>
  <c r="Q298" i="2"/>
  <c r="Q144" i="2"/>
  <c r="Q113" i="2"/>
  <c r="Q279" i="2"/>
  <c r="Q178" i="2"/>
  <c r="Q260" i="2"/>
  <c r="Q214" i="2"/>
  <c r="Q234" i="2"/>
  <c r="Q227" i="2"/>
  <c r="Q173" i="2"/>
  <c r="Q72" i="2"/>
  <c r="Q169" i="2"/>
  <c r="Q104" i="2"/>
  <c r="Q259" i="2"/>
  <c r="Q220" i="2"/>
  <c r="Q243" i="2"/>
  <c r="Q6" i="2"/>
  <c r="Q81" i="2"/>
  <c r="Q21" i="2"/>
  <c r="Q134" i="2"/>
  <c r="Q314" i="2"/>
  <c r="Q105" i="2"/>
  <c r="Q206" i="2"/>
  <c r="Q123" i="2"/>
  <c r="Q42" i="2"/>
  <c r="Q22" i="2"/>
  <c r="Q312" i="2"/>
  <c r="Q196" i="2"/>
  <c r="Q192" i="2"/>
  <c r="Q15" i="2"/>
  <c r="Q37" i="2"/>
  <c r="Q254" i="2"/>
  <c r="Q121" i="2"/>
  <c r="Q226" i="2"/>
  <c r="Q278" i="2"/>
  <c r="Q112" i="2"/>
  <c r="Q75" i="2"/>
  <c r="Q280" i="2"/>
  <c r="Q63" i="2"/>
  <c r="Q300" i="2"/>
  <c r="Q184" i="2"/>
  <c r="Q174" i="2"/>
  <c r="Q8" i="2"/>
  <c r="Q34" i="2"/>
  <c r="Q207" i="2"/>
  <c r="Q114" i="2"/>
  <c r="Q273" i="2"/>
  <c r="Q238" i="2"/>
  <c r="Q111" i="2"/>
  <c r="Q38" i="2"/>
  <c r="Q287" i="2"/>
  <c r="Q198" i="2"/>
  <c r="Q115" i="2"/>
  <c r="Q166" i="2"/>
  <c r="Q303" i="2"/>
  <c r="Q191" i="2"/>
  <c r="Q16" i="2"/>
  <c r="Q223" i="2"/>
  <c r="Q251" i="2"/>
  <c r="Q179" i="2"/>
  <c r="Q149" i="2"/>
  <c r="Q317" i="2"/>
  <c r="Q193" i="2"/>
  <c r="Q126" i="2"/>
  <c r="Q203" i="2"/>
  <c r="Q141" i="2"/>
  <c r="Q306" i="2"/>
  <c r="Q139" i="2"/>
  <c r="Q236" i="2"/>
  <c r="Q296" i="2"/>
  <c r="Q96" i="2"/>
  <c r="Q89" i="2"/>
  <c r="Q73" i="2"/>
  <c r="Q224" i="2"/>
  <c r="Q222" i="2"/>
  <c r="Q153" i="2"/>
  <c r="Q183" i="2"/>
  <c r="Q274" i="2"/>
  <c r="Q297" i="2"/>
  <c r="Q212" i="2"/>
  <c r="Q99" i="2"/>
  <c r="Q161" i="2"/>
  <c r="Q291" i="2"/>
  <c r="Q205" i="2"/>
  <c r="Q79" i="2"/>
  <c r="Q45" i="2"/>
  <c r="Q180" i="2"/>
  <c r="Q186" i="2"/>
  <c r="Q204" i="2"/>
  <c r="Q52" i="2"/>
  <c r="Q31" i="2"/>
  <c r="Q41" i="2"/>
  <c r="Q167" i="2"/>
  <c r="Q171" i="2"/>
  <c r="Q286" i="2"/>
  <c r="Q24" i="2"/>
  <c r="Q146" i="2"/>
  <c r="Q155" i="2"/>
  <c r="Q181" i="2"/>
  <c r="Q26" i="2"/>
  <c r="Q14" i="2"/>
  <c r="Q143" i="2"/>
  <c r="Q116" i="2"/>
  <c r="Q218" i="2"/>
  <c r="Q135" i="2"/>
  <c r="Q156" i="2"/>
  <c r="P51" i="2"/>
  <c r="P243" i="2"/>
  <c r="P84" i="2"/>
  <c r="P197" i="2"/>
  <c r="P9" i="2"/>
  <c r="P71" i="2"/>
  <c r="P189" i="2"/>
  <c r="P308" i="2"/>
  <c r="P237" i="2"/>
  <c r="P187" i="2"/>
  <c r="P125" i="2"/>
  <c r="P159" i="2"/>
  <c r="P20" i="2"/>
  <c r="P280" i="2"/>
  <c r="P294" i="2"/>
  <c r="P208" i="2"/>
  <c r="P143" i="2"/>
  <c r="P242" i="2"/>
  <c r="P146" i="2"/>
  <c r="P127" i="2"/>
  <c r="P60" i="2"/>
  <c r="P289" i="2"/>
  <c r="P113" i="2"/>
  <c r="P7" i="2"/>
  <c r="P31" i="2"/>
  <c r="P68" i="2"/>
  <c r="P15" i="2"/>
  <c r="P170" i="2"/>
  <c r="P312" i="2"/>
  <c r="P205" i="2"/>
  <c r="P206" i="2"/>
  <c r="P240" i="2"/>
  <c r="P142" i="2"/>
  <c r="P121" i="2"/>
  <c r="P47" i="2"/>
  <c r="P188" i="2"/>
  <c r="P104" i="2"/>
  <c r="P274" i="2"/>
  <c r="P67" i="2"/>
  <c r="P63" i="2"/>
  <c r="P292" i="2"/>
  <c r="P199" i="2"/>
  <c r="P193" i="2"/>
  <c r="P234" i="2"/>
  <c r="P129" i="2"/>
  <c r="P108" i="2"/>
  <c r="P46" i="2"/>
  <c r="P175" i="2"/>
  <c r="P102" i="2"/>
  <c r="P10" i="2"/>
  <c r="P272" i="2"/>
  <c r="P271" i="2"/>
  <c r="P180" i="2"/>
  <c r="P184" i="2"/>
  <c r="P228" i="2"/>
  <c r="P101" i="2"/>
  <c r="P58" i="2"/>
  <c r="P21" i="2"/>
  <c r="P165" i="2"/>
  <c r="P74" i="2"/>
  <c r="P161" i="2"/>
  <c r="P153" i="2"/>
  <c r="P49" i="2"/>
  <c r="P284" i="2"/>
  <c r="P183" i="2"/>
  <c r="P192" i="2"/>
  <c r="P233" i="2"/>
  <c r="P109" i="2"/>
  <c r="P93" i="2"/>
  <c r="P30" i="2"/>
  <c r="P166" i="2"/>
  <c r="P91" i="2"/>
  <c r="P181" i="2"/>
  <c r="P235" i="2"/>
  <c r="P48" i="2"/>
  <c r="P61" i="2"/>
  <c r="P238" i="2"/>
  <c r="P172" i="2"/>
  <c r="P154" i="2"/>
  <c r="P198" i="2"/>
  <c r="P87" i="2"/>
  <c r="P39" i="2"/>
  <c r="P12" i="2"/>
  <c r="P318" i="2"/>
  <c r="P307" i="2"/>
  <c r="P259" i="2"/>
  <c r="P133" i="2"/>
  <c r="P257" i="2"/>
  <c r="P311" i="2"/>
  <c r="P320" i="2"/>
  <c r="P277" i="2"/>
  <c r="P88" i="2"/>
  <c r="P69" i="2"/>
  <c r="P122" i="2"/>
  <c r="P300" i="2"/>
  <c r="P202" i="2"/>
  <c r="P302" i="2"/>
  <c r="P222" i="2"/>
  <c r="P45" i="2"/>
  <c r="P82" i="2"/>
  <c r="P278" i="2"/>
  <c r="P70" i="2"/>
  <c r="P279" i="2"/>
  <c r="P267" i="2"/>
  <c r="P260" i="2"/>
  <c r="P299" i="2"/>
  <c r="P265" i="2"/>
  <c r="P53" i="2"/>
  <c r="P249" i="2"/>
  <c r="P282" i="2"/>
  <c r="P54" i="2"/>
  <c r="P253" i="2"/>
  <c r="P32" i="2"/>
  <c r="P231" i="2"/>
  <c r="P118" i="2"/>
  <c r="P18" i="2"/>
  <c r="P266" i="2"/>
  <c r="P25" i="2"/>
  <c r="P217" i="2"/>
  <c r="P105" i="2"/>
  <c r="P297" i="2"/>
  <c r="P239" i="2"/>
  <c r="P263" i="2"/>
  <c r="P13" i="2"/>
  <c r="P196" i="2"/>
  <c r="P226" i="2"/>
  <c r="P225" i="2"/>
  <c r="P247" i="2"/>
  <c r="P27" i="2"/>
  <c r="P190" i="2"/>
  <c r="P215" i="2"/>
  <c r="P111" i="2"/>
  <c r="P244" i="2"/>
  <c r="P106" i="2"/>
  <c r="P173" i="2"/>
  <c r="P144" i="2"/>
  <c r="P207" i="2"/>
  <c r="P220" i="2"/>
  <c r="P103" i="2"/>
  <c r="P171" i="2"/>
  <c r="P44" i="2"/>
  <c r="P194" i="2"/>
  <c r="P57" i="2"/>
  <c r="P76" i="2"/>
  <c r="P59" i="2"/>
  <c r="P135" i="2"/>
  <c r="P22" i="2"/>
  <c r="P174" i="2"/>
  <c r="P86" i="2"/>
  <c r="P50" i="2"/>
  <c r="P296" i="2"/>
  <c r="P286" i="2"/>
  <c r="P270" i="2"/>
  <c r="P164" i="2"/>
  <c r="P52" i="2"/>
  <c r="P77" i="2"/>
  <c r="P40" i="2"/>
  <c r="P38" i="2"/>
  <c r="P56" i="2"/>
  <c r="P251" i="2"/>
  <c r="P290" i="2"/>
  <c r="P285" i="2"/>
  <c r="P288" i="2"/>
  <c r="P218" i="2"/>
  <c r="P178" i="2"/>
  <c r="P64" i="2"/>
  <c r="P79" i="2"/>
  <c r="P72" i="2"/>
  <c r="P119" i="2"/>
  <c r="P131" i="2"/>
  <c r="P19" i="2"/>
  <c r="P110" i="2"/>
  <c r="P319" i="2"/>
  <c r="P304" i="2"/>
  <c r="P177" i="2"/>
  <c r="P287" i="2"/>
  <c r="P236" i="2"/>
  <c r="P256" i="2"/>
  <c r="P145" i="2"/>
  <c r="R18" i="2" l="1"/>
  <c r="R249" i="2"/>
  <c r="R135" i="2"/>
  <c r="R310" i="2"/>
  <c r="R40" i="2"/>
  <c r="R38" i="2"/>
  <c r="R211" i="2"/>
  <c r="R304" i="2"/>
  <c r="R102" i="2"/>
  <c r="R71" i="2"/>
  <c r="R36" i="2"/>
  <c r="R24" i="2"/>
  <c r="AA872" i="2" s="1"/>
  <c r="R252" i="2"/>
  <c r="R77" i="2"/>
  <c r="R316" i="2"/>
  <c r="R181" i="2"/>
  <c r="R149" i="2"/>
  <c r="R28" i="2"/>
  <c r="AA813" i="2"/>
  <c r="AA434" i="2"/>
  <c r="AA871" i="2"/>
  <c r="AA1088" i="2"/>
  <c r="R251" i="2"/>
  <c r="R223" i="2"/>
  <c r="R127" i="2"/>
  <c r="R44" i="2"/>
  <c r="R11" i="2"/>
  <c r="R243" i="2"/>
  <c r="R23" i="2"/>
  <c r="R163" i="2"/>
  <c r="R140" i="2"/>
  <c r="R83" i="2"/>
  <c r="R250" i="2"/>
  <c r="R148" i="2"/>
  <c r="R280" i="2"/>
  <c r="R244" i="2"/>
  <c r="R238" i="2"/>
  <c r="R206" i="2"/>
  <c r="R404" i="2"/>
  <c r="R227" i="2"/>
  <c r="R299" i="2"/>
  <c r="R113" i="2"/>
  <c r="R29" i="2"/>
  <c r="R225" i="2"/>
  <c r="R31" i="2"/>
  <c r="R1099" i="2"/>
  <c r="R199" i="2"/>
  <c r="R215" i="2"/>
  <c r="R271" i="2"/>
  <c r="R155" i="2"/>
  <c r="R259" i="2"/>
  <c r="R21" i="2"/>
  <c r="R1151" i="2"/>
  <c r="R368" i="2"/>
  <c r="R896" i="2"/>
  <c r="R645" i="2"/>
  <c r="R868" i="2"/>
  <c r="R1184" i="2"/>
  <c r="R462" i="2"/>
  <c r="R836" i="2"/>
  <c r="R968" i="2"/>
  <c r="R234" i="2"/>
  <c r="R262" i="2"/>
  <c r="R240" i="2"/>
  <c r="R166" i="2"/>
  <c r="R156" i="2"/>
  <c r="R1216" i="2"/>
  <c r="R890" i="2"/>
  <c r="R1081" i="2"/>
  <c r="R1119" i="2"/>
  <c r="R1178" i="2"/>
  <c r="R686" i="2"/>
  <c r="R870" i="2"/>
  <c r="R88" i="2"/>
  <c r="R46" i="2"/>
  <c r="R177" i="2"/>
  <c r="R80" i="2"/>
  <c r="R260" i="2"/>
  <c r="R141" i="2"/>
  <c r="R8" i="2"/>
  <c r="R1041" i="2"/>
  <c r="R491" i="2"/>
  <c r="R689" i="2"/>
  <c r="R866" i="2"/>
  <c r="R1065" i="2"/>
  <c r="R503" i="2"/>
  <c r="R1117" i="2"/>
  <c r="R1177" i="2"/>
  <c r="R493" i="2"/>
  <c r="R511" i="2"/>
  <c r="R1070" i="2"/>
  <c r="R1077" i="2"/>
  <c r="R428" i="2"/>
  <c r="R1260" i="2"/>
  <c r="R778" i="2"/>
  <c r="R641" i="2"/>
  <c r="R687" i="2"/>
  <c r="R1019" i="2"/>
  <c r="R1050" i="2"/>
  <c r="R817" i="2"/>
  <c r="R640" i="2"/>
  <c r="R1227" i="2"/>
  <c r="R1217" i="2"/>
  <c r="R1241" i="2"/>
  <c r="R467" i="2"/>
  <c r="R1191" i="2"/>
  <c r="R529" i="2"/>
  <c r="R921" i="2"/>
  <c r="R1103" i="2"/>
  <c r="R623" i="2"/>
  <c r="R1258" i="2"/>
  <c r="R453" i="2"/>
  <c r="R377" i="2"/>
  <c r="R407" i="2"/>
  <c r="R672" i="2"/>
  <c r="R680" i="2"/>
  <c r="R542" i="2"/>
  <c r="R1098" i="2"/>
  <c r="R620" i="2"/>
  <c r="R708" i="2"/>
  <c r="R1073" i="2"/>
  <c r="R909" i="2"/>
  <c r="R1242" i="2"/>
  <c r="R1257" i="2"/>
  <c r="R759" i="2"/>
  <c r="R711" i="2"/>
  <c r="R612" i="2"/>
  <c r="R334" i="2"/>
  <c r="R282" i="2"/>
  <c r="R187" i="2"/>
  <c r="R110" i="2"/>
  <c r="R270" i="2"/>
  <c r="R903" i="2"/>
  <c r="R1095" i="2"/>
  <c r="R990" i="2"/>
  <c r="R678" i="2"/>
  <c r="R752" i="2"/>
  <c r="R710" i="2"/>
  <c r="R494" i="2"/>
  <c r="R68" i="2"/>
  <c r="R69" i="2"/>
  <c r="R37" i="2"/>
  <c r="R204" i="2"/>
  <c r="R455" i="2"/>
  <c r="R1063" i="2"/>
  <c r="R1163" i="2"/>
  <c r="R1013" i="2"/>
  <c r="R173" i="2"/>
  <c r="R295" i="2"/>
  <c r="R124" i="2"/>
  <c r="R65" i="2"/>
  <c r="R86" i="2"/>
  <c r="R297" i="2"/>
  <c r="R101" i="2"/>
  <c r="R315" i="2"/>
  <c r="R278" i="2"/>
  <c r="R183" i="2"/>
  <c r="R1138" i="2"/>
  <c r="R614" i="2"/>
  <c r="R373" i="2"/>
  <c r="R1144" i="2"/>
  <c r="R516" i="2"/>
  <c r="R616" i="2"/>
  <c r="R718" i="2"/>
  <c r="R12" i="2"/>
  <c r="AA417" i="2" s="1"/>
  <c r="R257" i="2"/>
  <c r="R313" i="2"/>
  <c r="R121" i="2"/>
  <c r="R476" i="2"/>
  <c r="R366" i="2"/>
  <c r="R1024" i="2"/>
  <c r="R1209" i="2"/>
  <c r="R1092" i="2"/>
  <c r="R797" i="2"/>
  <c r="R207" i="2"/>
  <c r="R169" i="2"/>
  <c r="R20" i="2"/>
  <c r="AA933" i="2" s="1"/>
  <c r="R314" i="2"/>
  <c r="R272" i="2"/>
  <c r="R217" i="2"/>
  <c r="R283" i="2"/>
  <c r="R220" i="2"/>
  <c r="R287" i="2"/>
  <c r="R230" i="2"/>
  <c r="R209" i="2"/>
  <c r="R170" i="2"/>
  <c r="R395" i="2"/>
  <c r="R324" i="2"/>
  <c r="R845" i="2"/>
  <c r="R535" i="2"/>
  <c r="R512" i="2"/>
  <c r="R1180" i="2"/>
  <c r="R911" i="2"/>
  <c r="R735" i="2"/>
  <c r="R425" i="2"/>
  <c r="R340" i="2"/>
  <c r="R776" i="2"/>
  <c r="R621" i="2"/>
  <c r="R406" i="2"/>
  <c r="R753" i="2"/>
  <c r="R553" i="2"/>
  <c r="R1005" i="2"/>
  <c r="R1221" i="2"/>
  <c r="R795" i="2"/>
  <c r="R1203" i="2"/>
  <c r="R1219" i="2"/>
  <c r="R433" i="2"/>
  <c r="R1276" i="2"/>
  <c r="R444" i="2"/>
  <c r="R960" i="2"/>
  <c r="R1026" i="2"/>
  <c r="R674" i="2"/>
  <c r="R52" i="2"/>
  <c r="R87" i="2"/>
  <c r="R84" i="2"/>
  <c r="R60" i="2"/>
  <c r="R246" i="2"/>
  <c r="R142" i="2"/>
  <c r="R14" i="2"/>
  <c r="R267" i="2"/>
  <c r="R301" i="2"/>
  <c r="R126" i="2"/>
  <c r="R290" i="2"/>
  <c r="R292" i="2"/>
  <c r="R176" i="2"/>
  <c r="R178" i="2"/>
  <c r="R242" i="2"/>
  <c r="R115" i="2"/>
  <c r="R298" i="2"/>
  <c r="R138" i="2"/>
  <c r="R72" i="2"/>
  <c r="R218" i="2"/>
  <c r="R174" i="2"/>
  <c r="R198" i="2"/>
  <c r="R320" i="2"/>
  <c r="R17" i="2"/>
  <c r="AA1143" i="2"/>
  <c r="AA602" i="2"/>
  <c r="R1148" i="2"/>
  <c r="R659" i="2"/>
  <c r="R1237" i="2"/>
  <c r="R1267" i="2"/>
  <c r="R1009" i="2"/>
  <c r="R587" i="2"/>
  <c r="R1001" i="2"/>
  <c r="R992" i="2"/>
  <c r="R1076" i="2"/>
  <c r="R681" i="2"/>
  <c r="R846" i="2"/>
  <c r="R977" i="2"/>
  <c r="R1142" i="2"/>
  <c r="R745" i="2"/>
  <c r="R791" i="2"/>
  <c r="R1233" i="2"/>
  <c r="R643" i="2"/>
  <c r="R408" i="2"/>
  <c r="R1091" i="2"/>
  <c r="R524" i="2"/>
  <c r="R785" i="2"/>
  <c r="R497" i="2"/>
  <c r="R403" i="2"/>
  <c r="R1195" i="2"/>
  <c r="R818" i="2"/>
  <c r="R385" i="2"/>
  <c r="R1174" i="2"/>
  <c r="R719" i="2"/>
  <c r="R339" i="2"/>
  <c r="R1030" i="2"/>
  <c r="R418" i="2"/>
  <c r="R883" i="2"/>
  <c r="R848" i="2"/>
  <c r="R465" i="2"/>
  <c r="R1145" i="2"/>
  <c r="R899" i="2"/>
  <c r="R1245" i="2"/>
  <c r="R947" i="2"/>
  <c r="R479" i="2"/>
  <c r="R1126" i="2"/>
  <c r="R650" i="2"/>
  <c r="R500" i="2"/>
  <c r="R843" i="2"/>
  <c r="R405" i="2"/>
  <c r="R390" i="2"/>
  <c r="R475" i="2"/>
  <c r="R810" i="2"/>
  <c r="R468" i="2"/>
  <c r="R729" i="2"/>
  <c r="R1015" i="2"/>
  <c r="R382" i="2"/>
  <c r="R649" i="2"/>
  <c r="R389" i="2"/>
  <c r="R806" i="2"/>
  <c r="R1067" i="2"/>
  <c r="R594" i="2"/>
  <c r="R1234" i="2"/>
  <c r="R816" i="2"/>
  <c r="R96" i="2"/>
  <c r="R196" i="2"/>
  <c r="R189" i="2"/>
  <c r="R27" i="2"/>
  <c r="R194" i="2"/>
  <c r="R237" i="2"/>
  <c r="R205" i="2"/>
  <c r="R236" i="2"/>
  <c r="R308" i="2"/>
  <c r="R254" i="2"/>
  <c r="R268" i="2"/>
  <c r="R123" i="2"/>
  <c r="R130" i="2"/>
  <c r="R62" i="2"/>
  <c r="R47" i="2"/>
  <c r="R161" i="2"/>
  <c r="R33" i="2"/>
  <c r="R1182" i="2"/>
  <c r="R383" i="2"/>
  <c r="R1231" i="2"/>
  <c r="R338" i="2"/>
  <c r="R1139" i="2"/>
  <c r="R380" i="2"/>
  <c r="R1223" i="2"/>
  <c r="R862" i="2"/>
  <c r="R489" i="2"/>
  <c r="R341" i="2"/>
  <c r="R541" i="2"/>
  <c r="R705" i="2"/>
  <c r="R1275" i="2"/>
  <c r="R865" i="2"/>
  <c r="R1135" i="2"/>
  <c r="R630" i="2"/>
  <c r="R966" i="2"/>
  <c r="R504" i="2"/>
  <c r="R728" i="2"/>
  <c r="R364" i="2"/>
  <c r="R685" i="2"/>
  <c r="R1226" i="2"/>
  <c r="R590" i="2"/>
  <c r="R591" i="2"/>
  <c r="R420" i="2"/>
  <c r="R952" i="2"/>
  <c r="R1069" i="2"/>
  <c r="R692" i="2"/>
  <c r="R481" i="2"/>
  <c r="R1232" i="2"/>
  <c r="R1106" i="2"/>
  <c r="R844" i="2"/>
  <c r="R1074" i="2"/>
  <c r="R727" i="2"/>
  <c r="R362" i="2"/>
  <c r="R597" i="2"/>
  <c r="R940" i="2"/>
  <c r="R935" i="2"/>
  <c r="R858" i="2"/>
  <c r="R942" i="2"/>
  <c r="R1222" i="2"/>
  <c r="R1264" i="2"/>
  <c r="R521" i="2"/>
  <c r="R663" i="2"/>
  <c r="R1096" i="2"/>
  <c r="R326" i="2"/>
  <c r="R867" i="2"/>
  <c r="R610" i="2"/>
  <c r="R857" i="2"/>
  <c r="R775" i="2"/>
  <c r="R1199" i="2"/>
  <c r="R1147" i="2"/>
  <c r="R1218" i="2"/>
  <c r="R688" i="2"/>
  <c r="R1197" i="2"/>
  <c r="R922" i="2"/>
  <c r="R949" i="2"/>
  <c r="R393" i="2"/>
  <c r="R984" i="2"/>
  <c r="R812" i="2"/>
  <c r="R822" i="2"/>
  <c r="R446" i="2"/>
  <c r="R981" i="2"/>
  <c r="R706" i="2"/>
  <c r="R384" i="2"/>
  <c r="R335" i="2"/>
  <c r="R348" i="2"/>
  <c r="R1056" i="2"/>
  <c r="R882" i="2"/>
  <c r="R39" i="2"/>
  <c r="R150" i="2"/>
  <c r="R317" i="2"/>
  <c r="R58" i="2"/>
  <c r="R114" i="2"/>
  <c r="R131" i="2"/>
  <c r="R302" i="2"/>
  <c r="R35" i="2"/>
  <c r="R307" i="2"/>
  <c r="R51" i="2"/>
  <c r="R78" i="2"/>
  <c r="R112" i="2"/>
  <c r="R175" i="2"/>
  <c r="R107" i="2"/>
  <c r="R145" i="2"/>
  <c r="R132" i="2"/>
  <c r="R203" i="2"/>
  <c r="R93" i="2"/>
  <c r="R106" i="2"/>
  <c r="R200" i="2"/>
  <c r="R59" i="2"/>
  <c r="R224" i="2"/>
  <c r="R306" i="2"/>
  <c r="R188" i="2"/>
  <c r="R286" i="2"/>
  <c r="R274" i="2"/>
  <c r="R277" i="2"/>
  <c r="R273" i="2"/>
  <c r="R269" i="2"/>
  <c r="R235" i="2"/>
  <c r="R159" i="2"/>
  <c r="R162" i="2"/>
  <c r="R120" i="2"/>
  <c r="R64" i="2"/>
  <c r="R116" i="2"/>
  <c r="R222" i="2"/>
  <c r="R53" i="2"/>
  <c r="R179" i="2"/>
  <c r="R19" i="2"/>
  <c r="R1261" i="2"/>
  <c r="R794" i="2"/>
  <c r="R571" i="2"/>
  <c r="R1072" i="2"/>
  <c r="R872" i="2"/>
  <c r="R1064" i="2"/>
  <c r="R734" i="2"/>
  <c r="R1046" i="2"/>
  <c r="R1087" i="2"/>
  <c r="R547" i="2"/>
  <c r="R417" i="2"/>
  <c r="R1171" i="2"/>
  <c r="R957" i="2"/>
  <c r="R869" i="2"/>
  <c r="R1201" i="2"/>
  <c r="R974" i="2"/>
  <c r="R980" i="2"/>
  <c r="R852" i="2"/>
  <c r="R399" i="2"/>
  <c r="R477" i="2"/>
  <c r="R747" i="2"/>
  <c r="R1127" i="2"/>
  <c r="R1190" i="2"/>
  <c r="R575" i="2"/>
  <c r="R1132" i="2"/>
  <c r="R559" i="2"/>
  <c r="R1235" i="2"/>
  <c r="R936" i="2"/>
  <c r="R1048" i="2"/>
  <c r="R938" i="2"/>
  <c r="R551" i="2"/>
  <c r="R561" i="2"/>
  <c r="R642" i="2"/>
  <c r="R913" i="2"/>
  <c r="R331" i="2"/>
  <c r="R599" i="2"/>
  <c r="R379" i="2"/>
  <c r="R1211" i="2"/>
  <c r="R923" i="2"/>
  <c r="R937" i="2"/>
  <c r="R732" i="2"/>
  <c r="R466" i="2"/>
  <c r="R1061" i="2"/>
  <c r="R1271" i="2"/>
  <c r="R358" i="2"/>
  <c r="R1185" i="2"/>
  <c r="R1266" i="2"/>
  <c r="R758" i="2"/>
  <c r="R576" i="2"/>
  <c r="R933" i="2"/>
  <c r="R345" i="2"/>
  <c r="R1121" i="2"/>
  <c r="R895" i="2"/>
  <c r="R941" i="2"/>
  <c r="R664" i="2"/>
  <c r="R532" i="2"/>
  <c r="R1053" i="2"/>
  <c r="R790" i="2"/>
  <c r="R589" i="2"/>
  <c r="R505" i="2"/>
  <c r="R985" i="2"/>
  <c r="R427" i="2"/>
  <c r="R1008" i="2"/>
  <c r="R713" i="2"/>
  <c r="R1037" i="2"/>
  <c r="R894" i="2"/>
  <c r="R436" i="2"/>
  <c r="R1090" i="2"/>
  <c r="R1157" i="2"/>
  <c r="R601" i="2"/>
  <c r="R1152" i="2"/>
  <c r="R1179" i="2"/>
  <c r="R356" i="2"/>
  <c r="R1100" i="2"/>
  <c r="R1129" i="2"/>
  <c r="R654" i="2"/>
  <c r="R1169" i="2"/>
  <c r="R886" i="2"/>
  <c r="R528" i="2"/>
  <c r="R508" i="2"/>
  <c r="R492" i="2"/>
  <c r="R289" i="2"/>
  <c r="R186" i="2"/>
  <c r="R266" i="2"/>
  <c r="R70" i="2"/>
  <c r="R160" i="2"/>
  <c r="R256" i="2"/>
  <c r="R275" i="2"/>
  <c r="R144" i="2"/>
  <c r="R296" i="2"/>
  <c r="R976" i="2"/>
  <c r="R619" i="2"/>
  <c r="R560" i="2"/>
  <c r="R1240" i="2"/>
  <c r="R697" i="2"/>
  <c r="R548" i="2"/>
  <c r="R1027" i="2"/>
  <c r="R743" i="2"/>
  <c r="R724" i="2"/>
  <c r="R1021" i="2"/>
  <c r="R1016" i="2"/>
  <c r="R737" i="2"/>
  <c r="R353" i="2"/>
  <c r="R1214" i="2"/>
  <c r="R993" i="2"/>
  <c r="R755" i="2"/>
  <c r="R514" i="2"/>
  <c r="R352" i="2"/>
  <c r="R1116" i="2"/>
  <c r="R1208" i="2"/>
  <c r="R919" i="2"/>
  <c r="R534" i="2"/>
  <c r="R951" i="2"/>
  <c r="R1035" i="2"/>
  <c r="R838" i="2"/>
  <c r="R657" i="2"/>
  <c r="R784" i="2"/>
  <c r="R435" i="2"/>
  <c r="R469" i="2"/>
  <c r="R1010" i="2"/>
  <c r="R1040" i="2"/>
  <c r="R770" i="2"/>
  <c r="R1058" i="2"/>
  <c r="R412" i="2"/>
  <c r="R1253" i="2"/>
  <c r="R628" i="2"/>
  <c r="R793" i="2"/>
  <c r="R634" i="2"/>
  <c r="R953" i="2"/>
  <c r="R1192" i="2"/>
  <c r="R652" i="2"/>
  <c r="R842" i="2"/>
  <c r="R887" i="2"/>
  <c r="R1007" i="2"/>
  <c r="R963" i="2"/>
  <c r="R970" i="2"/>
  <c r="R834" i="2"/>
  <c r="R801" i="2"/>
  <c r="R447" i="2"/>
  <c r="R1128" i="2"/>
  <c r="R387" i="2"/>
  <c r="R820" i="2"/>
  <c r="R1085" i="2"/>
  <c r="R665" i="2"/>
  <c r="R430" i="2"/>
  <c r="R1247" i="2"/>
  <c r="R777" i="2"/>
  <c r="R569" i="2"/>
  <c r="R1012" i="2"/>
  <c r="R660" i="2"/>
  <c r="R871" i="2"/>
  <c r="R458" i="2"/>
  <c r="R482" i="2"/>
  <c r="R1011" i="2"/>
  <c r="R742" i="2"/>
  <c r="R741" i="2"/>
  <c r="R1170" i="2"/>
  <c r="R804" i="2"/>
  <c r="R578" i="2"/>
  <c r="R443" i="2"/>
  <c r="R546" i="2"/>
  <c r="R986" i="2"/>
  <c r="R1205" i="2"/>
  <c r="R781" i="2"/>
  <c r="R538" i="2"/>
  <c r="R1198" i="2"/>
  <c r="R1111" i="2"/>
  <c r="R1162" i="2"/>
  <c r="R484" i="2"/>
  <c r="R902" i="2"/>
  <c r="R424" i="2"/>
  <c r="R1181" i="2"/>
  <c r="R108" i="2"/>
  <c r="R105" i="2"/>
  <c r="R219" i="2"/>
  <c r="R153" i="2"/>
  <c r="R104" i="2"/>
  <c r="R171" i="2"/>
  <c r="R281" i="2"/>
  <c r="R309" i="2"/>
  <c r="R63" i="2"/>
  <c r="R284" i="2"/>
  <c r="R45" i="2"/>
  <c r="R89" i="2"/>
  <c r="R73" i="2"/>
  <c r="R239" i="2"/>
  <c r="R129" i="2"/>
  <c r="R13" i="2"/>
  <c r="R30" i="2"/>
  <c r="R7" i="2"/>
  <c r="R221" i="2"/>
  <c r="R241" i="2"/>
  <c r="R118" i="2"/>
  <c r="R117" i="2"/>
  <c r="R291" i="2"/>
  <c r="R305" i="2"/>
  <c r="R111" i="2"/>
  <c r="R165" i="2"/>
  <c r="R197" i="2"/>
  <c r="R247" i="2"/>
  <c r="R90" i="2"/>
  <c r="R85" i="2"/>
  <c r="R212" i="2"/>
  <c r="R231" i="2"/>
  <c r="R57" i="2"/>
  <c r="R133" i="2"/>
  <c r="R168" i="2"/>
  <c r="R303" i="2"/>
  <c r="R100" i="2"/>
  <c r="R245" i="2"/>
  <c r="R214" i="2"/>
  <c r="R180" i="2"/>
  <c r="R10" i="2"/>
  <c r="R6" i="2"/>
  <c r="R558" i="2"/>
  <c r="R618" i="2"/>
  <c r="R1202" i="2"/>
  <c r="R584" i="2"/>
  <c r="R676" i="2"/>
  <c r="R703" i="2"/>
  <c r="R833" i="2"/>
  <c r="R904" i="2"/>
  <c r="R709" i="2"/>
  <c r="R1187" i="2"/>
  <c r="R1153" i="2"/>
  <c r="R606" i="2"/>
  <c r="R557" i="2"/>
  <c r="R464" i="2"/>
  <c r="R1051" i="2"/>
  <c r="R831" i="2"/>
  <c r="R510" i="2"/>
  <c r="R849" i="2"/>
  <c r="R432" i="2"/>
  <c r="R402" i="2"/>
  <c r="R570" i="2"/>
  <c r="R932" i="2"/>
  <c r="R971" i="2"/>
  <c r="R585" i="2"/>
  <c r="R520" i="2"/>
  <c r="R1158" i="2"/>
  <c r="R1122" i="2"/>
  <c r="R768" i="2"/>
  <c r="R908" i="2"/>
  <c r="R917" i="2"/>
  <c r="R536" i="2"/>
  <c r="R332" i="2"/>
  <c r="R572" i="2"/>
  <c r="R893" i="2"/>
  <c r="R1204" i="2"/>
  <c r="R530" i="2"/>
  <c r="R1259" i="2"/>
  <c r="R378" i="2"/>
  <c r="R651" i="2"/>
  <c r="R683" i="2"/>
  <c r="R1269" i="2"/>
  <c r="R749" i="2"/>
  <c r="R884" i="2"/>
  <c r="R615" i="2"/>
  <c r="R653" i="2"/>
  <c r="R658" i="2"/>
  <c r="R880" i="2"/>
  <c r="R434" i="2"/>
  <c r="R1034" i="2"/>
  <c r="R876" i="2"/>
  <c r="R556" i="2"/>
  <c r="R544" i="2"/>
  <c r="R877" i="2"/>
  <c r="R449" i="2"/>
  <c r="R470" i="2"/>
  <c r="R460" i="2"/>
  <c r="R501" i="2"/>
  <c r="R361" i="2"/>
  <c r="R824" i="2"/>
  <c r="R480" i="2"/>
  <c r="R595" i="2"/>
  <c r="R1028" i="2"/>
  <c r="R1239" i="2"/>
  <c r="R823" i="2"/>
  <c r="R562" i="2"/>
  <c r="R533" i="2"/>
  <c r="R983" i="2"/>
  <c r="R624" i="2"/>
  <c r="R472" i="2"/>
  <c r="R885" i="2"/>
  <c r="R1082" i="2"/>
  <c r="R707" i="2"/>
  <c r="R999" i="2"/>
  <c r="R565" i="2"/>
  <c r="R370" i="2"/>
  <c r="R1054" i="2"/>
  <c r="R939" i="2"/>
  <c r="R1018" i="2"/>
  <c r="R1230" i="2"/>
  <c r="R757" i="2"/>
  <c r="R1045" i="2"/>
  <c r="R721" i="2"/>
  <c r="R1022" i="2"/>
  <c r="R767" i="2"/>
  <c r="R577" i="2"/>
  <c r="R943" i="2"/>
  <c r="R684" i="2"/>
  <c r="R400" i="2"/>
  <c r="R325" i="2"/>
  <c r="R988" i="2"/>
  <c r="R441" i="2"/>
  <c r="R507" i="2"/>
  <c r="R1254" i="2"/>
  <c r="R800" i="2"/>
  <c r="R875" i="2"/>
  <c r="R712" i="2"/>
  <c r="R502" i="2"/>
  <c r="R1115" i="2"/>
  <c r="R639" i="2"/>
  <c r="R819" i="2"/>
  <c r="R805" i="2"/>
  <c r="R1000" i="2"/>
  <c r="R1088" i="2"/>
  <c r="R1094" i="2"/>
  <c r="R523" i="2"/>
  <c r="R372" i="2"/>
  <c r="R905" i="2"/>
  <c r="R386" i="2"/>
  <c r="R967" i="2"/>
  <c r="R1159" i="2"/>
  <c r="R626" i="2"/>
  <c r="R445" i="2"/>
  <c r="R1003" i="2"/>
  <c r="R1036" i="2"/>
  <c r="R827" i="2"/>
  <c r="R1039" i="2"/>
  <c r="R1236" i="2"/>
  <c r="R1243" i="2"/>
  <c r="R925" i="2"/>
  <c r="R611" i="2"/>
  <c r="R371" i="2"/>
  <c r="R736" i="2"/>
  <c r="R1256" i="2"/>
  <c r="R346" i="2"/>
  <c r="R1047" i="2"/>
  <c r="R1130" i="2"/>
  <c r="R722" i="2"/>
  <c r="R564" i="2"/>
  <c r="R691" i="2"/>
  <c r="R1225" i="2"/>
  <c r="R669" i="2"/>
  <c r="R1200" i="2"/>
  <c r="R787" i="2"/>
  <c r="R625" i="2"/>
  <c r="R991" i="2"/>
  <c r="R1120" i="2"/>
  <c r="R638" i="2"/>
  <c r="R1270" i="2"/>
  <c r="R1220" i="2"/>
  <c r="R750" i="2"/>
  <c r="R1033" i="2"/>
  <c r="R607" i="2"/>
  <c r="R394" i="2"/>
  <c r="R327" i="2"/>
  <c r="R796" i="2"/>
  <c r="R456" i="2"/>
  <c r="R788" i="2"/>
  <c r="R1249" i="2"/>
  <c r="R1196" i="2"/>
  <c r="R431" i="2"/>
  <c r="R789" i="2"/>
  <c r="R363" i="2"/>
  <c r="R809" i="2"/>
  <c r="R910" i="2"/>
  <c r="R765" i="2"/>
  <c r="R874" i="2"/>
  <c r="R1114" i="2"/>
  <c r="R602" i="2"/>
  <c r="R167" i="2"/>
  <c r="R248" i="2"/>
  <c r="R9" i="2"/>
  <c r="R518" i="2"/>
  <c r="R1084" i="2"/>
  <c r="R1160" i="2"/>
  <c r="R839" i="2"/>
  <c r="R1089" i="2"/>
  <c r="R751" i="2"/>
  <c r="R1189" i="2"/>
  <c r="R962" i="2"/>
  <c r="R826" i="2"/>
  <c r="R647" i="2"/>
  <c r="R695" i="2"/>
  <c r="R916" i="2"/>
  <c r="R667" i="2"/>
  <c r="R540" i="2"/>
  <c r="R841" i="2"/>
  <c r="R851" i="2"/>
  <c r="R738" i="2"/>
  <c r="R761" i="2"/>
  <c r="R677" i="2"/>
  <c r="R698" i="2"/>
  <c r="R635" i="2"/>
  <c r="R1093" i="2"/>
  <c r="R1238" i="2"/>
  <c r="R568" i="2"/>
  <c r="R440" i="2"/>
  <c r="R813" i="2"/>
  <c r="R915" i="2"/>
  <c r="R814" i="2"/>
  <c r="R519" i="2"/>
  <c r="R714" i="2"/>
  <c r="R349" i="2"/>
  <c r="R419" i="2"/>
  <c r="R760" i="2"/>
  <c r="R954" i="2"/>
  <c r="R726" i="2"/>
  <c r="R1031" i="2"/>
  <c r="R342" i="2"/>
  <c r="R693" i="2"/>
  <c r="R912" i="2"/>
  <c r="R861" i="2"/>
  <c r="R549" i="2"/>
  <c r="R699" i="2"/>
  <c r="R1229" i="2"/>
  <c r="R555" i="2"/>
  <c r="R926" i="2"/>
  <c r="R1268" i="2"/>
  <c r="R815" i="2"/>
  <c r="R830" i="2"/>
  <c r="R359" i="2"/>
  <c r="R1210" i="2"/>
  <c r="R690" i="2"/>
  <c r="R1017" i="2"/>
  <c r="R461" i="2"/>
  <c r="R1032" i="2"/>
  <c r="R1109" i="2"/>
  <c r="R783" i="2"/>
  <c r="R1107" i="2"/>
  <c r="R914" i="2"/>
  <c r="R450" i="2"/>
  <c r="R1102" i="2"/>
  <c r="R323" i="2"/>
  <c r="R474" i="2"/>
  <c r="R825" i="2"/>
  <c r="R391" i="2"/>
  <c r="R855" i="2"/>
  <c r="R1086" i="2"/>
  <c r="R608" i="2"/>
  <c r="R1246" i="2"/>
  <c r="R1143" i="2"/>
  <c r="R1004" i="2"/>
  <c r="R1244" i="2"/>
  <c r="R1137" i="2"/>
  <c r="R583" i="2"/>
  <c r="R1140" i="2"/>
  <c r="R637" i="2"/>
  <c r="R766" i="2"/>
  <c r="R593" i="2"/>
  <c r="R730" i="2"/>
  <c r="Y15" i="2"/>
  <c r="Y63" i="2"/>
  <c r="Y303" i="2"/>
  <c r="Y81" i="2"/>
  <c r="Y238" i="2"/>
  <c r="Y33" i="2"/>
  <c r="Y117" i="2"/>
  <c r="Y166" i="2"/>
  <c r="Y196" i="2"/>
  <c r="Y17" i="2"/>
  <c r="Y291" i="2"/>
  <c r="Y172" i="2"/>
  <c r="Y26" i="2"/>
  <c r="Y36" i="2"/>
  <c r="Y45" i="2"/>
  <c r="Y107" i="2"/>
  <c r="Y222" i="2"/>
  <c r="Y99" i="2"/>
  <c r="Y83" i="2"/>
  <c r="Y310" i="2"/>
  <c r="Y164" i="2"/>
  <c r="Y55" i="2"/>
  <c r="Y170" i="2"/>
  <c r="Y214" i="2"/>
  <c r="Y108" i="2"/>
  <c r="Y284" i="2"/>
  <c r="Y211" i="2"/>
  <c r="Y34" i="2"/>
  <c r="Y207" i="2"/>
  <c r="Y121" i="2"/>
  <c r="Y20" i="2"/>
  <c r="Y320" i="2"/>
  <c r="AA320" i="2" s="1"/>
  <c r="Y69" i="2"/>
  <c r="Y48" i="2"/>
  <c r="Y283" i="2"/>
  <c r="Y309" i="2"/>
  <c r="Y193" i="2"/>
  <c r="Y32" i="2"/>
  <c r="Y168" i="2"/>
  <c r="Y315" i="2"/>
  <c r="Y274" i="2"/>
  <c r="Y281" i="2"/>
  <c r="Y257" i="2"/>
  <c r="Y294" i="2"/>
  <c r="Y110" i="2"/>
  <c r="Y10" i="2"/>
  <c r="Y230" i="2"/>
  <c r="Y87" i="2"/>
  <c r="Y111" i="2"/>
  <c r="Y112" i="2"/>
  <c r="Y106" i="2"/>
  <c r="Y65" i="2"/>
  <c r="Y289" i="2"/>
  <c r="Y154" i="2"/>
  <c r="Y215" i="2"/>
  <c r="Y249" i="2"/>
  <c r="Y119" i="2"/>
  <c r="Y142" i="2"/>
  <c r="Y301" i="2"/>
  <c r="Y267" i="2"/>
  <c r="Y287" i="2"/>
  <c r="Y261" i="2"/>
  <c r="Y318" i="2"/>
  <c r="AA318" i="2" s="1"/>
  <c r="Y129" i="2"/>
  <c r="Y134" i="2"/>
  <c r="Y262" i="2"/>
  <c r="Y252" i="2"/>
  <c r="Y105" i="2"/>
  <c r="Y68" i="2"/>
  <c r="Y37" i="2"/>
  <c r="Y53" i="2"/>
  <c r="Y85" i="2"/>
  <c r="Y91" i="2"/>
  <c r="Y135" i="2"/>
  <c r="Y144" i="2"/>
  <c r="Y275" i="2"/>
  <c r="Y236" i="2"/>
  <c r="Y223" i="2"/>
  <c r="Y24" i="2"/>
  <c r="Y260" i="2"/>
  <c r="Y219" i="2"/>
  <c r="Y276" i="2"/>
  <c r="Y56" i="2"/>
  <c r="Y133" i="2"/>
  <c r="Y79" i="2"/>
  <c r="Y270" i="2"/>
  <c r="Y273" i="2"/>
  <c r="Y88" i="2"/>
  <c r="Y311" i="2"/>
  <c r="Y221" i="2"/>
  <c r="Y28" i="2"/>
  <c r="Y115" i="2"/>
  <c r="Y205" i="2"/>
  <c r="Y266" i="2"/>
  <c r="Y66" i="2"/>
  <c r="Y167" i="2"/>
  <c r="Y44" i="2"/>
  <c r="Y145" i="2"/>
  <c r="Y254" i="2"/>
  <c r="Y21" i="2"/>
  <c r="Y39" i="2"/>
  <c r="Y183" i="2"/>
  <c r="Y51" i="2"/>
  <c r="Y312" i="2"/>
  <c r="Y29" i="2"/>
  <c r="Y38" i="2"/>
  <c r="Y40" i="2"/>
  <c r="Y204" i="2"/>
  <c r="Y188" i="2"/>
  <c r="Y297" i="2"/>
  <c r="Y176" i="2"/>
  <c r="Y243" i="2"/>
  <c r="Y269" i="2"/>
  <c r="Y30" i="2"/>
  <c r="Y302" i="2"/>
  <c r="Y263" i="2"/>
  <c r="Y237" i="2"/>
  <c r="Y228" i="2"/>
  <c r="Y191" i="2"/>
  <c r="Y127" i="2"/>
  <c r="Y231" i="2"/>
  <c r="Y116" i="2"/>
  <c r="Y265" i="2"/>
  <c r="Y126" i="2"/>
  <c r="Y9" i="2"/>
  <c r="Y239" i="2"/>
  <c r="Y136" i="2"/>
  <c r="Y194" i="2"/>
  <c r="Y74" i="2"/>
  <c r="Y71" i="2"/>
  <c r="Y286" i="2"/>
  <c r="Y64" i="2"/>
  <c r="Y98" i="2"/>
  <c r="Y163" i="2"/>
  <c r="Y70" i="2"/>
  <c r="Y240" i="2"/>
  <c r="Y143" i="2"/>
  <c r="Y109" i="2"/>
  <c r="Y8" i="2"/>
  <c r="Y206" i="2"/>
  <c r="Y96" i="2"/>
  <c r="Y139" i="2"/>
  <c r="Y180" i="2"/>
  <c r="Y178" i="2"/>
  <c r="Y61" i="2"/>
  <c r="Y152" i="2"/>
  <c r="Y295" i="2"/>
  <c r="Y4" i="2"/>
  <c r="Y72" i="2"/>
  <c r="Y277" i="2"/>
  <c r="Y242" i="2"/>
  <c r="Y123" i="2"/>
  <c r="Y290" i="2"/>
  <c r="Y227" i="2"/>
  <c r="Y226" i="2"/>
  <c r="Y49" i="2"/>
  <c r="Y147" i="2"/>
  <c r="Y100" i="2"/>
  <c r="Y41" i="2"/>
  <c r="Y54" i="2"/>
  <c r="Y209" i="2"/>
  <c r="Y316" i="2"/>
  <c r="Y220" i="2"/>
  <c r="Y293" i="2"/>
  <c r="Y187" i="2"/>
  <c r="Y192" i="2"/>
  <c r="Y165" i="2"/>
  <c r="Y169" i="2"/>
  <c r="Y140" i="2"/>
  <c r="Y42" i="2"/>
  <c r="Y288" i="2"/>
  <c r="Y218" i="2"/>
  <c r="Y171" i="2"/>
  <c r="Y157" i="2"/>
  <c r="Y58" i="2"/>
  <c r="Y210" i="2"/>
  <c r="Y232" i="2"/>
  <c r="Y47" i="2"/>
  <c r="Y138" i="2"/>
  <c r="Y73" i="2"/>
  <c r="Y60" i="2"/>
  <c r="Y224" i="2"/>
  <c r="Y128" i="2"/>
  <c r="Y304" i="2"/>
  <c r="Y255" i="2"/>
  <c r="Y313" i="2"/>
  <c r="Y300" i="2"/>
  <c r="Y307" i="2"/>
  <c r="Y250" i="2"/>
  <c r="Y306" i="2"/>
  <c r="Y213" i="2"/>
  <c r="Y141" i="2"/>
  <c r="Y256" i="2"/>
  <c r="Y118" i="2"/>
  <c r="Y80" i="2"/>
  <c r="Y189" i="2"/>
  <c r="Y82" i="2"/>
  <c r="Y122" i="2"/>
  <c r="Y46" i="2"/>
  <c r="Y234" i="2"/>
  <c r="Y12" i="2"/>
  <c r="Y14" i="2"/>
  <c r="Y264" i="2"/>
  <c r="Y190" i="2"/>
  <c r="Y241" i="2"/>
  <c r="Y216" i="2"/>
  <c r="Y282" i="2"/>
  <c r="Y225" i="2"/>
  <c r="Y114" i="2"/>
  <c r="Y298" i="2"/>
  <c r="Y130" i="2"/>
  <c r="Y258" i="2"/>
  <c r="Y131" i="2"/>
  <c r="Y22" i="2"/>
  <c r="Y299" i="2"/>
  <c r="Y50" i="2"/>
  <c r="Y31" i="2"/>
  <c r="Y212" i="2"/>
  <c r="Y93" i="2"/>
  <c r="Y97" i="2"/>
  <c r="Y217" i="2"/>
  <c r="Y179" i="2"/>
  <c r="Y199" i="2"/>
  <c r="Y95" i="2"/>
  <c r="Y203" i="2"/>
  <c r="Y308" i="2"/>
  <c r="Y25" i="2"/>
  <c r="Y200" i="2"/>
  <c r="Y120" i="2"/>
  <c r="Y35" i="2"/>
  <c r="Y153" i="2"/>
  <c r="Y23" i="2"/>
  <c r="Y43" i="2"/>
  <c r="Y146" i="2"/>
  <c r="Y158" i="2"/>
  <c r="Y94" i="2"/>
  <c r="Y182" i="2"/>
  <c r="Y92" i="2"/>
  <c r="Y272" i="2"/>
  <c r="Y59" i="2"/>
  <c r="Y90" i="2"/>
  <c r="Y195" i="2"/>
  <c r="Y317" i="2"/>
  <c r="Y314" i="2"/>
  <c r="Y86" i="2"/>
  <c r="Y27" i="2"/>
  <c r="Y148" i="2"/>
  <c r="Y18" i="2"/>
  <c r="Y305" i="2"/>
  <c r="Y186" i="2"/>
  <c r="Y156" i="2"/>
  <c r="Y19" i="2"/>
  <c r="Y285" i="2"/>
  <c r="Y259" i="2"/>
  <c r="Y279" i="2"/>
  <c r="Y174" i="2"/>
  <c r="Y150" i="2"/>
  <c r="Y7" i="2"/>
  <c r="Y102" i="2"/>
  <c r="Y77" i="2"/>
  <c r="Y155" i="2"/>
  <c r="Y57" i="2"/>
  <c r="Y175" i="2"/>
  <c r="Y246" i="2"/>
  <c r="Y247" i="2"/>
  <c r="Y280" i="2"/>
  <c r="Y160" i="2"/>
  <c r="Y124" i="2"/>
  <c r="Y104" i="2"/>
  <c r="Y62" i="2"/>
  <c r="Y248" i="2"/>
  <c r="Y125" i="2"/>
  <c r="Y197" i="2"/>
  <c r="Y52" i="2"/>
  <c r="Y244" i="2"/>
  <c r="Y67" i="2"/>
  <c r="Y13" i="2"/>
  <c r="Y11" i="2"/>
  <c r="Y162" i="2"/>
  <c r="Y161" i="2"/>
  <c r="Y132" i="2"/>
  <c r="Y184" i="2"/>
  <c r="Y235" i="2"/>
  <c r="Y137" i="2"/>
  <c r="Y5" i="2"/>
  <c r="Y292" i="2"/>
  <c r="Y177" i="2"/>
  <c r="Y78" i="2"/>
  <c r="Y76" i="2"/>
  <c r="Y151" i="2"/>
  <c r="Y84" i="2"/>
  <c r="Y101" i="2"/>
  <c r="Y185" i="2"/>
  <c r="Y245" i="2"/>
  <c r="Y296" i="2"/>
  <c r="Y198" i="2"/>
  <c r="Y6" i="2"/>
  <c r="Y201" i="2"/>
  <c r="Y233" i="2"/>
  <c r="Y208" i="2"/>
  <c r="Y271" i="2"/>
  <c r="Y202" i="2"/>
  <c r="Y113" i="2"/>
  <c r="Y149" i="2"/>
  <c r="Y103" i="2"/>
  <c r="Y89" i="2"/>
  <c r="Y173" i="2"/>
  <c r="AA905" i="2" l="1"/>
  <c r="AA557" i="2"/>
  <c r="AA986" i="2"/>
  <c r="AA1272" i="2"/>
  <c r="AA1045" i="2"/>
  <c r="AA1236" i="2"/>
  <c r="AA794" i="2"/>
  <c r="AA848" i="2"/>
  <c r="AA1165" i="2"/>
  <c r="AA713" i="2"/>
  <c r="AA461" i="2"/>
  <c r="AA727" i="2"/>
  <c r="AA339" i="2"/>
  <c r="AA656" i="2"/>
  <c r="AA1198" i="2"/>
  <c r="AA702" i="2"/>
  <c r="AA708" i="2"/>
  <c r="AA582" i="2"/>
  <c r="AA1062" i="2"/>
  <c r="AA549" i="2"/>
  <c r="AA1219" i="2"/>
  <c r="AA568" i="2"/>
  <c r="AA810" i="2"/>
  <c r="AA840" i="2"/>
  <c r="AA590" i="2"/>
  <c r="AA676" i="2"/>
  <c r="AA351" i="2"/>
  <c r="AA358" i="2"/>
  <c r="AA875" i="2"/>
  <c r="AA809" i="2"/>
  <c r="AA866" i="2"/>
  <c r="AA371" i="2"/>
  <c r="AA577" i="2"/>
  <c r="AA399" i="2"/>
  <c r="AA1104" i="2"/>
  <c r="AA441" i="2"/>
  <c r="AA836" i="2"/>
  <c r="AA843" i="2"/>
  <c r="AA1069" i="2"/>
  <c r="AA382" i="2"/>
  <c r="AA807" i="2"/>
  <c r="AA1212" i="2"/>
  <c r="AA1003" i="2"/>
  <c r="AA868" i="2"/>
  <c r="AA507" i="2"/>
  <c r="AA942" i="2"/>
  <c r="AA340" i="2"/>
  <c r="AA1014" i="2"/>
  <c r="AA744" i="2"/>
  <c r="AA1220" i="2"/>
  <c r="AA1047" i="2"/>
  <c r="AA1194" i="2"/>
  <c r="AA595" i="2"/>
  <c r="AA455" i="2"/>
  <c r="AA1180" i="2"/>
  <c r="AA1009" i="2"/>
  <c r="AA587" i="2"/>
  <c r="AA1040" i="2"/>
  <c r="AA1084" i="2"/>
  <c r="AA391" i="2"/>
  <c r="AA779" i="2"/>
  <c r="AA754" i="2"/>
  <c r="AA465" i="2"/>
  <c r="AA796" i="2"/>
  <c r="AA1221" i="2"/>
  <c r="AA546" i="2"/>
  <c r="AA1076" i="2"/>
  <c r="AA411" i="2"/>
  <c r="AA929" i="2"/>
  <c r="AA485" i="2"/>
  <c r="AA935" i="2"/>
  <c r="AA1136" i="2"/>
  <c r="AA489" i="2"/>
  <c r="AA589" i="2"/>
  <c r="AA515" i="2"/>
  <c r="AA453" i="2"/>
  <c r="AA947" i="2"/>
  <c r="AA338" i="2"/>
  <c r="AA1023" i="2"/>
  <c r="AA741" i="2"/>
  <c r="AA1025" i="2"/>
  <c r="AA1110" i="2"/>
  <c r="AA795" i="2"/>
  <c r="AA1041" i="2"/>
  <c r="AA342" i="2"/>
  <c r="AA1001" i="2"/>
  <c r="AA442" i="2"/>
  <c r="AA632" i="2"/>
  <c r="AA704" i="2"/>
  <c r="AA936" i="2"/>
  <c r="AA761" i="2"/>
  <c r="AA1068" i="2"/>
  <c r="AA1163" i="2"/>
  <c r="AA1218" i="2"/>
  <c r="AA880" i="2"/>
  <c r="AA974" i="2"/>
  <c r="AA376" i="2"/>
  <c r="AA711" i="2"/>
  <c r="AA631" i="2"/>
  <c r="AA1050" i="2"/>
  <c r="AA731" i="2"/>
  <c r="AA585" i="2"/>
  <c r="AA363" i="2"/>
  <c r="AA510" i="2"/>
  <c r="AA988" i="2"/>
  <c r="AA718" i="2"/>
  <c r="AA910" i="2"/>
  <c r="AA1021" i="2"/>
  <c r="AA1049" i="2"/>
  <c r="AA648" i="2"/>
  <c r="AA1046" i="2"/>
  <c r="AA644" i="2"/>
  <c r="AA572" i="2"/>
  <c r="AA1196" i="2"/>
  <c r="AA452" i="2"/>
  <c r="AA586" i="2"/>
  <c r="AA688" i="2"/>
  <c r="AA1257" i="2"/>
  <c r="AA1145" i="2"/>
  <c r="AA792" i="2"/>
  <c r="AA1074" i="2"/>
  <c r="AA506" i="2"/>
  <c r="AA1155" i="2"/>
  <c r="AA566" i="2"/>
  <c r="AA1147" i="2"/>
  <c r="AA857" i="2"/>
  <c r="AA1083" i="2"/>
  <c r="AA1201" i="2"/>
  <c r="AA1169" i="2"/>
  <c r="AA1051" i="2"/>
  <c r="AA1112" i="2"/>
  <c r="AA721" i="2"/>
  <c r="AA879" i="2"/>
  <c r="AA839" i="2"/>
  <c r="AA895" i="2"/>
  <c r="AA987" i="2"/>
  <c r="AA694" i="2"/>
  <c r="AA862" i="2"/>
  <c r="AA949" i="2"/>
  <c r="AA348" i="2"/>
  <c r="AA753" i="2"/>
  <c r="AA991" i="2"/>
  <c r="AA448" i="2"/>
  <c r="AA714" i="2"/>
  <c r="AA660" i="2"/>
  <c r="AA994" i="2"/>
  <c r="AA666" i="2"/>
  <c r="AA869" i="2"/>
  <c r="AA513" i="2"/>
  <c r="Y321" i="2"/>
  <c r="AA321" i="2" s="1"/>
  <c r="AA743" i="2"/>
  <c r="AA576" i="2"/>
  <c r="AA1175" i="2"/>
  <c r="AA908" i="2"/>
  <c r="AA438" i="2"/>
  <c r="AA977" i="2"/>
  <c r="AA593" i="2"/>
  <c r="AA826" i="2"/>
  <c r="AA662" i="2"/>
  <c r="AA821" i="2"/>
  <c r="AA984" i="2"/>
  <c r="AA1186" i="2"/>
  <c r="AA407" i="2"/>
  <c r="AA1234" i="2"/>
  <c r="AA800" i="2"/>
  <c r="AA1210" i="2"/>
  <c r="AA1131" i="2"/>
  <c r="AA1195" i="2"/>
  <c r="AA891" i="2"/>
  <c r="AA1077" i="2"/>
  <c r="AA955" i="2"/>
  <c r="AA1053" i="2"/>
  <c r="AA865" i="2"/>
  <c r="AA1033" i="2"/>
  <c r="AA748" i="2"/>
  <c r="AA1087" i="2"/>
  <c r="AA451" i="2"/>
  <c r="AA1125" i="2"/>
  <c r="AA1039" i="2"/>
  <c r="AA804" i="2"/>
  <c r="AA509" i="2"/>
  <c r="AA899" i="2"/>
  <c r="AA458" i="2"/>
  <c r="AA622" i="2"/>
  <c r="AA1204" i="2"/>
  <c r="AA922" i="2"/>
  <c r="AA867" i="2"/>
  <c r="AA540" i="2"/>
  <c r="AA886" i="2"/>
  <c r="AA720" i="2"/>
  <c r="AA799" i="2"/>
  <c r="AA635" i="2"/>
  <c r="AA1148" i="2"/>
  <c r="AA680" i="2"/>
  <c r="AA1260" i="2"/>
  <c r="AA1276" i="2"/>
  <c r="AA855" i="2"/>
  <c r="AA505" i="2"/>
  <c r="AA625" i="2"/>
  <c r="AA596" i="2"/>
  <c r="AA1089" i="2"/>
  <c r="AA454" i="2"/>
  <c r="AA1066" i="2"/>
  <c r="AA393" i="2"/>
  <c r="AA1100" i="2"/>
  <c r="AA770" i="2"/>
  <c r="AA492" i="2"/>
  <c r="AA677" i="2"/>
  <c r="AA928" i="2"/>
  <c r="AA1193" i="2"/>
  <c r="AA659" i="2"/>
  <c r="AA957" i="2"/>
  <c r="AA558" i="2"/>
  <c r="AA944" i="2"/>
  <c r="AA1270" i="2"/>
  <c r="AA903" i="2"/>
  <c r="AA751" i="2"/>
  <c r="AA430" i="2"/>
  <c r="AA608" i="2"/>
  <c r="AA379" i="2"/>
  <c r="AA825" i="2"/>
  <c r="AA532" i="2"/>
  <c r="AA368" i="2"/>
  <c r="AA897" i="2"/>
  <c r="AA738" i="2"/>
  <c r="AA669" i="2"/>
  <c r="AA639" i="2"/>
  <c r="AA1027" i="2"/>
  <c r="AA352" i="2"/>
  <c r="AA394" i="2"/>
  <c r="AA873" i="2"/>
  <c r="AA735" i="2"/>
  <c r="AA525" i="2"/>
  <c r="AA1273" i="2"/>
  <c r="AA387" i="2"/>
  <c r="AA496" i="2"/>
  <c r="AA921" i="2"/>
  <c r="AA390" i="2"/>
  <c r="AA696" i="2"/>
  <c r="AA1188" i="2"/>
  <c r="AA913" i="2"/>
  <c r="AA1109" i="2"/>
  <c r="AA808" i="2"/>
  <c r="AA331" i="2"/>
  <c r="AA982" i="2"/>
  <c r="AA989" i="2"/>
  <c r="AA539" i="2"/>
  <c r="AA1065" i="2"/>
  <c r="AA1094" i="2"/>
  <c r="AA374" i="2"/>
  <c r="AA1144" i="2"/>
  <c r="AA672" i="2"/>
  <c r="AA752" i="2"/>
  <c r="AA579" i="2"/>
  <c r="AA1162" i="2"/>
  <c r="AA798" i="2"/>
  <c r="AA920" i="2"/>
  <c r="AA623" i="2"/>
  <c r="AA793" i="2"/>
  <c r="AA462" i="2"/>
  <c r="AA1019" i="2"/>
  <c r="AA592" i="2"/>
  <c r="AA426" i="2"/>
  <c r="AA1010" i="2"/>
  <c r="AA712" i="2"/>
  <c r="AA927" i="2"/>
  <c r="AA1171" i="2"/>
  <c r="AA627" i="2"/>
  <c r="Y322" i="2"/>
  <c r="AA322" i="2" s="1"/>
  <c r="AA487" i="2"/>
  <c r="AA1177" i="2"/>
  <c r="AA534" i="2"/>
  <c r="AA514" i="2"/>
  <c r="AA767" i="2"/>
  <c r="AA396" i="2"/>
  <c r="AA370" i="2"/>
  <c r="AA369" i="2"/>
  <c r="AA479" i="2"/>
  <c r="AA884" i="2"/>
  <c r="AA421" i="2"/>
  <c r="AA372" i="2"/>
  <c r="AA838" i="2"/>
  <c r="AA1042" i="2"/>
  <c r="AA346" i="2"/>
  <c r="AA517" i="2"/>
  <c r="AA330" i="2"/>
  <c r="AA1101" i="2"/>
  <c r="AA1038" i="2"/>
  <c r="AA1238" i="2"/>
  <c r="AA580" i="2"/>
  <c r="AA564" i="2"/>
  <c r="AA940" i="2"/>
  <c r="AA852" i="2"/>
  <c r="AA642" i="2"/>
  <c r="AA1232" i="2"/>
  <c r="AA1026" i="2"/>
  <c r="AA833" i="2"/>
  <c r="AA1222" i="2"/>
  <c r="AA523" i="2"/>
  <c r="AA917" i="2"/>
  <c r="AA885" i="2"/>
  <c r="AA573" i="2"/>
  <c r="AA943" i="2"/>
  <c r="AA842" i="2"/>
  <c r="AA758" i="2"/>
  <c r="AA357" i="2"/>
  <c r="AA600" i="2"/>
  <c r="AA914" i="2"/>
  <c r="AA552" i="2"/>
  <c r="AA1227" i="2"/>
  <c r="AA1128" i="2"/>
  <c r="AA404" i="2"/>
  <c r="AA423" i="2"/>
  <c r="AA484" i="2"/>
  <c r="AA1107" i="2"/>
  <c r="AA952" i="2"/>
  <c r="AA377" i="2"/>
  <c r="AA1225" i="2"/>
  <c r="AA1164" i="2"/>
  <c r="AA601" i="2"/>
  <c r="AA930" i="2"/>
  <c r="AA361" i="2"/>
  <c r="AA722" i="2"/>
  <c r="AA1139" i="2"/>
  <c r="AA806" i="2"/>
  <c r="AA535" i="2"/>
  <c r="AA347" i="2"/>
  <c r="AA1224" i="2"/>
  <c r="AA854" i="2"/>
  <c r="AA710" i="2"/>
  <c r="AA408" i="2"/>
  <c r="AA691" i="2"/>
  <c r="AA1132" i="2"/>
  <c r="AA931" i="2"/>
  <c r="AA463" i="2"/>
  <c r="AA1116" i="2"/>
  <c r="AA824" i="2"/>
  <c r="AA409" i="2"/>
  <c r="AA925" i="2"/>
  <c r="AA415" i="2"/>
  <c r="AA993" i="2"/>
  <c r="AA1081" i="2"/>
  <c r="AA633" i="2"/>
  <c r="AA1024" i="2"/>
  <c r="AA963" i="2"/>
  <c r="AA1055" i="2"/>
  <c r="AA628" i="2"/>
  <c r="AA418" i="2"/>
  <c r="AA847" i="2"/>
  <c r="AA831" i="2"/>
  <c r="AA746" i="2"/>
  <c r="AA1035" i="2"/>
  <c r="AA445" i="2"/>
  <c r="AA1015" i="2"/>
  <c r="AA594" i="2"/>
  <c r="AA732" i="2"/>
  <c r="AA469" i="2"/>
  <c r="AA819" i="2"/>
  <c r="AA723" i="2"/>
  <c r="AA997" i="2"/>
  <c r="AA1008" i="2"/>
  <c r="AA333" i="2"/>
  <c r="AA401" i="2"/>
  <c r="AA878" i="2"/>
  <c r="AA1184" i="2"/>
  <c r="AA575" i="2"/>
  <c r="AA828" i="2"/>
  <c r="AA1274" i="2"/>
  <c r="AA972" i="2"/>
  <c r="AA474" i="2"/>
  <c r="AA481" i="2"/>
  <c r="AA958" i="2"/>
  <c r="AA801" i="2"/>
  <c r="AA707" i="2"/>
  <c r="AA853" i="2"/>
  <c r="AA1118" i="2"/>
  <c r="AA996" i="2"/>
  <c r="AA883" i="2"/>
  <c r="AA1133" i="2"/>
  <c r="AA789" i="2"/>
  <c r="AA634" i="2"/>
  <c r="AA1115" i="2"/>
  <c r="AA1245" i="2"/>
  <c r="AA763" i="2"/>
  <c r="AA1167" i="2"/>
  <c r="AA567" i="2"/>
  <c r="AA547" i="2"/>
  <c r="AA902" i="2"/>
  <c r="AA1096" i="2"/>
  <c r="AA964" i="2"/>
  <c r="AA805" i="2"/>
  <c r="AA490" i="2"/>
  <c r="AA971" i="2"/>
  <c r="AA1242" i="2"/>
  <c r="AA499" i="2"/>
  <c r="AA397" i="2"/>
  <c r="AA1141" i="2"/>
  <c r="AA395" i="2"/>
  <c r="AA983" i="2"/>
  <c r="AA909" i="2"/>
  <c r="AA1261" i="2"/>
  <c r="AA360" i="2"/>
  <c r="AA599" i="2"/>
  <c r="AA1230" i="2"/>
  <c r="AA953" i="2"/>
  <c r="AA353" i="2"/>
  <c r="AA1255" i="2"/>
  <c r="AA1146" i="2"/>
  <c r="AA733" i="2"/>
  <c r="AA475" i="2"/>
  <c r="AA569" i="2"/>
  <c r="AA811" i="2"/>
  <c r="AA864" i="2"/>
  <c r="AA755" i="2"/>
  <c r="AA700" i="2"/>
  <c r="AA483" i="2"/>
  <c r="AA551" i="2"/>
  <c r="AA466" i="2"/>
  <c r="AA1229" i="2"/>
  <c r="AA1170" i="2"/>
  <c r="AA678" i="2"/>
  <c r="AA834" i="2"/>
  <c r="AA524" i="2"/>
  <c r="AA1059" i="2"/>
  <c r="AA406" i="2"/>
  <c r="AA896" i="2"/>
  <c r="AA364" i="2"/>
  <c r="AA898" i="2"/>
  <c r="AA1252" i="2"/>
  <c r="AA671" i="2"/>
  <c r="AA614" i="2"/>
  <c r="AA874" i="2"/>
  <c r="AA787" i="2"/>
  <c r="AA934" i="2"/>
  <c r="AA1078" i="2"/>
  <c r="AA583" i="2"/>
  <c r="AA1200" i="2"/>
  <c r="AA521" i="2"/>
  <c r="AA924" i="2"/>
  <c r="AA665" i="2"/>
  <c r="AA324" i="2"/>
  <c r="AA425" i="2"/>
  <c r="AA1064" i="2"/>
  <c r="AA565" i="2"/>
  <c r="AA775" i="2"/>
  <c r="AA604" i="2"/>
  <c r="AA477" i="2"/>
  <c r="AA422" i="2"/>
  <c r="AA1264" i="2"/>
  <c r="AA1258" i="2"/>
  <c r="AA962" i="2"/>
  <c r="AA1017" i="2"/>
  <c r="AA1158" i="2"/>
  <c r="AA1052" i="2"/>
  <c r="AA803" i="2"/>
  <c r="AA1275" i="2"/>
  <c r="AA1057" i="2"/>
  <c r="AA343" i="2"/>
  <c r="AA356" i="2"/>
  <c r="AA851" i="2"/>
  <c r="AA1130" i="2"/>
  <c r="AA657" i="2"/>
  <c r="AA429" i="2"/>
  <c r="AA332" i="2"/>
  <c r="AA554" i="2"/>
  <c r="AA574" i="2"/>
  <c r="AA624" i="2"/>
  <c r="AA858" i="2"/>
  <c r="AA613" i="2"/>
  <c r="AA849" i="2"/>
  <c r="AA1090" i="2"/>
  <c r="AA626" i="2"/>
  <c r="AA503" i="2"/>
  <c r="AA817" i="2"/>
  <c r="AA715" i="2"/>
  <c r="AA1187" i="2"/>
  <c r="AA537" i="2"/>
  <c r="AA959" i="2"/>
  <c r="AA398" i="2"/>
  <c r="AA473" i="2"/>
  <c r="AA570" i="2"/>
  <c r="AA1098" i="2"/>
  <c r="AA889" i="2"/>
  <c r="AA1176" i="2"/>
  <c r="AA400" i="2"/>
  <c r="AA1016" i="2"/>
  <c r="AA830" i="2"/>
  <c r="AA1181" i="2"/>
  <c r="AA1120" i="2"/>
  <c r="AA856" i="2"/>
  <c r="AA750" i="2"/>
  <c r="AA1105" i="2"/>
  <c r="AA861" i="2"/>
  <c r="AA689" i="2"/>
  <c r="AA437" i="2"/>
  <c r="AA1223" i="2"/>
  <c r="AA516" i="2"/>
  <c r="AA548" i="2"/>
  <c r="AA349" i="2"/>
  <c r="AA926" i="2"/>
  <c r="AA1093" i="2"/>
  <c r="AA973" i="2"/>
  <c r="AA641" i="2"/>
  <c r="AA762" i="2"/>
  <c r="AA365" i="2"/>
  <c r="AA1247" i="2"/>
  <c r="AA687" i="2"/>
  <c r="AA619" i="2"/>
  <c r="AA1256" i="2"/>
  <c r="AA837" i="2"/>
  <c r="AA498" i="2"/>
  <c r="AA699" i="2"/>
  <c r="AA1213" i="2"/>
  <c r="AA890" i="2"/>
  <c r="AA561" i="2"/>
  <c r="AA966" i="2"/>
  <c r="AA1161" i="2"/>
  <c r="AA424" i="2"/>
  <c r="AA802" i="2"/>
  <c r="AA860" i="2"/>
  <c r="AA378" i="2"/>
  <c r="AA784" i="2"/>
  <c r="AA766" i="2"/>
  <c r="AA1262" i="2"/>
  <c r="AA428" i="2"/>
  <c r="AA749" i="2"/>
  <c r="AA359" i="2"/>
  <c r="AA674" i="2"/>
  <c r="AA375" i="2"/>
  <c r="AA835" i="2"/>
  <c r="AA609" i="2"/>
  <c r="AA1032" i="2"/>
  <c r="AA820" i="2"/>
  <c r="AA1119" i="2"/>
  <c r="AA350" i="2"/>
  <c r="AA945" i="2"/>
  <c r="AA472" i="2"/>
  <c r="AA1254" i="2"/>
  <c r="AA495" i="2"/>
  <c r="AA1075" i="2"/>
  <c r="AA1005" i="2"/>
  <c r="AA916" i="2"/>
  <c r="AA433" i="2"/>
  <c r="AA893" i="2"/>
  <c r="AA946" i="2"/>
  <c r="AA1215" i="2"/>
  <c r="AA497" i="2"/>
  <c r="AA383" i="2"/>
  <c r="AA1060" i="2"/>
  <c r="AA606" i="2"/>
  <c r="AA918" i="2"/>
  <c r="AA919" i="2"/>
  <c r="AA519" i="2"/>
  <c r="AA1216" i="2"/>
  <c r="AA488" i="2"/>
  <c r="AA764" i="2"/>
  <c r="AA1268" i="2"/>
  <c r="AA726" i="2"/>
  <c r="AA486" i="2"/>
  <c r="AA1138" i="2"/>
  <c r="AA683" i="2"/>
  <c r="AA446" i="2"/>
  <c r="AA620" i="2"/>
  <c r="AA457" i="2"/>
  <c r="AA335" i="2"/>
  <c r="AA679" i="2"/>
  <c r="AA464" i="2"/>
  <c r="AA737" i="2"/>
  <c r="AA734" i="2"/>
  <c r="AA941" i="2"/>
  <c r="AA998" i="2"/>
  <c r="AA1086" i="2"/>
  <c r="AA571" i="2"/>
  <c r="AA598" i="2"/>
  <c r="AA701" i="2"/>
  <c r="AA1134" i="2"/>
  <c r="AA334" i="2"/>
  <c r="AA719" i="2"/>
  <c r="AA501" i="2"/>
  <c r="AA476" i="2"/>
  <c r="AA543" i="2"/>
  <c r="AA778" i="2"/>
  <c r="AA978" i="2"/>
  <c r="AA906" i="2"/>
  <c r="AA373" i="2"/>
  <c r="AA1048" i="2"/>
  <c r="AA459" i="2"/>
  <c r="AA652" i="2"/>
  <c r="AA1137" i="2"/>
  <c r="AA1002" i="2"/>
  <c r="AA1063" i="2"/>
  <c r="AA1185" i="2"/>
  <c r="AA1054" i="2"/>
  <c r="AA736" i="2"/>
  <c r="AA1114" i="2"/>
  <c r="AA729" i="2"/>
  <c r="AA1253" i="2"/>
  <c r="AA1122" i="2"/>
  <c r="AA337" i="2"/>
  <c r="AA1199" i="2"/>
  <c r="AA1189" i="2"/>
  <c r="AA491" i="2"/>
  <c r="AA344" i="2"/>
  <c r="AA782" i="2"/>
  <c r="AA1127" i="2"/>
  <c r="AA1071" i="2"/>
  <c r="AA739" i="2"/>
  <c r="AA345" i="2"/>
  <c r="AA329" i="2"/>
  <c r="AA653" i="2"/>
  <c r="AA341" i="2"/>
  <c r="AA640" i="2"/>
  <c r="AA637" i="2"/>
  <c r="AA844" i="2"/>
  <c r="AA1072" i="2"/>
  <c r="AA1034" i="2"/>
  <c r="AA504" i="2"/>
  <c r="AA1265" i="2"/>
  <c r="AA969" i="2"/>
  <c r="AA493" i="2"/>
  <c r="AA773" i="2"/>
  <c r="AA611" i="2"/>
  <c r="AA716" i="2"/>
  <c r="AA1168" i="2"/>
  <c r="AA668" i="2"/>
  <c r="AA419" i="2"/>
  <c r="AA667" i="2"/>
  <c r="AA900" i="2"/>
  <c r="AA1207" i="2"/>
  <c r="AA494" i="2"/>
  <c r="AA814" i="2"/>
  <c r="AA822" i="2"/>
  <c r="AA392" i="2"/>
  <c r="AA1117" i="2"/>
  <c r="AA621" i="2"/>
  <c r="AA1113" i="2"/>
  <c r="AA478" i="2"/>
  <c r="AA366" i="2"/>
  <c r="AA431" i="2"/>
  <c r="AA742" i="2"/>
  <c r="AA1150" i="2"/>
  <c r="AA894" i="2"/>
  <c r="AA759" i="2"/>
  <c r="AA439" i="2"/>
  <c r="AA939" i="2"/>
  <c r="AA1160" i="2"/>
  <c r="AA980" i="2"/>
  <c r="AA995" i="2"/>
  <c r="AA1249" i="2"/>
  <c r="AA887" i="2"/>
  <c r="AA915" i="2"/>
  <c r="AA655" i="2"/>
  <c r="AA684" i="2"/>
  <c r="AA981" i="2"/>
  <c r="AA812" i="2"/>
  <c r="AA846" i="2"/>
  <c r="AA410" i="2"/>
  <c r="AA1205" i="2"/>
  <c r="AA1149" i="2"/>
  <c r="AA460" i="2"/>
  <c r="AA1206" i="2"/>
  <c r="AA468" i="2"/>
  <c r="AA480" i="2"/>
  <c r="AA385" i="2"/>
  <c r="AA528" i="2"/>
  <c r="AA697" i="2"/>
  <c r="AA709" i="2"/>
  <c r="AA730" i="2"/>
  <c r="AA1108" i="2"/>
  <c r="AA1013" i="2"/>
  <c r="AA605" i="2"/>
  <c r="AA1044" i="2"/>
  <c r="AA607" i="2"/>
  <c r="AA531" i="2"/>
  <c r="AA467" i="2"/>
  <c r="AA1259" i="2"/>
  <c r="AA1103" i="2"/>
  <c r="AA951" i="2"/>
  <c r="AA1179" i="2"/>
  <c r="AA1267" i="2"/>
  <c r="AA724" i="2"/>
  <c r="AA706" i="2"/>
  <c r="AA725" i="2"/>
  <c r="AA876" i="2"/>
  <c r="AA888" i="2"/>
  <c r="AA961" i="2"/>
  <c r="AA912" i="2"/>
  <c r="AA985" i="2"/>
  <c r="AA1226" i="2"/>
  <c r="AA1070" i="2"/>
  <c r="AA386" i="2"/>
  <c r="AA827" i="2"/>
  <c r="AA355" i="2"/>
  <c r="AA1271" i="2"/>
  <c r="AA588" i="2"/>
  <c r="AA690" i="2"/>
  <c r="AA658" i="2"/>
  <c r="AA610" i="2"/>
  <c r="AA1091" i="2"/>
  <c r="AA870" i="2"/>
  <c r="AA954" i="2"/>
  <c r="AA555" i="2"/>
  <c r="AA938" i="2"/>
  <c r="AA1174" i="2"/>
  <c r="AA937" i="2"/>
  <c r="AA661" i="2"/>
  <c r="AA500" i="2"/>
  <c r="AA1202" i="2"/>
  <c r="AA533" i="2"/>
  <c r="AA630" i="2"/>
  <c r="AA1012" i="2"/>
  <c r="AA1030" i="2"/>
  <c r="AA1209" i="2"/>
  <c r="AA512" i="2"/>
  <c r="AA780" i="2"/>
  <c r="AA1097" i="2"/>
  <c r="AA832" i="2"/>
  <c r="AA1240" i="2"/>
  <c r="AA967" i="2"/>
  <c r="AA1173" i="2"/>
  <c r="AA1159" i="2"/>
  <c r="AA1111" i="2"/>
  <c r="AA470" i="2"/>
  <c r="AA845" i="2"/>
  <c r="AA859" i="2"/>
  <c r="AA597" i="2"/>
  <c r="AA976" i="2"/>
  <c r="AA956" i="2"/>
  <c r="AA1151" i="2"/>
  <c r="AA850" i="2"/>
  <c r="AA1079" i="2"/>
  <c r="AA1080" i="2"/>
  <c r="AA948" i="2"/>
  <c r="AA965" i="2"/>
  <c r="AA1004" i="2"/>
  <c r="AA681" i="2"/>
  <c r="AA740" i="2"/>
  <c r="AA1231" i="2"/>
  <c r="AA436" i="2"/>
  <c r="AA444" i="2"/>
  <c r="AA449" i="2"/>
  <c r="AA450" i="2"/>
  <c r="AA1166" i="2"/>
  <c r="AA1178" i="2"/>
  <c r="AA1190" i="2"/>
  <c r="AA1263" i="2"/>
  <c r="AA1214" i="2"/>
  <c r="AA328" i="2"/>
  <c r="AA1129" i="2"/>
  <c r="AA1197" i="2"/>
  <c r="AA768" i="2"/>
  <c r="AA664" i="2"/>
  <c r="AA544" i="2"/>
  <c r="AA682" i="2"/>
  <c r="AA1092" i="2"/>
  <c r="AA388" i="2"/>
  <c r="AA550" i="2"/>
  <c r="AA797" i="2"/>
  <c r="AA970" i="2"/>
  <c r="AA1183" i="2"/>
  <c r="AA686" i="2"/>
  <c r="AA636" i="2"/>
  <c r="AA456" i="2"/>
  <c r="AA777" i="2"/>
  <c r="AA904" i="2"/>
  <c r="AA1239" i="2"/>
  <c r="AA932" i="2"/>
  <c r="AA675" i="2"/>
  <c r="AA413" i="2"/>
  <c r="AA703" i="2"/>
  <c r="AA1095" i="2"/>
  <c r="AA380" i="2"/>
  <c r="AA829" i="2"/>
  <c r="AA1056" i="2"/>
  <c r="AA728" i="2"/>
  <c r="AA818" i="2"/>
  <c r="AA663" i="2"/>
  <c r="AA420" i="2"/>
  <c r="AA1036" i="2"/>
  <c r="AA757" i="2"/>
  <c r="AA790" i="2"/>
  <c r="AA975" i="2"/>
  <c r="AA643" i="2"/>
  <c r="AA1000" i="2"/>
  <c r="AA1217" i="2"/>
  <c r="AA1241" i="2"/>
  <c r="AA1085" i="2"/>
  <c r="AA538" i="2"/>
  <c r="AA1135" i="2"/>
  <c r="AA1153" i="2"/>
  <c r="AA1156" i="2"/>
  <c r="AA788" i="2"/>
  <c r="AA1020" i="2"/>
  <c r="AA405" i="2"/>
  <c r="AA556" i="2"/>
  <c r="AA717" i="2"/>
  <c r="AA1073" i="2"/>
  <c r="AA1140" i="2"/>
  <c r="AA612" i="2"/>
  <c r="AA1007" i="2"/>
  <c r="AA901" i="2"/>
  <c r="AA327" i="2"/>
  <c r="AA815" i="2"/>
  <c r="AA591" i="2"/>
  <c r="AA578" i="2"/>
  <c r="AA882" i="2"/>
  <c r="AA654" i="2"/>
  <c r="AA823" i="2"/>
  <c r="AA892" i="2"/>
  <c r="AA923" i="2"/>
  <c r="AA1029" i="2"/>
  <c r="AA502" i="2"/>
  <c r="AA841" i="2"/>
  <c r="AA336" i="2"/>
  <c r="AA760" i="2"/>
  <c r="AA747" i="2"/>
  <c r="AA1154" i="2"/>
  <c r="AA685" i="2"/>
  <c r="AA1124" i="2"/>
  <c r="AA646" i="2"/>
  <c r="AA518" i="2"/>
  <c r="AA508" i="2"/>
  <c r="AA698" i="2"/>
  <c r="AA526" i="2"/>
  <c r="AA443" i="2"/>
  <c r="AA323" i="2"/>
  <c r="AA520" i="2"/>
  <c r="AA765" i="2"/>
  <c r="AA907" i="2"/>
  <c r="AA482" i="2"/>
  <c r="AA325" i="2"/>
  <c r="AA1250" i="2"/>
  <c r="AA816" i="2"/>
  <c r="AA362" i="2"/>
  <c r="AA1192" i="2"/>
  <c r="AA615" i="2"/>
  <c r="AA786" i="2"/>
  <c r="AA769" i="2"/>
  <c r="AA1018" i="2"/>
  <c r="AA414" i="2"/>
  <c r="AA354" i="2"/>
  <c r="AA1152" i="2"/>
  <c r="AA403" i="2"/>
  <c r="AA771" i="2"/>
  <c r="AA670" i="2"/>
  <c r="AA1203" i="2"/>
  <c r="AA603" i="2"/>
  <c r="AA545" i="2"/>
  <c r="AA1244" i="2"/>
  <c r="AA1243" i="2"/>
  <c r="AA1037" i="2"/>
  <c r="AA1061" i="2"/>
  <c r="AA1266" i="2"/>
  <c r="AA1246" i="2"/>
  <c r="AA1031" i="2"/>
  <c r="AA1123" i="2"/>
  <c r="AA435" i="2"/>
  <c r="AA756" i="2"/>
  <c r="AA781" i="2"/>
  <c r="AA1233" i="2"/>
  <c r="AA412" i="2"/>
  <c r="AA1228" i="2"/>
  <c r="AA1237" i="2"/>
  <c r="AA367" i="2"/>
  <c r="AA1191" i="2"/>
  <c r="AA559" i="2"/>
  <c r="AA645" i="2"/>
  <c r="AA772" i="2"/>
  <c r="AA529" i="2"/>
  <c r="AA541" i="2"/>
  <c r="AA783" i="2"/>
  <c r="AA1011" i="2"/>
  <c r="AA402" i="2"/>
  <c r="AA416" i="2"/>
  <c r="AA629" i="2"/>
  <c r="AA863" i="2"/>
  <c r="AA649" i="2"/>
  <c r="AA1121" i="2"/>
  <c r="AA785" i="2"/>
  <c r="AA791" i="2"/>
  <c r="AA530" i="2"/>
  <c r="AA705" i="2"/>
  <c r="AA1157" i="2"/>
  <c r="AA563" i="2"/>
  <c r="AA1126" i="2"/>
  <c r="AA522" i="2"/>
  <c r="AA881" i="2"/>
  <c r="AA1106" i="2"/>
  <c r="AA536" i="2"/>
  <c r="AA511" i="2"/>
  <c r="AA992" i="2"/>
  <c r="AA471" i="2"/>
  <c r="AA651" i="2"/>
  <c r="AA1269" i="2"/>
  <c r="AA1058" i="2"/>
  <c r="AA647" i="2"/>
  <c r="AA1099" i="2"/>
  <c r="AA1251" i="2"/>
  <c r="AA560" i="2"/>
  <c r="AA1182" i="2"/>
  <c r="AA960" i="2"/>
  <c r="AA1102" i="2"/>
  <c r="AA562" i="2"/>
  <c r="AA1248" i="2"/>
  <c r="AA695" i="2"/>
  <c r="AA776" i="2"/>
  <c r="AA979" i="2"/>
  <c r="AA745" i="2"/>
  <c r="AA990" i="2"/>
  <c r="AA617" i="2"/>
  <c r="AA527" i="2"/>
  <c r="AA584" i="2"/>
  <c r="AA1006" i="2"/>
  <c r="AA950" i="2"/>
  <c r="AA616" i="2"/>
  <c r="AA1211" i="2"/>
  <c r="AA553" i="2"/>
  <c r="AA1028" i="2"/>
  <c r="AA1172" i="2"/>
  <c r="AA432" i="2"/>
  <c r="AA774" i="2"/>
  <c r="AA440" i="2"/>
  <c r="AA581" i="2"/>
  <c r="AA326" i="2"/>
  <c r="AA1235" i="2"/>
  <c r="AA389" i="2"/>
  <c r="AA693" i="2"/>
  <c r="AA542" i="2"/>
  <c r="AA1022" i="2"/>
  <c r="AA427" i="2"/>
  <c r="AA384" i="2"/>
  <c r="AA999" i="2"/>
  <c r="AA877" i="2"/>
  <c r="AA968" i="2"/>
  <c r="AA447" i="2"/>
  <c r="AA638" i="2"/>
  <c r="AA618" i="2"/>
  <c r="AA1208" i="2"/>
  <c r="AA1067" i="2"/>
  <c r="AA673" i="2"/>
  <c r="AA1142" i="2"/>
  <c r="AA381" i="2"/>
  <c r="AA692" i="2"/>
  <c r="AA1043" i="2"/>
  <c r="AA911" i="2"/>
  <c r="AA1082" i="2"/>
  <c r="AA6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E22643-2CD3-4CE2-B4A5-FF017FEC39EA}" keepAlive="1" name="Query - output #2" description="Connection to the 'output #2' query in the workbook." type="5" refreshedVersion="8" background="1" saveData="1">
    <dbPr connection="Provider=Microsoft.Mashup.OleDb.1;Data Source=$Workbook$;Location=&quot;output #2&quot;;Extended Properties=&quot;&quot;" command="SELECT * FROM [output #2]"/>
  </connection>
</connections>
</file>

<file path=xl/sharedStrings.xml><?xml version="1.0" encoding="utf-8"?>
<sst xmlns="http://schemas.openxmlformats.org/spreadsheetml/2006/main" count="27" uniqueCount="27">
  <si>
    <t>time</t>
  </si>
  <si>
    <t>ax</t>
  </si>
  <si>
    <t>ay</t>
  </si>
  <si>
    <t>az</t>
  </si>
  <si>
    <t>wx</t>
  </si>
  <si>
    <t>wy</t>
  </si>
  <si>
    <t>wz</t>
  </si>
  <si>
    <t>dt</t>
  </si>
  <si>
    <t>wx (deg)</t>
  </si>
  <si>
    <t>wy (deg)</t>
  </si>
  <si>
    <t>wz (deg)</t>
  </si>
  <si>
    <t>delta θx</t>
  </si>
  <si>
    <t>delta θy</t>
  </si>
  <si>
    <t>delta θz</t>
  </si>
  <si>
    <t>dvx</t>
  </si>
  <si>
    <t>dvy</t>
  </si>
  <si>
    <t>dvz</t>
  </si>
  <si>
    <t>vx</t>
  </si>
  <si>
    <t>vy</t>
  </si>
  <si>
    <t>vz</t>
  </si>
  <si>
    <t>vmag</t>
  </si>
  <si>
    <t>momentum</t>
  </si>
  <si>
    <t>θ magnitude</t>
  </si>
  <si>
    <t>θ z</t>
  </si>
  <si>
    <t>θ y</t>
  </si>
  <si>
    <t>θ x</t>
  </si>
  <si>
    <t>m segmental(kg)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</si>
</sst>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2C99CB-9EC8-4066-9607-5E6888C07A01}" autoFormatId="16" applyNumberFormats="0" applyBorderFormats="0" applyFontFormats="0" applyPatternFormats="0" applyAlignmentFormats="0" applyWidthHeightFormats="0">
  <queryTableRefresh nextId="35" unboundColumnsLeft="2" unboundColumnsRight="19">
    <queryTableFields count="27">
      <queryTableField id="9" dataBound="0" tableColumnId="9"/>
      <queryTableField id="15" dataBound="0" tableColumnId="15"/>
      <queryTableField id="2" name="ax" tableColumnId="2"/>
      <queryTableField id="3" name="ay" tableColumnId="3"/>
      <queryTableField id="4" name="az" tableColumnId="4"/>
      <queryTableField id="5" name="wx" tableColumnId="5"/>
      <queryTableField id="6" name="wy" tableColumnId="6"/>
      <queryTableField id="7" name="wz" tableColumnId="7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34" dataBound="0" tableColumnId="1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  <queryTableDeletedFields count="2">
      <deletedField name="time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D7C06-40BF-4E7E-9DCB-25F1BACD5118}" name="output__2" displayName="output__2" ref="A1:AA1276" tableType="queryTable" totalsRowShown="0">
  <autoFilter ref="A1:AA1276" xr:uid="{616D7C06-40BF-4E7E-9DCB-25F1BACD5118}"/>
  <tableColumns count="27">
    <tableColumn id="9" xr3:uid="{E9377B3B-54FD-421D-AE2E-CFDBC33B6D2B}" uniqueName="9" name="time" queryTableFieldId="9" dataDxfId="25"/>
    <tableColumn id="15" xr3:uid="{4D0CEB5F-C91A-4A2A-AC52-DCE09DFEF5C9}" uniqueName="15" name="dt" queryTableFieldId="15" dataDxfId="24"/>
    <tableColumn id="2" xr3:uid="{8F5907DF-9EA9-45B4-86B9-53F2A3D13C9A}" uniqueName="2" name="ax" queryTableFieldId="2" dataDxfId="23"/>
    <tableColumn id="3" xr3:uid="{9EF74A98-EF02-4687-B4DC-77B77B43BBB4}" uniqueName="3" name="ay" queryTableFieldId="3" dataDxfId="22"/>
    <tableColumn id="4" xr3:uid="{FB6950F0-4271-4E39-8E76-5F21181B4C0E}" uniqueName="4" name="az" queryTableFieldId="4" dataDxfId="21"/>
    <tableColumn id="5" xr3:uid="{86FD4241-0444-418A-A88E-2FFD38FC077D}" uniqueName="5" name="wx" queryTableFieldId="5" dataDxfId="20"/>
    <tableColumn id="6" xr3:uid="{1E89D3F8-6765-4449-B8B9-D871E9B4E8B6}" uniqueName="6" name="wy" queryTableFieldId="6" dataDxfId="19"/>
    <tableColumn id="7" xr3:uid="{1CA28A4F-60B4-4ED6-BAB5-C75273E3FA22}" uniqueName="7" name="wz" queryTableFieldId="7" dataDxfId="18"/>
    <tableColumn id="16" xr3:uid="{5785B883-F30D-4B8B-BA79-68231AB6C072}" uniqueName="16" name="wx (deg)" queryTableFieldId="16" dataDxfId="17"/>
    <tableColumn id="17" xr3:uid="{2FE2FBCF-D7E8-4856-A4B7-AEC17E7ACF8E}" uniqueName="17" name="wy (deg)" queryTableFieldId="17" dataDxfId="16"/>
    <tableColumn id="18" xr3:uid="{29069B82-9585-4E28-9417-44E23A28509D}" uniqueName="18" name="wz (deg)" queryTableFieldId="18" dataDxfId="15"/>
    <tableColumn id="19" xr3:uid="{8A676815-D238-4A2F-B594-2E64B50AC9AB}" uniqueName="19" name="delta θx" queryTableFieldId="19" dataDxfId="14"/>
    <tableColumn id="20" xr3:uid="{3B772319-5EE3-46F1-BF9F-F5AC98F79547}" uniqueName="20" name="delta θy" queryTableFieldId="20" dataDxfId="13"/>
    <tableColumn id="21" xr3:uid="{1B39FC52-167A-4017-B446-64BF6E10FA0C}" uniqueName="21" name="delta θz" queryTableFieldId="21" dataDxfId="12"/>
    <tableColumn id="22" xr3:uid="{0B1917DD-3B94-4EE0-81BC-E46E265A6EF6}" uniqueName="22" name="θ x" queryTableFieldId="22" dataDxfId="11"/>
    <tableColumn id="23" xr3:uid="{7A460005-B8CE-4BD7-8410-3B2D11F9BA86}" uniqueName="23" name="θ y" queryTableFieldId="23" dataDxfId="10"/>
    <tableColumn id="24" xr3:uid="{E080F971-F32A-45AD-9AA8-77419B8DCC5F}" uniqueName="24" name="θ z" queryTableFieldId="24" dataDxfId="9"/>
    <tableColumn id="1" xr3:uid="{8583B6D6-C25D-4ED7-9230-07B61D034D11}" uniqueName="1" name="θ magnitude" queryTableFieldId="34"/>
    <tableColumn id="25" xr3:uid="{2270C97B-7AB4-4E5D-A16D-A1DB2CBC40E5}" uniqueName="25" name="dvx" queryTableFieldId="25" dataDxfId="8"/>
    <tableColumn id="26" xr3:uid="{B4FC51DA-D76E-48C0-A6CB-BDBBA0441D1D}" uniqueName="26" name="dvy" queryTableFieldId="26" dataDxfId="7"/>
    <tableColumn id="27" xr3:uid="{D10F6322-0B16-4910-A371-D2D1D2381B8E}" uniqueName="27" name="dvz" queryTableFieldId="27" dataDxfId="6"/>
    <tableColumn id="28" xr3:uid="{1D46C813-1AF9-4150-9DC9-4058DAB46242}" uniqueName="28" name="vx" queryTableFieldId="28" dataDxfId="5"/>
    <tableColumn id="29" xr3:uid="{8C3B4DD5-6573-4472-B3A7-4F43792B27A7}" uniqueName="29" name="vy" queryTableFieldId="29" dataDxfId="4"/>
    <tableColumn id="30" xr3:uid="{35AD7112-5D04-4E43-883B-CFC92C5A67E1}" uniqueName="30" name="vz" queryTableFieldId="30" dataDxfId="3"/>
    <tableColumn id="31" xr3:uid="{6C849FB8-26DB-4CB6-A6AE-F391D70C03D3}" uniqueName="31" name="vmag" queryTableFieldId="31" dataDxfId="2"/>
    <tableColumn id="32" xr3:uid="{8DD7201A-738F-4642-B9EB-3A6BED008F80}" uniqueName="32" name="m segmental(kg)" queryTableFieldId="32" dataDxfId="1"/>
    <tableColumn id="33" xr3:uid="{F2A9B75E-BB08-40CF-8999-E94A9B809A1A}" uniqueName="33" name="momentum" queryTableFieldId="3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53E7A-FCFA-45AB-B845-B17E6DF6ADD0}">
  <dimension ref="A1:AA1276"/>
  <sheetViews>
    <sheetView tabSelected="1" topLeftCell="L643" zoomScale="118" zoomScaleNormal="55" workbookViewId="0">
      <selection activeCell="Z322" sqref="Z322"/>
    </sheetView>
  </sheetViews>
  <sheetFormatPr defaultRowHeight="14.4" x14ac:dyDescent="0.3"/>
  <cols>
    <col min="1" max="1" width="11.5546875" bestFit="1" customWidth="1"/>
    <col min="2" max="2" width="13" customWidth="1"/>
    <col min="3" max="4" width="7.21875" bestFit="1" customWidth="1"/>
    <col min="5" max="7" width="6.21875" bestFit="1" customWidth="1"/>
    <col min="8" max="8" width="10.6640625" bestFit="1" customWidth="1"/>
    <col min="27" max="27" width="13" customWidth="1"/>
  </cols>
  <sheetData>
    <row r="1" spans="1:27" x14ac:dyDescent="0.3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25</v>
      </c>
      <c r="P1" t="s">
        <v>24</v>
      </c>
      <c r="Q1" t="s">
        <v>23</v>
      </c>
      <c r="R1" t="s">
        <v>22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26</v>
      </c>
      <c r="AA1" t="s">
        <v>21</v>
      </c>
    </row>
    <row r="2" spans="1:27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">
      <c r="A3">
        <v>0.122736</v>
      </c>
      <c r="B3">
        <f>output__2[[#This Row],[time]]-A2</f>
        <v>0.122736</v>
      </c>
      <c r="C3">
        <v>0.03</v>
      </c>
      <c r="D3">
        <v>0.09</v>
      </c>
      <c r="E3">
        <v>-0.05</v>
      </c>
      <c r="F3">
        <v>0.01</v>
      </c>
      <c r="G3">
        <v>-0.01</v>
      </c>
      <c r="H3">
        <v>0</v>
      </c>
      <c r="I3">
        <f>output__2[[#This Row],[wx]]*180/PI()</f>
        <v>0.57295779513082323</v>
      </c>
      <c r="J3">
        <f>output__2[[#This Row],[wy]]*180/PI()</f>
        <v>-0.57295779513082323</v>
      </c>
      <c r="K3">
        <f>output__2[[#This Row],[wz]]*180/PI()</f>
        <v>0</v>
      </c>
      <c r="L3">
        <f>output__2[[#This Row],[wx (deg)]]*output__2[[#This Row],[dt]]</f>
        <v>7.0322547943176716E-2</v>
      </c>
      <c r="M3">
        <f>output__2[[#This Row],[wy (deg)]]*output__2[[#This Row],[dt]]</f>
        <v>-7.0322547943176716E-2</v>
      </c>
      <c r="N3">
        <f>output__2[[#This Row],[wz (deg)]]*output__2[[#This Row],[dt]]</f>
        <v>0</v>
      </c>
      <c r="O3">
        <f>SUM($L$2:output__2[[#This Row],[delta θx]])</f>
        <v>7.0322547943176716E-2</v>
      </c>
      <c r="P3">
        <f>SUM($M$2:output__2[[#This Row],[delta θy]])</f>
        <v>-7.0322547943176716E-2</v>
      </c>
      <c r="Q3">
        <f>SUM($N$2:output__2[[#This Row],[delta θz]])</f>
        <v>0</v>
      </c>
      <c r="R3">
        <f>SQRT(output__2[[#This Row],[θ x]]^2+output__2[[#This Row],[θ y]]^2+output__2[[#This Row],[θ z]]^2)</f>
        <v>9.9451101041872714E-2</v>
      </c>
      <c r="S3">
        <f>output__2[[#This Row],[ax]]*$B3</f>
        <v>3.6820799999999999E-3</v>
      </c>
      <c r="T3">
        <f>output__2[[#This Row],[ay]]*$B3</f>
        <v>1.1046239999999999E-2</v>
      </c>
      <c r="U3">
        <f>output__2[[#This Row],[az]]*$B3</f>
        <v>-6.1368000000000004E-3</v>
      </c>
      <c r="V3">
        <f>SUM(S$2:S3)</f>
        <v>3.6820799999999999E-3</v>
      </c>
      <c r="W3">
        <f>SUM(T$2:T3)</f>
        <v>1.1046239999999999E-2</v>
      </c>
      <c r="X3">
        <f>SUM($U$2:U3)</f>
        <v>-6.1368000000000004E-3</v>
      </c>
      <c r="Y3">
        <f>SQRT(output__2[[#This Row],[vx]]^2+output__2[[#This Row],[vy]]^2+output__2[[#This Row],[vz]]^2)</f>
        <v>1.3161969666581062E-2</v>
      </c>
      <c r="Z3">
        <f>65*0.015</f>
        <v>0.97499999999999998</v>
      </c>
      <c r="AA3">
        <f>output__2[[#This Row],[m segmental(kg)]]*output__2[[#This Row],[vmag]]</f>
        <v>1.2832920424916535E-2</v>
      </c>
    </row>
    <row r="4" spans="1:27" x14ac:dyDescent="0.3">
      <c r="A4">
        <v>0.24800899999999998</v>
      </c>
      <c r="B4">
        <f>output__2[[#This Row],[time]]-A3</f>
        <v>0.12527299999999997</v>
      </c>
      <c r="C4">
        <v>0.06</v>
      </c>
      <c r="D4">
        <v>0.08</v>
      </c>
      <c r="E4">
        <v>-0.09</v>
      </c>
      <c r="F4">
        <v>-0.01</v>
      </c>
      <c r="G4">
        <v>0.02</v>
      </c>
      <c r="H4">
        <v>-0.01</v>
      </c>
      <c r="I4">
        <f>output__2[[#This Row],[wx]]*180/PI()</f>
        <v>-0.57295779513082323</v>
      </c>
      <c r="J4">
        <f>output__2[[#This Row],[wy]]*180/PI()</f>
        <v>1.1459155902616465</v>
      </c>
      <c r="K4">
        <f>output__2[[#This Row],[wz]]*180/PI()</f>
        <v>-0.57295779513082323</v>
      </c>
      <c r="L4">
        <f>output__2[[#This Row],[wx (deg)]]*output__2[[#This Row],[dt]]</f>
        <v>-7.1776141869423604E-2</v>
      </c>
      <c r="M4">
        <f>output__2[[#This Row],[wy (deg)]]*output__2[[#This Row],[dt]]</f>
        <v>0.14355228373884721</v>
      </c>
      <c r="N4">
        <f>output__2[[#This Row],[wz (deg)]]*output__2[[#This Row],[dt]]</f>
        <v>-7.1776141869423604E-2</v>
      </c>
      <c r="O4">
        <f>SUM($L$2:output__2[[#This Row],[delta θx]])</f>
        <v>-1.4535939262468878E-3</v>
      </c>
      <c r="P4">
        <f>SUM($M$2:output__2[[#This Row],[delta θy]])</f>
        <v>7.3229735795670492E-2</v>
      </c>
      <c r="Q4">
        <f>SUM($N$2:output__2[[#This Row],[delta θz]])</f>
        <v>-7.1776141869423604E-2</v>
      </c>
      <c r="R4">
        <f>SQRT(output__2[[#This Row],[θ x]]^2+output__2[[#This Row],[θ y]]^2+output__2[[#This Row],[θ z]]^2)</f>
        <v>0.10255009352343737</v>
      </c>
      <c r="S4">
        <f>output__2[[#This Row],[ax]]*$B4</f>
        <v>7.5163799999999979E-3</v>
      </c>
      <c r="T4">
        <f>output__2[[#This Row],[ay]]*$B4</f>
        <v>1.0021839999999997E-2</v>
      </c>
      <c r="U4">
        <f>output__2[[#This Row],[az]]*$B4</f>
        <v>-1.1274569999999996E-2</v>
      </c>
      <c r="V4">
        <f>SUM(S$2:S4)</f>
        <v>1.1198459999999997E-2</v>
      </c>
      <c r="W4">
        <f>SUM(T$2:T4)</f>
        <v>2.1068079999999996E-2</v>
      </c>
      <c r="X4">
        <f>SUM($U$2:U4)</f>
        <v>-1.7411369999999995E-2</v>
      </c>
      <c r="Y4">
        <f>SQRT(output__2[[#This Row],[vx]]^2+output__2[[#This Row],[vy]]^2+output__2[[#This Row],[vz]]^2)</f>
        <v>2.9536846590909119E-2</v>
      </c>
      <c r="Z4">
        <f t="shared" ref="Z4:Z67" si="0">65*0.015</f>
        <v>0.97499999999999998</v>
      </c>
      <c r="AA4">
        <f>output__2[[#This Row],[m segmental(kg)]]*output__2[[#This Row],[vmag]]</f>
        <v>2.8798425426136389E-2</v>
      </c>
    </row>
    <row r="5" spans="1:27" x14ac:dyDescent="0.3">
      <c r="A5">
        <v>0.37404099999999996</v>
      </c>
      <c r="B5">
        <f>output__2[[#This Row],[time]]-A4</f>
        <v>0.12603199999999998</v>
      </c>
      <c r="C5">
        <v>-0.02</v>
      </c>
      <c r="D5">
        <v>0.1</v>
      </c>
      <c r="E5">
        <v>-7.0000000000000007E-2</v>
      </c>
      <c r="F5">
        <v>0</v>
      </c>
      <c r="G5">
        <v>-0.03</v>
      </c>
      <c r="H5">
        <v>0.01</v>
      </c>
      <c r="I5">
        <f>output__2[[#This Row],[wx]]*180/PI()</f>
        <v>0</v>
      </c>
      <c r="J5">
        <f>output__2[[#This Row],[wy]]*180/PI()</f>
        <v>-1.7188733853924696</v>
      </c>
      <c r="K5">
        <f>output__2[[#This Row],[wz]]*180/PI()</f>
        <v>0.57295779513082323</v>
      </c>
      <c r="L5">
        <f>output__2[[#This Row],[wx (deg)]]*output__2[[#This Row],[dt]]</f>
        <v>0</v>
      </c>
      <c r="M5">
        <f>output__2[[#This Row],[wy (deg)]]*output__2[[#This Row],[dt]]</f>
        <v>-0.2166330505077837</v>
      </c>
      <c r="N5">
        <f>output__2[[#This Row],[wz (deg)]]*output__2[[#This Row],[dt]]</f>
        <v>7.2211016835927899E-2</v>
      </c>
      <c r="O5">
        <f>SUM($L$2:output__2[[#This Row],[delta θx]])</f>
        <v>-1.4535939262468878E-3</v>
      </c>
      <c r="P5">
        <f>SUM($M$2:output__2[[#This Row],[delta θy]])</f>
        <v>-0.14340331471211321</v>
      </c>
      <c r="Q5">
        <f>SUM($N$2:output__2[[#This Row],[delta θz]])</f>
        <v>4.3487496650429502E-4</v>
      </c>
      <c r="R5">
        <f>SQRT(output__2[[#This Row],[θ x]]^2+output__2[[#This Row],[θ y]]^2+output__2[[#This Row],[θ z]]^2)</f>
        <v>0.14341134098097089</v>
      </c>
      <c r="S5">
        <f>output__2[[#This Row],[ax]]*$B5</f>
        <v>-2.5206399999999998E-3</v>
      </c>
      <c r="T5">
        <f>output__2[[#This Row],[ay]]*$B5</f>
        <v>1.2603199999999998E-2</v>
      </c>
      <c r="U5">
        <f>output__2[[#This Row],[az]]*$B5</f>
        <v>-8.8222399999999986E-3</v>
      </c>
      <c r="V5">
        <f>SUM(S$2:S5)</f>
        <v>8.6778199999999975E-3</v>
      </c>
      <c r="W5">
        <f>SUM(T$2:T5)</f>
        <v>3.3671279999999998E-2</v>
      </c>
      <c r="X5">
        <f>SUM($U$2:U5)</f>
        <v>-2.6233609999999994E-2</v>
      </c>
      <c r="Y5">
        <f>SQRT(output__2[[#This Row],[vx]]^2+output__2[[#This Row],[vy]]^2+output__2[[#This Row],[vz]]^2)</f>
        <v>4.3557570529391326E-2</v>
      </c>
      <c r="Z5">
        <f t="shared" si="0"/>
        <v>0.97499999999999998</v>
      </c>
      <c r="AA5">
        <f>output__2[[#This Row],[m segmental(kg)]]*output__2[[#This Row],[vmag]]</f>
        <v>4.2468631266156541E-2</v>
      </c>
    </row>
    <row r="6" spans="1:27" x14ac:dyDescent="0.3">
      <c r="A6">
        <v>0.49936599999999998</v>
      </c>
      <c r="B6">
        <f>output__2[[#This Row],[time]]-A5</f>
        <v>0.12532500000000002</v>
      </c>
      <c r="C6">
        <v>0.05</v>
      </c>
      <c r="D6">
        <v>0.06</v>
      </c>
      <c r="E6">
        <v>-0.03</v>
      </c>
      <c r="F6">
        <v>0.03</v>
      </c>
      <c r="G6">
        <v>0.02</v>
      </c>
      <c r="H6">
        <v>-0.02</v>
      </c>
      <c r="I6">
        <f>output__2[[#This Row],[wx]]*180/PI()</f>
        <v>1.7188733853924696</v>
      </c>
      <c r="J6">
        <f>output__2[[#This Row],[wy]]*180/PI()</f>
        <v>1.1459155902616465</v>
      </c>
      <c r="K6">
        <f>output__2[[#This Row],[wz]]*180/PI()</f>
        <v>-1.1459155902616465</v>
      </c>
      <c r="L6">
        <f>output__2[[#This Row],[wx (deg)]]*output__2[[#This Row],[dt]]</f>
        <v>0.21541780702431129</v>
      </c>
      <c r="M6">
        <f>output__2[[#This Row],[wy (deg)]]*output__2[[#This Row],[dt]]</f>
        <v>0.14361187134954087</v>
      </c>
      <c r="N6">
        <f>output__2[[#This Row],[wz (deg)]]*output__2[[#This Row],[dt]]</f>
        <v>-0.14361187134954087</v>
      </c>
      <c r="O6">
        <f>SUM($L$2:output__2[[#This Row],[delta θx]])</f>
        <v>0.2139642130980644</v>
      </c>
      <c r="P6">
        <f>SUM($M$2:output__2[[#This Row],[delta θy]])</f>
        <v>2.0855663742766484E-4</v>
      </c>
      <c r="Q6">
        <f>SUM($N$2:output__2[[#This Row],[delta θz]])</f>
        <v>-0.14317699638303658</v>
      </c>
      <c r="R6">
        <f>SQRT(output__2[[#This Row],[θ x]]^2+output__2[[#This Row],[θ y]]^2+output__2[[#This Row],[θ z]]^2)</f>
        <v>0.25744976262527997</v>
      </c>
      <c r="S6">
        <f>output__2[[#This Row],[ax]]*$B6</f>
        <v>6.266250000000001E-3</v>
      </c>
      <c r="T6">
        <f>output__2[[#This Row],[ay]]*$B6</f>
        <v>7.519500000000001E-3</v>
      </c>
      <c r="U6">
        <f>output__2[[#This Row],[az]]*$B6</f>
        <v>-3.7597500000000005E-3</v>
      </c>
      <c r="V6">
        <f>SUM(S$2:S6)</f>
        <v>1.4944069999999999E-2</v>
      </c>
      <c r="W6">
        <f>SUM(T$2:T6)</f>
        <v>4.1190779999999996E-2</v>
      </c>
      <c r="X6">
        <f>SUM($U$2:U6)</f>
        <v>-2.9993359999999993E-2</v>
      </c>
      <c r="Y6">
        <f>SQRT(output__2[[#This Row],[vx]]^2+output__2[[#This Row],[vy]]^2+output__2[[#This Row],[vz]]^2)</f>
        <v>5.3099973910190383E-2</v>
      </c>
      <c r="Z6">
        <f t="shared" si="0"/>
        <v>0.97499999999999998</v>
      </c>
      <c r="AA6">
        <f>output__2[[#This Row],[m segmental(kg)]]*output__2[[#This Row],[vmag]]</f>
        <v>5.1772474562435625E-2</v>
      </c>
    </row>
    <row r="7" spans="1:27" x14ac:dyDescent="0.3">
      <c r="A7">
        <v>0.62666899999999992</v>
      </c>
      <c r="B7">
        <f>output__2[[#This Row],[time]]-A6</f>
        <v>0.12730299999999994</v>
      </c>
      <c r="C7">
        <v>0</v>
      </c>
      <c r="D7">
        <v>0.06</v>
      </c>
      <c r="E7">
        <v>0.05</v>
      </c>
      <c r="F7">
        <v>0.02</v>
      </c>
      <c r="G7">
        <v>-0.03</v>
      </c>
      <c r="H7">
        <v>0.01</v>
      </c>
      <c r="I7">
        <f>output__2[[#This Row],[wx]]*180/PI()</f>
        <v>1.1459155902616465</v>
      </c>
      <c r="J7">
        <f>output__2[[#This Row],[wy]]*180/PI()</f>
        <v>-1.7188733853924696</v>
      </c>
      <c r="K7">
        <f>output__2[[#This Row],[wz]]*180/PI()</f>
        <v>0.57295779513082323</v>
      </c>
      <c r="L7">
        <f>output__2[[#This Row],[wx (deg)]]*output__2[[#This Row],[dt]]</f>
        <v>0.14587849238707831</v>
      </c>
      <c r="M7">
        <f>output__2[[#This Row],[wy (deg)]]*output__2[[#This Row],[dt]]</f>
        <v>-0.21881773858061745</v>
      </c>
      <c r="N7">
        <f>output__2[[#This Row],[wz (deg)]]*output__2[[#This Row],[dt]]</f>
        <v>7.2939246193539156E-2</v>
      </c>
      <c r="O7">
        <f>SUM($L$2:output__2[[#This Row],[delta θx]])</f>
        <v>0.35984270548514274</v>
      </c>
      <c r="P7">
        <f>SUM($M$2:output__2[[#This Row],[delta θy]])</f>
        <v>-0.21860918194318979</v>
      </c>
      <c r="Q7">
        <f>SUM($N$2:output__2[[#This Row],[delta θz]])</f>
        <v>-7.0237750189497419E-2</v>
      </c>
      <c r="R7">
        <f>SQRT(output__2[[#This Row],[θ x]]^2+output__2[[#This Row],[θ y]]^2+output__2[[#This Row],[θ z]]^2)</f>
        <v>0.42686073685971643</v>
      </c>
      <c r="S7">
        <f>output__2[[#This Row],[ax]]*$B7</f>
        <v>0</v>
      </c>
      <c r="T7">
        <f>output__2[[#This Row],[ay]]*$B7</f>
        <v>7.6381799999999962E-3</v>
      </c>
      <c r="U7">
        <f>output__2[[#This Row],[az]]*$B7</f>
        <v>6.3651499999999974E-3</v>
      </c>
      <c r="V7">
        <f>SUM(S$2:S7)</f>
        <v>1.4944069999999999E-2</v>
      </c>
      <c r="W7">
        <f>SUM(T$2:T7)</f>
        <v>4.8828959999999991E-2</v>
      </c>
      <c r="X7">
        <f>SUM($U$2:U7)</f>
        <v>-2.3628209999999997E-2</v>
      </c>
      <c r="Y7">
        <f>SQRT(output__2[[#This Row],[vx]]^2+output__2[[#This Row],[vy]]^2+output__2[[#This Row],[vz]]^2)</f>
        <v>5.6266196518430137E-2</v>
      </c>
      <c r="Z7">
        <f t="shared" si="0"/>
        <v>0.97499999999999998</v>
      </c>
      <c r="AA7">
        <f>output__2[[#This Row],[m segmental(kg)]]*output__2[[#This Row],[vmag]]</f>
        <v>5.4859541605469381E-2</v>
      </c>
    </row>
    <row r="8" spans="1:27" x14ac:dyDescent="0.3">
      <c r="A8">
        <v>0.75054799999999999</v>
      </c>
      <c r="B8">
        <f>output__2[[#This Row],[time]]-A7</f>
        <v>0.12387900000000007</v>
      </c>
      <c r="C8">
        <v>-7.0000000000000007E-2</v>
      </c>
      <c r="D8">
        <v>0.05</v>
      </c>
      <c r="E8">
        <v>-0.01</v>
      </c>
      <c r="F8">
        <v>0.02</v>
      </c>
      <c r="G8">
        <v>-0.03</v>
      </c>
      <c r="H8">
        <v>0</v>
      </c>
      <c r="I8">
        <f>output__2[[#This Row],[wx]]*180/PI()</f>
        <v>1.1459155902616465</v>
      </c>
      <c r="J8">
        <f>output__2[[#This Row],[wy]]*180/PI()</f>
        <v>-1.7188733853924696</v>
      </c>
      <c r="K8">
        <f>output__2[[#This Row],[wz]]*180/PI()</f>
        <v>0</v>
      </c>
      <c r="L8">
        <f>output__2[[#This Row],[wx (deg)]]*output__2[[#This Row],[dt]]</f>
        <v>0.14195487740602258</v>
      </c>
      <c r="M8">
        <f>output__2[[#This Row],[wy (deg)]]*output__2[[#This Row],[dt]]</f>
        <v>-0.21293231610903388</v>
      </c>
      <c r="N8">
        <f>output__2[[#This Row],[wz (deg)]]*output__2[[#This Row],[dt]]</f>
        <v>0</v>
      </c>
      <c r="O8">
        <f>SUM($L$2:output__2[[#This Row],[delta θx]])</f>
        <v>0.50179758289116538</v>
      </c>
      <c r="P8">
        <f>SUM($M$2:output__2[[#This Row],[delta θy]])</f>
        <v>-0.43154149805222364</v>
      </c>
      <c r="Q8">
        <f>SUM($N$2:output__2[[#This Row],[delta θz]])</f>
        <v>-7.0237750189497419E-2</v>
      </c>
      <c r="R8">
        <f>SQRT(output__2[[#This Row],[θ x]]^2+output__2[[#This Row],[θ y]]^2+output__2[[#This Row],[θ z]]^2)</f>
        <v>0.66555407014626211</v>
      </c>
      <c r="S8">
        <f>output__2[[#This Row],[ax]]*$B8</f>
        <v>-8.6715300000000054E-3</v>
      </c>
      <c r="T8">
        <f>output__2[[#This Row],[ay]]*$B8</f>
        <v>6.1939500000000036E-3</v>
      </c>
      <c r="U8">
        <f>output__2[[#This Row],[az]]*$B8</f>
        <v>-1.2387900000000007E-3</v>
      </c>
      <c r="V8">
        <f>SUM(S$2:S8)</f>
        <v>6.2725399999999931E-3</v>
      </c>
      <c r="W8">
        <f>SUM(T$2:T8)</f>
        <v>5.5022909999999994E-2</v>
      </c>
      <c r="X8">
        <f>SUM($U$2:U8)</f>
        <v>-2.4866999999999997E-2</v>
      </c>
      <c r="Y8">
        <f>SQRT(output__2[[#This Row],[vx]]^2+output__2[[#This Row],[vy]]^2+output__2[[#This Row],[vz]]^2)</f>
        <v>6.0706120547434912E-2</v>
      </c>
      <c r="Z8">
        <f t="shared" si="0"/>
        <v>0.97499999999999998</v>
      </c>
      <c r="AA8">
        <f>output__2[[#This Row],[m segmental(kg)]]*output__2[[#This Row],[vmag]]</f>
        <v>5.918846753374904E-2</v>
      </c>
    </row>
    <row r="9" spans="1:27" x14ac:dyDescent="0.3">
      <c r="A9">
        <v>0.88219099999999995</v>
      </c>
      <c r="B9">
        <f>output__2[[#This Row],[time]]-A8</f>
        <v>0.13164299999999995</v>
      </c>
      <c r="C9">
        <v>-7.0000000000000007E-2</v>
      </c>
      <c r="D9">
        <v>0.05</v>
      </c>
      <c r="E9">
        <v>0.08</v>
      </c>
      <c r="F9">
        <v>-0.01</v>
      </c>
      <c r="G9">
        <v>0</v>
      </c>
      <c r="H9">
        <v>0</v>
      </c>
      <c r="I9">
        <f>output__2[[#This Row],[wx]]*180/PI()</f>
        <v>-0.57295779513082323</v>
      </c>
      <c r="J9">
        <f>output__2[[#This Row],[wy]]*180/PI()</f>
        <v>0</v>
      </c>
      <c r="K9">
        <f>output__2[[#This Row],[wz]]*180/PI()</f>
        <v>0</v>
      </c>
      <c r="L9">
        <f>output__2[[#This Row],[wx (deg)]]*output__2[[#This Row],[dt]]</f>
        <v>-7.5425883024406934E-2</v>
      </c>
      <c r="M9">
        <f>output__2[[#This Row],[wy (deg)]]*output__2[[#This Row],[dt]]</f>
        <v>0</v>
      </c>
      <c r="N9">
        <f>output__2[[#This Row],[wz (deg)]]*output__2[[#This Row],[dt]]</f>
        <v>0</v>
      </c>
      <c r="O9">
        <f>SUM($L$2:output__2[[#This Row],[delta θx]])</f>
        <v>0.42637169986675844</v>
      </c>
      <c r="P9">
        <f>SUM($M$2:output__2[[#This Row],[delta θy]])</f>
        <v>-0.43154149805222364</v>
      </c>
      <c r="Q9">
        <f>SUM($N$2:output__2[[#This Row],[delta θz]])</f>
        <v>-7.0237750189497419E-2</v>
      </c>
      <c r="R9">
        <f>SQRT(output__2[[#This Row],[θ x]]^2+output__2[[#This Row],[θ y]]^2+output__2[[#This Row],[θ z]]^2)</f>
        <v>0.61069978920915691</v>
      </c>
      <c r="S9">
        <f>output__2[[#This Row],[ax]]*$B9</f>
        <v>-9.2150099999999974E-3</v>
      </c>
      <c r="T9">
        <f>output__2[[#This Row],[ay]]*$B9</f>
        <v>6.5821499999999984E-3</v>
      </c>
      <c r="U9">
        <f>output__2[[#This Row],[az]]*$B9</f>
        <v>1.0531439999999996E-2</v>
      </c>
      <c r="V9">
        <f>SUM(S$2:S9)</f>
        <v>-2.9424700000000043E-3</v>
      </c>
      <c r="W9">
        <f>SUM(T$2:T9)</f>
        <v>6.1605059999999989E-2</v>
      </c>
      <c r="X9">
        <f>SUM($U$2:U9)</f>
        <v>-1.4335560000000001E-2</v>
      </c>
      <c r="Y9">
        <f>SQRT(output__2[[#This Row],[vx]]^2+output__2[[#This Row],[vy]]^2+output__2[[#This Row],[vz]]^2)</f>
        <v>6.3319426938484677E-2</v>
      </c>
      <c r="Z9">
        <f t="shared" si="0"/>
        <v>0.97499999999999998</v>
      </c>
      <c r="AA9">
        <f>output__2[[#This Row],[m segmental(kg)]]*output__2[[#This Row],[vmag]]</f>
        <v>6.1736441265022556E-2</v>
      </c>
    </row>
    <row r="10" spans="1:27" x14ac:dyDescent="0.3">
      <c r="A10">
        <v>1.0012129999999999</v>
      </c>
      <c r="B10">
        <f>output__2[[#This Row],[time]]-A9</f>
        <v>0.11902199999999996</v>
      </c>
      <c r="C10">
        <v>-0.02</v>
      </c>
      <c r="D10">
        <v>7.0000000000000007E-2</v>
      </c>
      <c r="E10">
        <v>-0.09</v>
      </c>
      <c r="F10">
        <v>-0.01</v>
      </c>
      <c r="G10">
        <v>-0.01</v>
      </c>
      <c r="H10">
        <v>0</v>
      </c>
      <c r="I10">
        <f>output__2[[#This Row],[wx]]*180/PI()</f>
        <v>-0.57295779513082323</v>
      </c>
      <c r="J10">
        <f>output__2[[#This Row],[wy]]*180/PI()</f>
        <v>-0.57295779513082323</v>
      </c>
      <c r="K10">
        <f>output__2[[#This Row],[wz]]*180/PI()</f>
        <v>0</v>
      </c>
      <c r="L10">
        <f>output__2[[#This Row],[wx (deg)]]*output__2[[#This Row],[dt]]</f>
        <v>-6.8194582692060815E-2</v>
      </c>
      <c r="M10">
        <f>output__2[[#This Row],[wy (deg)]]*output__2[[#This Row],[dt]]</f>
        <v>-6.8194582692060815E-2</v>
      </c>
      <c r="N10">
        <f>output__2[[#This Row],[wz (deg)]]*output__2[[#This Row],[dt]]</f>
        <v>0</v>
      </c>
      <c r="O10">
        <f>SUM($L$2:output__2[[#This Row],[delta θx]])</f>
        <v>0.35817711717469763</v>
      </c>
      <c r="P10">
        <f>SUM($M$2:output__2[[#This Row],[delta θy]])</f>
        <v>-0.49973608074428444</v>
      </c>
      <c r="Q10">
        <f>SUM($N$2:output__2[[#This Row],[delta θz]])</f>
        <v>-7.0237750189497419E-2</v>
      </c>
      <c r="R10">
        <f>SQRT(output__2[[#This Row],[θ x]]^2+output__2[[#This Row],[θ y]]^2+output__2[[#This Row],[θ z]]^2)</f>
        <v>0.61883789413457646</v>
      </c>
      <c r="S10">
        <f>output__2[[#This Row],[ax]]*$B10</f>
        <v>-2.3804399999999993E-3</v>
      </c>
      <c r="T10">
        <f>output__2[[#This Row],[ay]]*$B10</f>
        <v>8.3315399999999984E-3</v>
      </c>
      <c r="U10">
        <f>output__2[[#This Row],[az]]*$B10</f>
        <v>-1.0711979999999996E-2</v>
      </c>
      <c r="V10">
        <f>SUM(S$2:S10)</f>
        <v>-5.3229100000000036E-3</v>
      </c>
      <c r="W10">
        <f>SUM(T$2:T10)</f>
        <v>6.9936599999999988E-2</v>
      </c>
      <c r="X10">
        <f>SUM($U$2:U10)</f>
        <v>-2.5047539999999997E-2</v>
      </c>
      <c r="Y10">
        <f>SQRT(output__2[[#This Row],[vx]]^2+output__2[[#This Row],[vy]]^2+output__2[[#This Row],[vz]]^2)</f>
        <v>7.4477114944657322E-2</v>
      </c>
      <c r="Z10">
        <f t="shared" si="0"/>
        <v>0.97499999999999998</v>
      </c>
      <c r="AA10">
        <f>output__2[[#This Row],[m segmental(kg)]]*output__2[[#This Row],[vmag]]</f>
        <v>7.2615187071040893E-2</v>
      </c>
    </row>
    <row r="11" spans="1:27" x14ac:dyDescent="0.3">
      <c r="A11">
        <v>1.127418</v>
      </c>
      <c r="B11">
        <f>output__2[[#This Row],[time]]-A10</f>
        <v>0.12620500000000012</v>
      </c>
      <c r="C11">
        <v>0.12</v>
      </c>
      <c r="D11">
        <v>0.05</v>
      </c>
      <c r="E11">
        <v>-0.12</v>
      </c>
      <c r="F11">
        <v>0.08</v>
      </c>
      <c r="G11">
        <v>0</v>
      </c>
      <c r="H11">
        <v>0</v>
      </c>
      <c r="I11">
        <f>output__2[[#This Row],[wx]]*180/PI()</f>
        <v>4.5836623610465859</v>
      </c>
      <c r="J11">
        <f>output__2[[#This Row],[wy]]*180/PI()</f>
        <v>0</v>
      </c>
      <c r="K11">
        <f>output__2[[#This Row],[wz]]*180/PI()</f>
        <v>0</v>
      </c>
      <c r="L11">
        <f>output__2[[#This Row],[wx (deg)]]*output__2[[#This Row],[dt]]</f>
        <v>0.57848110827588495</v>
      </c>
      <c r="M11">
        <f>output__2[[#This Row],[wy (deg)]]*output__2[[#This Row],[dt]]</f>
        <v>0</v>
      </c>
      <c r="N11">
        <f>output__2[[#This Row],[wz (deg)]]*output__2[[#This Row],[dt]]</f>
        <v>0</v>
      </c>
      <c r="O11">
        <f>SUM($L$2:output__2[[#This Row],[delta θx]])</f>
        <v>0.93665822545058264</v>
      </c>
      <c r="P11">
        <f>SUM($M$2:output__2[[#This Row],[delta θy]])</f>
        <v>-0.49973608074428444</v>
      </c>
      <c r="Q11">
        <f>SUM($N$2:output__2[[#This Row],[delta θz]])</f>
        <v>-7.0237750189497419E-2</v>
      </c>
      <c r="R11">
        <f>SQRT(output__2[[#This Row],[θ x]]^2+output__2[[#This Row],[θ y]]^2+output__2[[#This Row],[θ z]]^2)</f>
        <v>1.0639540042941587</v>
      </c>
      <c r="S11">
        <f>output__2[[#This Row],[ax]]*$B11</f>
        <v>1.5144600000000015E-2</v>
      </c>
      <c r="T11">
        <f>output__2[[#This Row],[ay]]*$B11</f>
        <v>6.3102500000000068E-3</v>
      </c>
      <c r="U11">
        <f>output__2[[#This Row],[az]]*$B11</f>
        <v>-1.5144600000000015E-2</v>
      </c>
      <c r="V11">
        <f>SUM(S$2:S11)</f>
        <v>9.8216900000000114E-3</v>
      </c>
      <c r="W11">
        <f>SUM(T$2:T11)</f>
        <v>7.6246849999999991E-2</v>
      </c>
      <c r="X11">
        <f>SUM($U$2:U11)</f>
        <v>-4.0192140000000015E-2</v>
      </c>
      <c r="Y11">
        <f>SQRT(output__2[[#This Row],[vx]]^2+output__2[[#This Row],[vy]]^2+output__2[[#This Row],[vz]]^2)</f>
        <v>8.6749385284036445E-2</v>
      </c>
      <c r="Z11">
        <f t="shared" si="0"/>
        <v>0.97499999999999998</v>
      </c>
      <c r="AA11">
        <f>output__2[[#This Row],[m segmental(kg)]]*output__2[[#This Row],[vmag]]</f>
        <v>8.4580650651935527E-2</v>
      </c>
    </row>
    <row r="12" spans="1:27" x14ac:dyDescent="0.3">
      <c r="A12">
        <v>1.2531060000000001</v>
      </c>
      <c r="B12">
        <f>output__2[[#This Row],[time]]-A11</f>
        <v>0.12568800000000002</v>
      </c>
      <c r="C12">
        <v>-0.09</v>
      </c>
      <c r="D12">
        <v>0.03</v>
      </c>
      <c r="E12">
        <v>0.01</v>
      </c>
      <c r="F12">
        <v>0.03</v>
      </c>
      <c r="G12">
        <v>-0.01</v>
      </c>
      <c r="H12">
        <v>0.01</v>
      </c>
      <c r="I12">
        <f>output__2[[#This Row],[wx]]*180/PI()</f>
        <v>1.7188733853924696</v>
      </c>
      <c r="J12">
        <f>output__2[[#This Row],[wy]]*180/PI()</f>
        <v>-0.57295779513082323</v>
      </c>
      <c r="K12">
        <f>output__2[[#This Row],[wz]]*180/PI()</f>
        <v>0.57295779513082323</v>
      </c>
      <c r="L12">
        <f>output__2[[#This Row],[wx (deg)]]*output__2[[#This Row],[dt]]</f>
        <v>0.21604175806320874</v>
      </c>
      <c r="M12">
        <f>output__2[[#This Row],[wy (deg)]]*output__2[[#This Row],[dt]]</f>
        <v>-7.2013919354402919E-2</v>
      </c>
      <c r="N12">
        <f>output__2[[#This Row],[wz (deg)]]*output__2[[#This Row],[dt]]</f>
        <v>7.2013919354402919E-2</v>
      </c>
      <c r="O12">
        <f>SUM($L$2:output__2[[#This Row],[delta θx]])</f>
        <v>1.1526999835137914</v>
      </c>
      <c r="P12">
        <f>SUM($M$2:output__2[[#This Row],[delta θy]])</f>
        <v>-0.57175000009868737</v>
      </c>
      <c r="Q12">
        <f>SUM($N$2:output__2[[#This Row],[delta θz]])</f>
        <v>1.7761691649055E-3</v>
      </c>
      <c r="R12">
        <f>SQRT(output__2[[#This Row],[θ x]]^2+output__2[[#This Row],[θ y]]^2+output__2[[#This Row],[θ z]]^2)</f>
        <v>1.2867083855258139</v>
      </c>
      <c r="S12">
        <f>output__2[[#This Row],[ax]]*$B12</f>
        <v>-1.1311920000000001E-2</v>
      </c>
      <c r="T12">
        <f>output__2[[#This Row],[ay]]*$B12</f>
        <v>3.7706400000000004E-3</v>
      </c>
      <c r="U12">
        <f>output__2[[#This Row],[az]]*$B12</f>
        <v>1.2568800000000001E-3</v>
      </c>
      <c r="V12">
        <f>SUM(S$2:S12)</f>
        <v>-1.49022999999999E-3</v>
      </c>
      <c r="W12">
        <f>SUM(T$2:T12)</f>
        <v>8.0017489999999997E-2</v>
      </c>
      <c r="X12">
        <f>SUM($U$2:U12)</f>
        <v>-3.8935260000000013E-2</v>
      </c>
      <c r="Y12">
        <f>SQRT(output__2[[#This Row],[vx]]^2+output__2[[#This Row],[vy]]^2+output__2[[#This Row],[vz]]^2)</f>
        <v>8.8999853722467423E-2</v>
      </c>
      <c r="Z12">
        <f t="shared" si="0"/>
        <v>0.97499999999999998</v>
      </c>
      <c r="AA12">
        <f>output__2[[#This Row],[m segmental(kg)]]*output__2[[#This Row],[vmag]]</f>
        <v>8.677485737940574E-2</v>
      </c>
    </row>
    <row r="13" spans="1:27" x14ac:dyDescent="0.3">
      <c r="A13">
        <v>1.3788849999999999</v>
      </c>
      <c r="B13">
        <f>output__2[[#This Row],[time]]-A12</f>
        <v>0.12577899999999986</v>
      </c>
      <c r="C13">
        <v>0.08</v>
      </c>
      <c r="D13">
        <v>0.03</v>
      </c>
      <c r="E13">
        <v>0.06</v>
      </c>
      <c r="F13">
        <v>-0.01</v>
      </c>
      <c r="G13">
        <v>-0.08</v>
      </c>
      <c r="H13">
        <v>0</v>
      </c>
      <c r="I13">
        <f>output__2[[#This Row],[wx]]*180/PI()</f>
        <v>-0.57295779513082323</v>
      </c>
      <c r="J13">
        <f>output__2[[#This Row],[wy]]*180/PI()</f>
        <v>-4.5836623610465859</v>
      </c>
      <c r="K13">
        <f>output__2[[#This Row],[wz]]*180/PI()</f>
        <v>0</v>
      </c>
      <c r="L13">
        <f>output__2[[#This Row],[wx (deg)]]*output__2[[#This Row],[dt]]</f>
        <v>-7.2066058513759731E-2</v>
      </c>
      <c r="M13">
        <f>output__2[[#This Row],[wy (deg)]]*output__2[[#This Row],[dt]]</f>
        <v>-0.57652846811007785</v>
      </c>
      <c r="N13">
        <f>output__2[[#This Row],[wz (deg)]]*output__2[[#This Row],[dt]]</f>
        <v>0</v>
      </c>
      <c r="O13">
        <f>SUM($L$2:output__2[[#This Row],[delta θx]])</f>
        <v>1.0806339250000316</v>
      </c>
      <c r="P13">
        <f>SUM($M$2:output__2[[#This Row],[delta θy]])</f>
        <v>-1.1482784682087652</v>
      </c>
      <c r="Q13">
        <f>SUM($N$2:output__2[[#This Row],[delta θz]])</f>
        <v>1.7761691649055E-3</v>
      </c>
      <c r="R13">
        <f>SQRT(output__2[[#This Row],[θ x]]^2+output__2[[#This Row],[θ y]]^2+output__2[[#This Row],[θ z]]^2)</f>
        <v>1.5768057189107809</v>
      </c>
      <c r="S13">
        <f>output__2[[#This Row],[ax]]*$B13</f>
        <v>1.0062319999999989E-2</v>
      </c>
      <c r="T13">
        <f>output__2[[#This Row],[ay]]*$B13</f>
        <v>3.7733699999999959E-3</v>
      </c>
      <c r="U13">
        <f>output__2[[#This Row],[az]]*$B13</f>
        <v>7.5467399999999919E-3</v>
      </c>
      <c r="V13">
        <f>SUM(S$2:S13)</f>
        <v>8.5720899999999992E-3</v>
      </c>
      <c r="W13">
        <f>SUM(T$2:T13)</f>
        <v>8.3790859999999995E-2</v>
      </c>
      <c r="X13">
        <f>SUM($U$2:U13)</f>
        <v>-3.1388520000000024E-2</v>
      </c>
      <c r="Y13">
        <f>SQRT(output__2[[#This Row],[vx]]^2+output__2[[#This Row],[vy]]^2+output__2[[#This Row],[vz]]^2)</f>
        <v>8.988675171735877E-2</v>
      </c>
      <c r="Z13">
        <f t="shared" si="0"/>
        <v>0.97499999999999998</v>
      </c>
      <c r="AA13">
        <f>output__2[[#This Row],[m segmental(kg)]]*output__2[[#This Row],[vmag]]</f>
        <v>8.7639582924424794E-2</v>
      </c>
    </row>
    <row r="14" spans="1:27" x14ac:dyDescent="0.3">
      <c r="A14">
        <v>1.5042579999999999</v>
      </c>
      <c r="B14">
        <f>output__2[[#This Row],[time]]-A13</f>
        <v>0.12537299999999996</v>
      </c>
      <c r="C14">
        <v>0.01</v>
      </c>
      <c r="D14">
        <v>0.01</v>
      </c>
      <c r="E14">
        <v>0.1</v>
      </c>
      <c r="F14">
        <v>0.04</v>
      </c>
      <c r="G14">
        <v>-0.03</v>
      </c>
      <c r="H14">
        <v>0</v>
      </c>
      <c r="I14">
        <f>output__2[[#This Row],[wx]]*180/PI()</f>
        <v>2.2918311805232929</v>
      </c>
      <c r="J14">
        <f>output__2[[#This Row],[wy]]*180/PI()</f>
        <v>-1.7188733853924696</v>
      </c>
      <c r="K14">
        <f>output__2[[#This Row],[wz]]*180/PI()</f>
        <v>0</v>
      </c>
      <c r="L14">
        <f>output__2[[#This Row],[wx (deg)]]*output__2[[#This Row],[dt]]</f>
        <v>0.28733375059574673</v>
      </c>
      <c r="M14">
        <f>output__2[[#This Row],[wy (deg)]]*output__2[[#This Row],[dt]]</f>
        <v>-0.21550031294681002</v>
      </c>
      <c r="N14">
        <f>output__2[[#This Row],[wz (deg)]]*output__2[[#This Row],[dt]]</f>
        <v>0</v>
      </c>
      <c r="O14">
        <f>SUM($L$2:output__2[[#This Row],[delta θx]])</f>
        <v>1.3679676755957784</v>
      </c>
      <c r="P14">
        <f>SUM($M$2:output__2[[#This Row],[delta θy]])</f>
        <v>-1.3637787811555753</v>
      </c>
      <c r="Q14">
        <f>SUM($N$2:output__2[[#This Row],[delta θz]])</f>
        <v>1.7761691649055E-3</v>
      </c>
      <c r="R14">
        <f>SQRT(output__2[[#This Row],[θ x]]^2+output__2[[#This Row],[θ y]]^2+output__2[[#This Row],[θ z]]^2)</f>
        <v>1.931639531636792</v>
      </c>
      <c r="S14">
        <f>output__2[[#This Row],[ax]]*$B14</f>
        <v>1.2537299999999996E-3</v>
      </c>
      <c r="T14">
        <f>output__2[[#This Row],[ay]]*$B14</f>
        <v>1.2537299999999996E-3</v>
      </c>
      <c r="U14">
        <f>output__2[[#This Row],[az]]*$B14</f>
        <v>1.2537299999999996E-2</v>
      </c>
      <c r="V14">
        <f>SUM(S$2:S14)</f>
        <v>9.825819999999999E-3</v>
      </c>
      <c r="W14">
        <f>SUM(T$2:T14)</f>
        <v>8.5044589999999989E-2</v>
      </c>
      <c r="X14">
        <f>SUM($U$2:U14)</f>
        <v>-1.885122000000003E-2</v>
      </c>
      <c r="Y14">
        <f>SQRT(output__2[[#This Row],[vx]]^2+output__2[[#This Row],[vy]]^2+output__2[[#This Row],[vz]]^2)</f>
        <v>8.7661265804395608E-2</v>
      </c>
      <c r="Z14">
        <f t="shared" si="0"/>
        <v>0.97499999999999998</v>
      </c>
      <c r="AA14">
        <f>output__2[[#This Row],[m segmental(kg)]]*output__2[[#This Row],[vmag]]</f>
        <v>8.5469734159285715E-2</v>
      </c>
    </row>
    <row r="15" spans="1:27" x14ac:dyDescent="0.3">
      <c r="A15">
        <v>1.6300349999999999</v>
      </c>
      <c r="B15">
        <f>output__2[[#This Row],[time]]-A14</f>
        <v>0.12577700000000003</v>
      </c>
      <c r="C15">
        <v>-0.03</v>
      </c>
      <c r="D15">
        <v>0.03</v>
      </c>
      <c r="E15">
        <v>-0.02</v>
      </c>
      <c r="F15">
        <v>0.04</v>
      </c>
      <c r="G15">
        <v>0.08</v>
      </c>
      <c r="H15">
        <v>0.01</v>
      </c>
      <c r="I15">
        <f>output__2[[#This Row],[wx]]*180/PI()</f>
        <v>2.2918311805232929</v>
      </c>
      <c r="J15">
        <f>output__2[[#This Row],[wy]]*180/PI()</f>
        <v>4.5836623610465859</v>
      </c>
      <c r="K15">
        <f>output__2[[#This Row],[wz]]*180/PI()</f>
        <v>0.57295779513082323</v>
      </c>
      <c r="L15">
        <f>output__2[[#This Row],[wx (deg)]]*output__2[[#This Row],[dt]]</f>
        <v>0.28825965039267826</v>
      </c>
      <c r="M15">
        <f>output__2[[#This Row],[wy (deg)]]*output__2[[#This Row],[dt]]</f>
        <v>0.57651930078535651</v>
      </c>
      <c r="N15">
        <f>output__2[[#This Row],[wz (deg)]]*output__2[[#This Row],[dt]]</f>
        <v>7.2064912598169564E-2</v>
      </c>
      <c r="O15">
        <f>SUM($L$2:output__2[[#This Row],[delta θx]])</f>
        <v>1.6562273259884566</v>
      </c>
      <c r="P15">
        <f>SUM($M$2:output__2[[#This Row],[delta θy]])</f>
        <v>-0.78725948037021876</v>
      </c>
      <c r="Q15">
        <f>SUM($N$2:output__2[[#This Row],[delta θz]])</f>
        <v>7.3841081763075064E-2</v>
      </c>
      <c r="R15">
        <f>SQRT(output__2[[#This Row],[θ x]]^2+output__2[[#This Row],[θ y]]^2+output__2[[#This Row],[θ z]]^2)</f>
        <v>1.8352980548509283</v>
      </c>
      <c r="S15">
        <f>output__2[[#This Row],[ax]]*$B15</f>
        <v>-3.7733100000000006E-3</v>
      </c>
      <c r="T15">
        <f>output__2[[#This Row],[ay]]*$B15</f>
        <v>3.7733100000000006E-3</v>
      </c>
      <c r="U15">
        <f>output__2[[#This Row],[az]]*$B15</f>
        <v>-2.5155400000000006E-3</v>
      </c>
      <c r="V15">
        <f>SUM(S$2:S15)</f>
        <v>6.0525099999999988E-3</v>
      </c>
      <c r="W15">
        <f>SUM(T$2:T15)</f>
        <v>8.8817899999999991E-2</v>
      </c>
      <c r="X15">
        <f>SUM($U$2:U15)</f>
        <v>-2.136676000000003E-2</v>
      </c>
      <c r="Y15">
        <f>SQRT(output__2[[#This Row],[vx]]^2+output__2[[#This Row],[vy]]^2+output__2[[#This Row],[vz]]^2)</f>
        <v>9.1552119967850551E-2</v>
      </c>
      <c r="Z15">
        <f t="shared" si="0"/>
        <v>0.97499999999999998</v>
      </c>
      <c r="AA15">
        <f>output__2[[#This Row],[m segmental(kg)]]*output__2[[#This Row],[vmag]]</f>
        <v>8.9263316968654291E-2</v>
      </c>
    </row>
    <row r="16" spans="1:27" x14ac:dyDescent="0.3">
      <c r="A16">
        <v>1.757479</v>
      </c>
      <c r="B16">
        <f>output__2[[#This Row],[time]]-A15</f>
        <v>0.12744400000000011</v>
      </c>
      <c r="C16">
        <v>-0.17</v>
      </c>
      <c r="D16">
        <v>0.18</v>
      </c>
      <c r="E16">
        <v>-0.1</v>
      </c>
      <c r="F16">
        <v>0.04</v>
      </c>
      <c r="G16">
        <v>0</v>
      </c>
      <c r="H16">
        <v>-0.02</v>
      </c>
      <c r="I16">
        <f>output__2[[#This Row],[wx]]*180/PI()</f>
        <v>2.2918311805232929</v>
      </c>
      <c r="J16">
        <f>output__2[[#This Row],[wy]]*180/PI()</f>
        <v>0</v>
      </c>
      <c r="K16">
        <f>output__2[[#This Row],[wz]]*180/PI()</f>
        <v>-1.1459155902616465</v>
      </c>
      <c r="L16">
        <f>output__2[[#This Row],[wx (deg)]]*output__2[[#This Row],[dt]]</f>
        <v>0.29208013297061081</v>
      </c>
      <c r="M16">
        <f>output__2[[#This Row],[wy (deg)]]*output__2[[#This Row],[dt]]</f>
        <v>0</v>
      </c>
      <c r="N16">
        <f>output__2[[#This Row],[wz (deg)]]*output__2[[#This Row],[dt]]</f>
        <v>-0.1460400664853054</v>
      </c>
      <c r="O16">
        <f>SUM($L$2:output__2[[#This Row],[delta θx]])</f>
        <v>1.9483074589590674</v>
      </c>
      <c r="P16">
        <f>SUM($M$2:output__2[[#This Row],[delta θy]])</f>
        <v>-0.78725948037021876</v>
      </c>
      <c r="Q16">
        <f>SUM($N$2:output__2[[#This Row],[delta θz]])</f>
        <v>-7.2198984722230339E-2</v>
      </c>
      <c r="R16">
        <f>SQRT(output__2[[#This Row],[θ x]]^2+output__2[[#This Row],[θ y]]^2+output__2[[#This Row],[θ z]]^2)</f>
        <v>2.1025917667163179</v>
      </c>
      <c r="S16">
        <f>output__2[[#This Row],[ax]]*$B16</f>
        <v>-2.1665480000000022E-2</v>
      </c>
      <c r="T16">
        <f>output__2[[#This Row],[ay]]*$B16</f>
        <v>2.293992000000002E-2</v>
      </c>
      <c r="U16">
        <f>output__2[[#This Row],[az]]*$B16</f>
        <v>-1.2744400000000012E-2</v>
      </c>
      <c r="V16">
        <f>SUM(S$2:S16)</f>
        <v>-1.5612970000000023E-2</v>
      </c>
      <c r="W16">
        <f>SUM(T$2:T16)</f>
        <v>0.11175782000000001</v>
      </c>
      <c r="X16">
        <f>SUM($U$2:U16)</f>
        <v>-3.4111160000000043E-2</v>
      </c>
      <c r="Y16">
        <f>SQRT(output__2[[#This Row],[vx]]^2+output__2[[#This Row],[vy]]^2+output__2[[#This Row],[vz]]^2)</f>
        <v>0.11788615864434172</v>
      </c>
      <c r="Z16">
        <f t="shared" si="0"/>
        <v>0.97499999999999998</v>
      </c>
      <c r="AA16">
        <f>output__2[[#This Row],[m segmental(kg)]]*output__2[[#This Row],[vmag]]</f>
        <v>0.11493900467823318</v>
      </c>
    </row>
    <row r="17" spans="1:27" x14ac:dyDescent="0.3">
      <c r="A17">
        <v>1.8820279999999998</v>
      </c>
      <c r="B17">
        <f>output__2[[#This Row],[time]]-A16</f>
        <v>0.1245489999999998</v>
      </c>
      <c r="C17">
        <v>-0.01</v>
      </c>
      <c r="D17">
        <v>0.09</v>
      </c>
      <c r="E17">
        <v>-0.06</v>
      </c>
      <c r="F17">
        <v>0.04</v>
      </c>
      <c r="G17">
        <v>0.01</v>
      </c>
      <c r="H17">
        <v>0</v>
      </c>
      <c r="I17">
        <f>output__2[[#This Row],[wx]]*180/PI()</f>
        <v>2.2918311805232929</v>
      </c>
      <c r="J17">
        <f>output__2[[#This Row],[wy]]*180/PI()</f>
        <v>0.57295779513082323</v>
      </c>
      <c r="K17">
        <f>output__2[[#This Row],[wz]]*180/PI()</f>
        <v>0</v>
      </c>
      <c r="L17">
        <f>output__2[[#This Row],[wx (deg)]]*output__2[[#This Row],[dt]]</f>
        <v>0.28544528170299516</v>
      </c>
      <c r="M17">
        <f>output__2[[#This Row],[wy (deg)]]*output__2[[#This Row],[dt]]</f>
        <v>7.1361320425748789E-2</v>
      </c>
      <c r="N17">
        <f>output__2[[#This Row],[wz (deg)]]*output__2[[#This Row],[dt]]</f>
        <v>0</v>
      </c>
      <c r="O17">
        <f>SUM($L$2:output__2[[#This Row],[delta θx]])</f>
        <v>2.2337527406620628</v>
      </c>
      <c r="P17">
        <f>SUM($M$2:output__2[[#This Row],[delta θy]])</f>
        <v>-0.71589815994446993</v>
      </c>
      <c r="Q17">
        <f>SUM($N$2:output__2[[#This Row],[delta θz]])</f>
        <v>-7.2198984722230339E-2</v>
      </c>
      <c r="R17">
        <f>SQRT(output__2[[#This Row],[θ x]]^2+output__2[[#This Row],[θ y]]^2+output__2[[#This Row],[θ z]]^2)</f>
        <v>2.3467795327260879</v>
      </c>
      <c r="S17">
        <f>output__2[[#This Row],[ax]]*$B17</f>
        <v>-1.245489999999998E-3</v>
      </c>
      <c r="T17">
        <f>output__2[[#This Row],[ay]]*$B17</f>
        <v>1.1209409999999982E-2</v>
      </c>
      <c r="U17">
        <f>output__2[[#This Row],[az]]*$B17</f>
        <v>-7.4729399999999878E-3</v>
      </c>
      <c r="V17">
        <f>SUM(S$2:S17)</f>
        <v>-1.685846000000002E-2</v>
      </c>
      <c r="W17">
        <f>SUM(T$2:T17)</f>
        <v>0.12296722999999998</v>
      </c>
      <c r="X17">
        <f>SUM($U$2:U17)</f>
        <v>-4.1584100000000034E-2</v>
      </c>
      <c r="Y17">
        <f>SQRT(output__2[[#This Row],[vx]]^2+output__2[[#This Row],[vy]]^2+output__2[[#This Row],[vz]]^2)</f>
        <v>0.13089837546835523</v>
      </c>
      <c r="Z17">
        <f t="shared" si="0"/>
        <v>0.97499999999999998</v>
      </c>
      <c r="AA17">
        <f>output__2[[#This Row],[m segmental(kg)]]*output__2[[#This Row],[vmag]]</f>
        <v>0.12762591608164633</v>
      </c>
    </row>
    <row r="18" spans="1:27" x14ac:dyDescent="0.3">
      <c r="A18">
        <v>2.0063429999999998</v>
      </c>
      <c r="B18">
        <f>output__2[[#This Row],[time]]-A17</f>
        <v>0.12431499999999995</v>
      </c>
      <c r="C18">
        <v>0.04</v>
      </c>
      <c r="D18">
        <v>0.06</v>
      </c>
      <c r="E18">
        <v>-0.04</v>
      </c>
      <c r="F18">
        <v>0.02</v>
      </c>
      <c r="G18">
        <v>0.02</v>
      </c>
      <c r="H18">
        <v>0</v>
      </c>
      <c r="I18">
        <f>output__2[[#This Row],[wx]]*180/PI()</f>
        <v>1.1459155902616465</v>
      </c>
      <c r="J18">
        <f>output__2[[#This Row],[wy]]*180/PI()</f>
        <v>1.1459155902616465</v>
      </c>
      <c r="K18">
        <f>output__2[[#This Row],[wz]]*180/PI()</f>
        <v>0</v>
      </c>
      <c r="L18">
        <f>output__2[[#This Row],[wx (deg)]]*output__2[[#This Row],[dt]]</f>
        <v>0.14245449660337653</v>
      </c>
      <c r="M18">
        <f>output__2[[#This Row],[wy (deg)]]*output__2[[#This Row],[dt]]</f>
        <v>0.14245449660337653</v>
      </c>
      <c r="N18">
        <f>output__2[[#This Row],[wz (deg)]]*output__2[[#This Row],[dt]]</f>
        <v>0</v>
      </c>
      <c r="O18">
        <f>SUM($L$2:output__2[[#This Row],[delta θx]])</f>
        <v>2.3762072372654393</v>
      </c>
      <c r="P18">
        <f>SUM($M$2:output__2[[#This Row],[delta θy]])</f>
        <v>-0.57344366334109342</v>
      </c>
      <c r="Q18">
        <f>SUM($N$2:output__2[[#This Row],[delta θz]])</f>
        <v>-7.2198984722230339E-2</v>
      </c>
      <c r="R18">
        <f>SQRT(output__2[[#This Row],[θ x]]^2+output__2[[#This Row],[θ y]]^2+output__2[[#This Row],[θ z]]^2)</f>
        <v>2.4454879191796524</v>
      </c>
      <c r="S18">
        <f>output__2[[#This Row],[ax]]*$B18</f>
        <v>4.972599999999998E-3</v>
      </c>
      <c r="T18">
        <f>output__2[[#This Row],[ay]]*$B18</f>
        <v>7.4588999999999966E-3</v>
      </c>
      <c r="U18">
        <f>output__2[[#This Row],[az]]*$B18</f>
        <v>-4.972599999999998E-3</v>
      </c>
      <c r="V18">
        <f>SUM(S$2:S18)</f>
        <v>-1.1885860000000022E-2</v>
      </c>
      <c r="W18">
        <f>SUM(T$2:T18)</f>
        <v>0.13042612999999997</v>
      </c>
      <c r="X18">
        <f>SUM($U$2:U18)</f>
        <v>-4.6556700000000034E-2</v>
      </c>
      <c r="Y18">
        <f>SQRT(output__2[[#This Row],[vx]]^2+output__2[[#This Row],[vy]]^2+output__2[[#This Row],[vz]]^2)</f>
        <v>0.13899559478489415</v>
      </c>
      <c r="Z18">
        <f t="shared" si="0"/>
        <v>0.97499999999999998</v>
      </c>
      <c r="AA18">
        <f>output__2[[#This Row],[m segmental(kg)]]*output__2[[#This Row],[vmag]]</f>
        <v>0.13552070491527179</v>
      </c>
    </row>
    <row r="19" spans="1:27" x14ac:dyDescent="0.3">
      <c r="A19">
        <v>2.1320359999999998</v>
      </c>
      <c r="B19">
        <f>output__2[[#This Row],[time]]-A18</f>
        <v>0.12569300000000005</v>
      </c>
      <c r="C19">
        <v>0</v>
      </c>
      <c r="D19">
        <v>0.09</v>
      </c>
      <c r="E19">
        <v>-0.13</v>
      </c>
      <c r="F19">
        <v>0.02</v>
      </c>
      <c r="G19">
        <v>0</v>
      </c>
      <c r="H19">
        <v>0</v>
      </c>
      <c r="I19">
        <f>output__2[[#This Row],[wx]]*180/PI()</f>
        <v>1.1459155902616465</v>
      </c>
      <c r="J19">
        <f>output__2[[#This Row],[wy]]*180/PI()</f>
        <v>0</v>
      </c>
      <c r="K19">
        <f>output__2[[#This Row],[wz]]*180/PI()</f>
        <v>0</v>
      </c>
      <c r="L19">
        <f>output__2[[#This Row],[wx (deg)]]*output__2[[#This Row],[dt]]</f>
        <v>0.1440335682867572</v>
      </c>
      <c r="M19">
        <f>output__2[[#This Row],[wy (deg)]]*output__2[[#This Row],[dt]]</f>
        <v>0</v>
      </c>
      <c r="N19">
        <f>output__2[[#This Row],[wz (deg)]]*output__2[[#This Row],[dt]]</f>
        <v>0</v>
      </c>
      <c r="O19">
        <f>SUM($L$2:output__2[[#This Row],[delta θx]])</f>
        <v>2.5202408055521963</v>
      </c>
      <c r="P19">
        <f>SUM($M$2:output__2[[#This Row],[delta θy]])</f>
        <v>-0.57344366334109342</v>
      </c>
      <c r="Q19">
        <f>SUM($N$2:output__2[[#This Row],[delta θz]])</f>
        <v>-7.2198984722230339E-2</v>
      </c>
      <c r="R19">
        <f>SQRT(output__2[[#This Row],[θ x]]^2+output__2[[#This Row],[θ y]]^2+output__2[[#This Row],[θ z]]^2)</f>
        <v>2.5856651071612808</v>
      </c>
      <c r="S19">
        <f>output__2[[#This Row],[ax]]*$B19</f>
        <v>0</v>
      </c>
      <c r="T19">
        <f>output__2[[#This Row],[ay]]*$B19</f>
        <v>1.1312370000000004E-2</v>
      </c>
      <c r="U19">
        <f>output__2[[#This Row],[az]]*$B19</f>
        <v>-1.6340090000000008E-2</v>
      </c>
      <c r="V19">
        <f>SUM(S$2:S19)</f>
        <v>-1.1885860000000022E-2</v>
      </c>
      <c r="W19">
        <f>SUM(T$2:T19)</f>
        <v>0.14173849999999999</v>
      </c>
      <c r="X19">
        <f>SUM($U$2:U19)</f>
        <v>-6.2896790000000036E-2</v>
      </c>
      <c r="Y19">
        <f>SQRT(output__2[[#This Row],[vx]]^2+output__2[[#This Row],[vy]]^2+output__2[[#This Row],[vz]]^2)</f>
        <v>0.15552196707376648</v>
      </c>
      <c r="Z19">
        <f t="shared" si="0"/>
        <v>0.97499999999999998</v>
      </c>
      <c r="AA19">
        <f>output__2[[#This Row],[m segmental(kg)]]*output__2[[#This Row],[vmag]]</f>
        <v>0.15163391789692232</v>
      </c>
    </row>
    <row r="20" spans="1:27" x14ac:dyDescent="0.3">
      <c r="A20">
        <v>2.2664499999999999</v>
      </c>
      <c r="B20">
        <f>output__2[[#This Row],[time]]-A19</f>
        <v>0.13441400000000003</v>
      </c>
      <c r="C20">
        <v>-7.0000000000000007E-2</v>
      </c>
      <c r="D20">
        <v>0.04</v>
      </c>
      <c r="E20">
        <v>-0.13</v>
      </c>
      <c r="F20">
        <v>0.02</v>
      </c>
      <c r="G20">
        <v>-0.02</v>
      </c>
      <c r="H20">
        <v>0</v>
      </c>
      <c r="I20">
        <f>output__2[[#This Row],[wx]]*180/PI()</f>
        <v>1.1459155902616465</v>
      </c>
      <c r="J20">
        <f>output__2[[#This Row],[wy]]*180/PI()</f>
        <v>-1.1459155902616465</v>
      </c>
      <c r="K20">
        <f>output__2[[#This Row],[wz]]*180/PI()</f>
        <v>0</v>
      </c>
      <c r="L20">
        <f>output__2[[#This Row],[wx (deg)]]*output__2[[#This Row],[dt]]</f>
        <v>0.154027098149429</v>
      </c>
      <c r="M20">
        <f>output__2[[#This Row],[wy (deg)]]*output__2[[#This Row],[dt]]</f>
        <v>-0.154027098149429</v>
      </c>
      <c r="N20">
        <f>output__2[[#This Row],[wz (deg)]]*output__2[[#This Row],[dt]]</f>
        <v>0</v>
      </c>
      <c r="O20">
        <f>SUM($L$2:output__2[[#This Row],[delta θx]])</f>
        <v>2.6742679037016255</v>
      </c>
      <c r="P20">
        <f>SUM($M$2:output__2[[#This Row],[delta θy]])</f>
        <v>-0.72747076149052248</v>
      </c>
      <c r="Q20">
        <f>SUM($N$2:output__2[[#This Row],[delta θz]])</f>
        <v>-7.2198984722230339E-2</v>
      </c>
      <c r="R20">
        <f>SQRT(output__2[[#This Row],[θ x]]^2+output__2[[#This Row],[θ y]]^2+output__2[[#This Row],[θ z]]^2)</f>
        <v>2.7723880000799328</v>
      </c>
      <c r="S20">
        <f>output__2[[#This Row],[ax]]*$B20</f>
        <v>-9.4089800000000025E-3</v>
      </c>
      <c r="T20">
        <f>output__2[[#This Row],[ay]]*$B20</f>
        <v>5.3765600000000016E-3</v>
      </c>
      <c r="U20">
        <f>output__2[[#This Row],[az]]*$B20</f>
        <v>-1.7473820000000004E-2</v>
      </c>
      <c r="V20">
        <f>SUM(S$2:S20)</f>
        <v>-2.1294840000000023E-2</v>
      </c>
      <c r="W20">
        <f>SUM(T$2:T20)</f>
        <v>0.14711505999999999</v>
      </c>
      <c r="X20">
        <f>SUM($U$2:U20)</f>
        <v>-8.0370610000000037E-2</v>
      </c>
      <c r="Y20">
        <f>SQRT(output__2[[#This Row],[vx]]^2+output__2[[#This Row],[vy]]^2+output__2[[#This Row],[vz]]^2)</f>
        <v>0.1689844550282697</v>
      </c>
      <c r="Z20">
        <f t="shared" si="0"/>
        <v>0.97499999999999998</v>
      </c>
      <c r="AA20">
        <f>output__2[[#This Row],[m segmental(kg)]]*output__2[[#This Row],[vmag]]</f>
        <v>0.16475984365256297</v>
      </c>
    </row>
    <row r="21" spans="1:27" x14ac:dyDescent="0.3">
      <c r="A21">
        <v>2.383311</v>
      </c>
      <c r="B21">
        <f>output__2[[#This Row],[time]]-A20</f>
        <v>0.1168610000000001</v>
      </c>
      <c r="C21">
        <v>0.01</v>
      </c>
      <c r="D21">
        <v>0.06</v>
      </c>
      <c r="E21">
        <v>-0.03</v>
      </c>
      <c r="F21">
        <v>0.01</v>
      </c>
      <c r="G21">
        <v>-0.01</v>
      </c>
      <c r="H21">
        <v>0</v>
      </c>
      <c r="I21">
        <f>output__2[[#This Row],[wx]]*180/PI()</f>
        <v>0.57295779513082323</v>
      </c>
      <c r="J21">
        <f>output__2[[#This Row],[wy]]*180/PI()</f>
        <v>-0.57295779513082323</v>
      </c>
      <c r="K21">
        <f>output__2[[#This Row],[wz]]*180/PI()</f>
        <v>0</v>
      </c>
      <c r="L21">
        <f>output__2[[#This Row],[wx (deg)]]*output__2[[#This Row],[dt]]</f>
        <v>6.6956420896783192E-2</v>
      </c>
      <c r="M21">
        <f>output__2[[#This Row],[wy (deg)]]*output__2[[#This Row],[dt]]</f>
        <v>-6.6956420896783192E-2</v>
      </c>
      <c r="N21">
        <f>output__2[[#This Row],[wz (deg)]]*output__2[[#This Row],[dt]]</f>
        <v>0</v>
      </c>
      <c r="O21">
        <f>SUM($L$2:output__2[[#This Row],[delta θx]])</f>
        <v>2.7412243245984085</v>
      </c>
      <c r="P21">
        <f>SUM($M$2:output__2[[#This Row],[delta θy]])</f>
        <v>-0.7944271823873057</v>
      </c>
      <c r="Q21">
        <f>SUM($N$2:output__2[[#This Row],[delta θz]])</f>
        <v>-7.2198984722230339E-2</v>
      </c>
      <c r="R21">
        <f>SQRT(output__2[[#This Row],[θ x]]^2+output__2[[#This Row],[θ y]]^2+output__2[[#This Row],[θ z]]^2)</f>
        <v>2.8549322302430848</v>
      </c>
      <c r="S21">
        <f>output__2[[#This Row],[ax]]*$B21</f>
        <v>1.1686100000000011E-3</v>
      </c>
      <c r="T21">
        <f>output__2[[#This Row],[ay]]*$B21</f>
        <v>7.0116600000000064E-3</v>
      </c>
      <c r="U21">
        <f>output__2[[#This Row],[az]]*$B21</f>
        <v>-3.5058300000000032E-3</v>
      </c>
      <c r="V21">
        <f>SUM(S$2:S21)</f>
        <v>-2.0126230000000023E-2</v>
      </c>
      <c r="W21">
        <f>SUM(T$2:T21)</f>
        <v>0.15412671999999999</v>
      </c>
      <c r="X21">
        <f>SUM($U$2:U21)</f>
        <v>-8.3876440000000038E-2</v>
      </c>
      <c r="Y21">
        <f>SQRT(output__2[[#This Row],[vx]]^2+output__2[[#This Row],[vy]]^2+output__2[[#This Row],[vz]]^2)</f>
        <v>0.17662210546543972</v>
      </c>
      <c r="Z21">
        <f t="shared" si="0"/>
        <v>0.97499999999999998</v>
      </c>
      <c r="AA21">
        <f>output__2[[#This Row],[m segmental(kg)]]*output__2[[#This Row],[vmag]]</f>
        <v>0.17220655282880373</v>
      </c>
    </row>
    <row r="22" spans="1:27" x14ac:dyDescent="0.3">
      <c r="A22">
        <v>2.5096099999999999</v>
      </c>
      <c r="B22">
        <f>output__2[[#This Row],[time]]-A21</f>
        <v>0.12629899999999994</v>
      </c>
      <c r="C22">
        <v>-0.01</v>
      </c>
      <c r="D22">
        <v>0.13</v>
      </c>
      <c r="E22">
        <v>-0.06</v>
      </c>
      <c r="F22">
        <v>0</v>
      </c>
      <c r="G22">
        <v>0</v>
      </c>
      <c r="H22">
        <v>-0.01</v>
      </c>
      <c r="I22">
        <f>output__2[[#This Row],[wx]]*180/PI()</f>
        <v>0</v>
      </c>
      <c r="J22">
        <f>output__2[[#This Row],[wy]]*180/PI()</f>
        <v>0</v>
      </c>
      <c r="K22">
        <f>output__2[[#This Row],[wz]]*180/PI()</f>
        <v>-0.57295779513082323</v>
      </c>
      <c r="L22">
        <f>output__2[[#This Row],[wx (deg)]]*output__2[[#This Row],[dt]]</f>
        <v>0</v>
      </c>
      <c r="M22">
        <f>output__2[[#This Row],[wy (deg)]]*output__2[[#This Row],[dt]]</f>
        <v>0</v>
      </c>
      <c r="N22">
        <f>output__2[[#This Row],[wz (deg)]]*output__2[[#This Row],[dt]]</f>
        <v>-7.2363996567227806E-2</v>
      </c>
      <c r="O22">
        <f>SUM($L$2:output__2[[#This Row],[delta θx]])</f>
        <v>2.7412243245984085</v>
      </c>
      <c r="P22">
        <f>SUM($M$2:output__2[[#This Row],[delta θy]])</f>
        <v>-0.7944271823873057</v>
      </c>
      <c r="Q22">
        <f>SUM($N$2:output__2[[#This Row],[delta θz]])</f>
        <v>-0.14456298128945816</v>
      </c>
      <c r="R22">
        <f>SQRT(output__2[[#This Row],[θ x]]^2+output__2[[#This Row],[θ y]]^2+output__2[[#This Row],[θ z]]^2)</f>
        <v>2.8576780437000124</v>
      </c>
      <c r="S22">
        <f>output__2[[#This Row],[ax]]*$B22</f>
        <v>-1.2629899999999994E-3</v>
      </c>
      <c r="T22">
        <f>output__2[[#This Row],[ay]]*$B22</f>
        <v>1.6418869999999992E-2</v>
      </c>
      <c r="U22">
        <f>output__2[[#This Row],[az]]*$B22</f>
        <v>-7.5779399999999957E-3</v>
      </c>
      <c r="V22">
        <f>SUM(S$2:S22)</f>
        <v>-2.1389220000000021E-2</v>
      </c>
      <c r="W22">
        <f>SUM(T$2:T22)</f>
        <v>0.17054559</v>
      </c>
      <c r="X22">
        <f>SUM($U$2:U22)</f>
        <v>-9.145438000000003E-2</v>
      </c>
      <c r="Y22">
        <f>SQRT(output__2[[#This Row],[vx]]^2+output__2[[#This Row],[vy]]^2+output__2[[#This Row],[vz]]^2)</f>
        <v>0.1946977160159844</v>
      </c>
      <c r="Z22">
        <f t="shared" si="0"/>
        <v>0.97499999999999998</v>
      </c>
      <c r="AA22">
        <f>output__2[[#This Row],[m segmental(kg)]]*output__2[[#This Row],[vmag]]</f>
        <v>0.18983027311558479</v>
      </c>
    </row>
    <row r="23" spans="1:27" x14ac:dyDescent="0.3">
      <c r="A23">
        <v>2.639694</v>
      </c>
      <c r="B23">
        <f>output__2[[#This Row],[time]]-A22</f>
        <v>0.13008400000000009</v>
      </c>
      <c r="C23">
        <v>0.03</v>
      </c>
      <c r="D23">
        <v>7.0000000000000007E-2</v>
      </c>
      <c r="E23">
        <v>-0.06</v>
      </c>
      <c r="F23">
        <v>-0.03</v>
      </c>
      <c r="G23">
        <v>0.01</v>
      </c>
      <c r="H23">
        <v>-0.01</v>
      </c>
      <c r="I23">
        <f>output__2[[#This Row],[wx]]*180/PI()</f>
        <v>-1.7188733853924696</v>
      </c>
      <c r="J23">
        <f>output__2[[#This Row],[wy]]*180/PI()</f>
        <v>0.57295779513082323</v>
      </c>
      <c r="K23">
        <f>output__2[[#This Row],[wz]]*180/PI()</f>
        <v>-0.57295779513082323</v>
      </c>
      <c r="L23">
        <f>output__2[[#This Row],[wx (deg)]]*output__2[[#This Row],[dt]]</f>
        <v>-0.22359792546539417</v>
      </c>
      <c r="M23">
        <f>output__2[[#This Row],[wy (deg)]]*output__2[[#This Row],[dt]]</f>
        <v>7.4532641821798057E-2</v>
      </c>
      <c r="N23">
        <f>output__2[[#This Row],[wz (deg)]]*output__2[[#This Row],[dt]]</f>
        <v>-7.4532641821798057E-2</v>
      </c>
      <c r="O23">
        <f>SUM($L$2:output__2[[#This Row],[delta θx]])</f>
        <v>2.5176263991330141</v>
      </c>
      <c r="P23">
        <f>SUM($M$2:output__2[[#This Row],[delta θy]])</f>
        <v>-0.71989454056550761</v>
      </c>
      <c r="Q23">
        <f>SUM($N$2:output__2[[#This Row],[delta θz]])</f>
        <v>-0.21909562311125622</v>
      </c>
      <c r="R23">
        <f>SQRT(output__2[[#This Row],[θ x]]^2+output__2[[#This Row],[θ y]]^2+output__2[[#This Row],[θ z]]^2)</f>
        <v>2.6276783911304671</v>
      </c>
      <c r="S23">
        <f>output__2[[#This Row],[ax]]*$B23</f>
        <v>3.9025200000000026E-3</v>
      </c>
      <c r="T23">
        <f>output__2[[#This Row],[ay]]*$B23</f>
        <v>9.1058800000000072E-3</v>
      </c>
      <c r="U23">
        <f>output__2[[#This Row],[az]]*$B23</f>
        <v>-7.8050400000000053E-3</v>
      </c>
      <c r="V23">
        <f>SUM(S$2:S23)</f>
        <v>-1.7486700000000018E-2</v>
      </c>
      <c r="W23">
        <f>SUM(T$2:T23)</f>
        <v>0.17965147000000001</v>
      </c>
      <c r="X23">
        <f>SUM($U$2:U23)</f>
        <v>-9.9259420000000029E-2</v>
      </c>
      <c r="Y23">
        <f>SQRT(output__2[[#This Row],[vx]]^2+output__2[[#This Row],[vy]]^2+output__2[[#This Row],[vz]]^2)</f>
        <v>0.20599239745385584</v>
      </c>
      <c r="Z23">
        <f t="shared" si="0"/>
        <v>0.97499999999999998</v>
      </c>
      <c r="AA23">
        <f>output__2[[#This Row],[m segmental(kg)]]*output__2[[#This Row],[vmag]]</f>
        <v>0.20084258751750944</v>
      </c>
    </row>
    <row r="24" spans="1:27" x14ac:dyDescent="0.3">
      <c r="A24">
        <v>2.7617639999999999</v>
      </c>
      <c r="B24">
        <f>output__2[[#This Row],[time]]-A23</f>
        <v>0.1220699999999999</v>
      </c>
      <c r="C24">
        <v>0</v>
      </c>
      <c r="D24">
        <v>0.05</v>
      </c>
      <c r="E24">
        <v>0.01</v>
      </c>
      <c r="F24">
        <v>-7.0000000000000007E-2</v>
      </c>
      <c r="G24">
        <v>0</v>
      </c>
      <c r="H24">
        <v>0.01</v>
      </c>
      <c r="I24">
        <f>output__2[[#This Row],[wx]]*180/PI()</f>
        <v>-4.0107045659157627</v>
      </c>
      <c r="J24">
        <f>output__2[[#This Row],[wy]]*180/PI()</f>
        <v>0</v>
      </c>
      <c r="K24">
        <f>output__2[[#This Row],[wz]]*180/PI()</f>
        <v>0.57295779513082323</v>
      </c>
      <c r="L24">
        <f>output__2[[#This Row],[wx (deg)]]*output__2[[#This Row],[dt]]</f>
        <v>-0.48958670636133678</v>
      </c>
      <c r="M24">
        <f>output__2[[#This Row],[wy (deg)]]*output__2[[#This Row],[dt]]</f>
        <v>0</v>
      </c>
      <c r="N24">
        <f>output__2[[#This Row],[wz (deg)]]*output__2[[#This Row],[dt]]</f>
        <v>6.9940958051619539E-2</v>
      </c>
      <c r="O24">
        <f>SUM($L$2:output__2[[#This Row],[delta θx]])</f>
        <v>2.0280396927716775</v>
      </c>
      <c r="P24">
        <f>SUM($M$2:output__2[[#This Row],[delta θy]])</f>
        <v>-0.71989454056550761</v>
      </c>
      <c r="Q24">
        <f>SUM($N$2:output__2[[#This Row],[delta θz]])</f>
        <v>-0.14915466505963668</v>
      </c>
      <c r="R24">
        <f>SQRT(output__2[[#This Row],[θ x]]^2+output__2[[#This Row],[θ y]]^2+output__2[[#This Row],[θ z]]^2)</f>
        <v>2.1571834087769437</v>
      </c>
      <c r="S24">
        <f>output__2[[#This Row],[ax]]*$B24</f>
        <v>0</v>
      </c>
      <c r="T24">
        <f>output__2[[#This Row],[ay]]*$B24</f>
        <v>6.1034999999999952E-3</v>
      </c>
      <c r="U24">
        <f>output__2[[#This Row],[az]]*$B24</f>
        <v>1.220699999999999E-3</v>
      </c>
      <c r="V24">
        <f>SUM(S$2:S24)</f>
        <v>-1.7486700000000018E-2</v>
      </c>
      <c r="W24">
        <f>SUM(T$2:T24)</f>
        <v>0.18575496999999999</v>
      </c>
      <c r="X24">
        <f>SUM($U$2:U24)</f>
        <v>-9.8038720000000024E-2</v>
      </c>
      <c r="Y24">
        <f>SQRT(output__2[[#This Row],[vx]]^2+output__2[[#This Row],[vy]]^2+output__2[[#This Row],[vz]]^2)</f>
        <v>0.21076594643307373</v>
      </c>
      <c r="Z24">
        <f t="shared" si="0"/>
        <v>0.97499999999999998</v>
      </c>
      <c r="AA24">
        <f>output__2[[#This Row],[m segmental(kg)]]*output__2[[#This Row],[vmag]]</f>
        <v>0.20549679777224689</v>
      </c>
    </row>
    <row r="25" spans="1:27" x14ac:dyDescent="0.3">
      <c r="A25">
        <v>2.885964</v>
      </c>
      <c r="B25">
        <f>output__2[[#This Row],[time]]-A24</f>
        <v>0.12420000000000009</v>
      </c>
      <c r="C25">
        <v>0.02</v>
      </c>
      <c r="D25">
        <v>0.2</v>
      </c>
      <c r="E25">
        <v>0.02</v>
      </c>
      <c r="F25">
        <v>0.02</v>
      </c>
      <c r="G25">
        <v>0.01</v>
      </c>
      <c r="H25">
        <v>-0.01</v>
      </c>
      <c r="I25">
        <f>output__2[[#This Row],[wx]]*180/PI()</f>
        <v>1.1459155902616465</v>
      </c>
      <c r="J25">
        <f>output__2[[#This Row],[wy]]*180/PI()</f>
        <v>0.57295779513082323</v>
      </c>
      <c r="K25">
        <f>output__2[[#This Row],[wz]]*180/PI()</f>
        <v>-0.57295779513082323</v>
      </c>
      <c r="L25">
        <f>output__2[[#This Row],[wx (deg)]]*output__2[[#This Row],[dt]]</f>
        <v>0.14232271631049659</v>
      </c>
      <c r="M25">
        <f>output__2[[#This Row],[wy (deg)]]*output__2[[#This Row],[dt]]</f>
        <v>7.1161358155248294E-2</v>
      </c>
      <c r="N25">
        <f>output__2[[#This Row],[wz (deg)]]*output__2[[#This Row],[dt]]</f>
        <v>-7.1161358155248294E-2</v>
      </c>
      <c r="O25">
        <f>SUM($L$2:output__2[[#This Row],[delta θx]])</f>
        <v>2.1703624090821743</v>
      </c>
      <c r="P25">
        <f>SUM($M$2:output__2[[#This Row],[delta θy]])</f>
        <v>-0.64873318241025935</v>
      </c>
      <c r="Q25">
        <f>SUM($N$2:output__2[[#This Row],[delta θz]])</f>
        <v>-0.22031602321488497</v>
      </c>
      <c r="R25">
        <f>SQRT(output__2[[#This Row],[θ x]]^2+output__2[[#This Row],[θ y]]^2+output__2[[#This Row],[θ z]]^2)</f>
        <v>2.2759320901121685</v>
      </c>
      <c r="S25">
        <f>output__2[[#This Row],[ax]]*$B25</f>
        <v>2.4840000000000018E-3</v>
      </c>
      <c r="T25">
        <f>output__2[[#This Row],[ay]]*$B25</f>
        <v>2.4840000000000018E-2</v>
      </c>
      <c r="U25">
        <f>output__2[[#This Row],[az]]*$B25</f>
        <v>2.4840000000000018E-3</v>
      </c>
      <c r="V25">
        <f>SUM(S$2:S25)</f>
        <v>-1.5002700000000016E-2</v>
      </c>
      <c r="W25">
        <f>SUM(T$2:T25)</f>
        <v>0.21059497000000002</v>
      </c>
      <c r="X25">
        <f>SUM($U$2:U25)</f>
        <v>-9.5554720000000024E-2</v>
      </c>
      <c r="Y25">
        <f>SQRT(output__2[[#This Row],[vx]]^2+output__2[[#This Row],[vy]]^2+output__2[[#This Row],[vz]]^2)</f>
        <v>0.2317456081803263</v>
      </c>
      <c r="Z25">
        <f t="shared" si="0"/>
        <v>0.97499999999999998</v>
      </c>
      <c r="AA25">
        <f>output__2[[#This Row],[m segmental(kg)]]*output__2[[#This Row],[vmag]]</f>
        <v>0.22595196797581815</v>
      </c>
    </row>
    <row r="26" spans="1:27" x14ac:dyDescent="0.3">
      <c r="A26">
        <v>3.0108729999999997</v>
      </c>
      <c r="B26">
        <f>output__2[[#This Row],[time]]-A25</f>
        <v>0.12490899999999971</v>
      </c>
      <c r="C26">
        <v>0.01</v>
      </c>
      <c r="D26">
        <v>0.04</v>
      </c>
      <c r="E26">
        <v>0</v>
      </c>
      <c r="F26">
        <v>0.03</v>
      </c>
      <c r="G26">
        <v>-0.01</v>
      </c>
      <c r="H26">
        <v>0</v>
      </c>
      <c r="I26">
        <f>output__2[[#This Row],[wx]]*180/PI()</f>
        <v>1.7188733853924696</v>
      </c>
      <c r="J26">
        <f>output__2[[#This Row],[wy]]*180/PI()</f>
        <v>-0.57295779513082323</v>
      </c>
      <c r="K26">
        <f>output__2[[#This Row],[wz]]*180/PI()</f>
        <v>0</v>
      </c>
      <c r="L26">
        <f>output__2[[#This Row],[wx (deg)]]*output__2[[#This Row],[dt]]</f>
        <v>0.21470275569598748</v>
      </c>
      <c r="M26">
        <f>output__2[[#This Row],[wy (deg)]]*output__2[[#This Row],[dt]]</f>
        <v>-7.1567585231995842E-2</v>
      </c>
      <c r="N26">
        <f>output__2[[#This Row],[wz (deg)]]*output__2[[#This Row],[dt]]</f>
        <v>0</v>
      </c>
      <c r="O26">
        <f>SUM($L$2:output__2[[#This Row],[delta θx]])</f>
        <v>2.3850651647781618</v>
      </c>
      <c r="P26">
        <f>SUM($M$2:output__2[[#This Row],[delta θy]])</f>
        <v>-0.72030076764225515</v>
      </c>
      <c r="Q26">
        <f>SUM($N$2:output__2[[#This Row],[delta θz]])</f>
        <v>-0.22031602321488497</v>
      </c>
      <c r="R26">
        <f>SQRT(output__2[[#This Row],[θ x]]^2+output__2[[#This Row],[θ y]]^2+output__2[[#This Row],[θ z]]^2)</f>
        <v>2.5011813581165048</v>
      </c>
      <c r="S26">
        <f>output__2[[#This Row],[ax]]*$B26</f>
        <v>1.2490899999999972E-3</v>
      </c>
      <c r="T26">
        <f>output__2[[#This Row],[ay]]*$B26</f>
        <v>4.9963599999999888E-3</v>
      </c>
      <c r="U26">
        <f>output__2[[#This Row],[az]]*$B26</f>
        <v>0</v>
      </c>
      <c r="V26">
        <f>SUM(S$2:S26)</f>
        <v>-1.3753610000000019E-2</v>
      </c>
      <c r="W26">
        <f>SUM(T$2:T26)</f>
        <v>0.21559133</v>
      </c>
      <c r="X26">
        <f>SUM($U$2:U26)</f>
        <v>-9.5554720000000024E-2</v>
      </c>
      <c r="Y26">
        <f>SQRT(output__2[[#This Row],[vx]]^2+output__2[[#This Row],[vy]]^2+output__2[[#This Row],[vz]]^2)</f>
        <v>0.23621915221564782</v>
      </c>
      <c r="Z26">
        <f t="shared" si="0"/>
        <v>0.97499999999999998</v>
      </c>
      <c r="AA26">
        <f>output__2[[#This Row],[m segmental(kg)]]*output__2[[#This Row],[vmag]]</f>
        <v>0.23031367341025663</v>
      </c>
    </row>
    <row r="27" spans="1:27" x14ac:dyDescent="0.3">
      <c r="A27">
        <v>3.13727</v>
      </c>
      <c r="B27">
        <f>output__2[[#This Row],[time]]-A26</f>
        <v>0.12639700000000031</v>
      </c>
      <c r="C27">
        <v>0</v>
      </c>
      <c r="D27">
        <v>0</v>
      </c>
      <c r="E27">
        <v>-0.03</v>
      </c>
      <c r="F27">
        <v>0.02</v>
      </c>
      <c r="G27">
        <v>0.03</v>
      </c>
      <c r="H27">
        <v>-0.01</v>
      </c>
      <c r="I27">
        <f>output__2[[#This Row],[wx]]*180/PI()</f>
        <v>1.1459155902616465</v>
      </c>
      <c r="J27">
        <f>output__2[[#This Row],[wy]]*180/PI()</f>
        <v>1.7188733853924696</v>
      </c>
      <c r="K27">
        <f>output__2[[#This Row],[wz]]*180/PI()</f>
        <v>-0.57295779513082323</v>
      </c>
      <c r="L27">
        <f>output__2[[#This Row],[wx (deg)]]*output__2[[#This Row],[dt]]</f>
        <v>0.14484029286230168</v>
      </c>
      <c r="M27">
        <f>output__2[[#This Row],[wy (deg)]]*output__2[[#This Row],[dt]]</f>
        <v>0.21726043929345251</v>
      </c>
      <c r="N27">
        <f>output__2[[#This Row],[wz (deg)]]*output__2[[#This Row],[dt]]</f>
        <v>-7.2420146431150842E-2</v>
      </c>
      <c r="O27">
        <f>SUM($L$2:output__2[[#This Row],[delta θx]])</f>
        <v>2.5299054576404636</v>
      </c>
      <c r="P27">
        <f>SUM($M$2:output__2[[#This Row],[delta θy]])</f>
        <v>-0.50304032834880263</v>
      </c>
      <c r="Q27">
        <f>SUM($N$2:output__2[[#This Row],[delta θz]])</f>
        <v>-0.29273616964603583</v>
      </c>
      <c r="R27">
        <f>SQRT(output__2[[#This Row],[θ x]]^2+output__2[[#This Row],[θ y]]^2+output__2[[#This Row],[θ z]]^2)</f>
        <v>2.5959903045973238</v>
      </c>
      <c r="S27">
        <f>output__2[[#This Row],[ax]]*$B27</f>
        <v>0</v>
      </c>
      <c r="T27">
        <f>output__2[[#This Row],[ay]]*$B27</f>
        <v>0</v>
      </c>
      <c r="U27">
        <f>output__2[[#This Row],[az]]*$B27</f>
        <v>-3.7919100000000094E-3</v>
      </c>
      <c r="V27">
        <f>SUM(S$2:S27)</f>
        <v>-1.3753610000000019E-2</v>
      </c>
      <c r="W27">
        <f>SUM(T$2:T27)</f>
        <v>0.21559133</v>
      </c>
      <c r="X27">
        <f>SUM($U$2:U27)</f>
        <v>-9.9346630000000033E-2</v>
      </c>
      <c r="Y27">
        <f>SQRT(output__2[[#This Row],[vx]]^2+output__2[[#This Row],[vy]]^2+output__2[[#This Row],[vz]]^2)</f>
        <v>0.23777833427702766</v>
      </c>
      <c r="Z27">
        <f t="shared" si="0"/>
        <v>0.97499999999999998</v>
      </c>
      <c r="AA27">
        <f>output__2[[#This Row],[m segmental(kg)]]*output__2[[#This Row],[vmag]]</f>
        <v>0.23183387592010196</v>
      </c>
    </row>
    <row r="28" spans="1:27" x14ac:dyDescent="0.3">
      <c r="A28">
        <v>3.2621979999999997</v>
      </c>
      <c r="B28">
        <f>output__2[[#This Row],[time]]-A27</f>
        <v>0.12492799999999971</v>
      </c>
      <c r="C28">
        <v>0.02</v>
      </c>
      <c r="D28">
        <v>0.02</v>
      </c>
      <c r="E28">
        <v>-0.03</v>
      </c>
      <c r="F28">
        <v>0.02</v>
      </c>
      <c r="G28">
        <v>0.02</v>
      </c>
      <c r="H28">
        <v>-0.01</v>
      </c>
      <c r="I28">
        <f>output__2[[#This Row],[wx]]*180/PI()</f>
        <v>1.1459155902616465</v>
      </c>
      <c r="J28">
        <f>output__2[[#This Row],[wy]]*180/PI()</f>
        <v>1.1459155902616465</v>
      </c>
      <c r="K28">
        <f>output__2[[#This Row],[wz]]*180/PI()</f>
        <v>-0.57295779513082323</v>
      </c>
      <c r="L28">
        <f>output__2[[#This Row],[wx (deg)]]*output__2[[#This Row],[dt]]</f>
        <v>0.14315694286020664</v>
      </c>
      <c r="M28">
        <f>output__2[[#This Row],[wy (deg)]]*output__2[[#This Row],[dt]]</f>
        <v>0.14315694286020664</v>
      </c>
      <c r="N28">
        <f>output__2[[#This Row],[wz (deg)]]*output__2[[#This Row],[dt]]</f>
        <v>-7.1578471430103319E-2</v>
      </c>
      <c r="O28">
        <f>SUM($L$2:output__2[[#This Row],[delta θx]])</f>
        <v>2.6730624005006702</v>
      </c>
      <c r="P28">
        <f>SUM($M$2:output__2[[#This Row],[delta θy]])</f>
        <v>-0.359883385488596</v>
      </c>
      <c r="Q28">
        <f>SUM($N$2:output__2[[#This Row],[delta θz]])</f>
        <v>-0.36431464107613915</v>
      </c>
      <c r="R28">
        <f>SQRT(output__2[[#This Row],[θ x]]^2+output__2[[#This Row],[θ y]]^2+output__2[[#This Row],[θ z]]^2)</f>
        <v>2.7216729792213417</v>
      </c>
      <c r="S28">
        <f>output__2[[#This Row],[ax]]*$B28</f>
        <v>2.4985599999999943E-3</v>
      </c>
      <c r="T28">
        <f>output__2[[#This Row],[ay]]*$B28</f>
        <v>2.4985599999999943E-3</v>
      </c>
      <c r="U28">
        <f>output__2[[#This Row],[az]]*$B28</f>
        <v>-3.747839999999991E-3</v>
      </c>
      <c r="V28">
        <f>SUM(S$2:S28)</f>
        <v>-1.1255050000000023E-2</v>
      </c>
      <c r="W28">
        <f>SUM(T$2:T28)</f>
        <v>0.21808988999999998</v>
      </c>
      <c r="X28">
        <f>SUM($U$2:U28)</f>
        <v>-0.10309447000000002</v>
      </c>
      <c r="Y28">
        <f>SQRT(output__2[[#This Row],[vx]]^2+output__2[[#This Row],[vy]]^2+output__2[[#This Row],[vz]]^2)</f>
        <v>0.24149191708066647</v>
      </c>
      <c r="Z28">
        <f t="shared" si="0"/>
        <v>0.97499999999999998</v>
      </c>
      <c r="AA28">
        <f>output__2[[#This Row],[m segmental(kg)]]*output__2[[#This Row],[vmag]]</f>
        <v>0.23545461915364982</v>
      </c>
    </row>
    <row r="29" spans="1:27" x14ac:dyDescent="0.3">
      <c r="A29">
        <v>3.3889179999999999</v>
      </c>
      <c r="B29">
        <f>output__2[[#This Row],[time]]-A28</f>
        <v>0.12672000000000017</v>
      </c>
      <c r="C29">
        <v>0.02</v>
      </c>
      <c r="D29">
        <v>-0.04</v>
      </c>
      <c r="E29">
        <v>0.12</v>
      </c>
      <c r="F29">
        <v>0.01</v>
      </c>
      <c r="G29">
        <v>0.01</v>
      </c>
      <c r="H29">
        <v>-0.01</v>
      </c>
      <c r="I29">
        <f>output__2[[#This Row],[wx]]*180/PI()</f>
        <v>0.57295779513082323</v>
      </c>
      <c r="J29">
        <f>output__2[[#This Row],[wy]]*180/PI()</f>
        <v>0.57295779513082323</v>
      </c>
      <c r="K29">
        <f>output__2[[#This Row],[wz]]*180/PI()</f>
        <v>-0.57295779513082323</v>
      </c>
      <c r="L29">
        <f>output__2[[#This Row],[wx (deg)]]*output__2[[#This Row],[dt]]</f>
        <v>7.2605211798978012E-2</v>
      </c>
      <c r="M29">
        <f>output__2[[#This Row],[wy (deg)]]*output__2[[#This Row],[dt]]</f>
        <v>7.2605211798978012E-2</v>
      </c>
      <c r="N29">
        <f>output__2[[#This Row],[wz (deg)]]*output__2[[#This Row],[dt]]</f>
        <v>-7.2605211798978012E-2</v>
      </c>
      <c r="O29">
        <f>SUM($L$2:output__2[[#This Row],[delta θx]])</f>
        <v>2.7456676122996484</v>
      </c>
      <c r="P29">
        <f>SUM($M$2:output__2[[#This Row],[delta θy]])</f>
        <v>-0.287278173689618</v>
      </c>
      <c r="Q29">
        <f>SUM($N$2:output__2[[#This Row],[delta θz]])</f>
        <v>-0.43691985287511714</v>
      </c>
      <c r="R29">
        <f>SQRT(output__2[[#This Row],[θ x]]^2+output__2[[#This Row],[θ y]]^2+output__2[[#This Row],[θ z]]^2)</f>
        <v>2.7950166983662386</v>
      </c>
      <c r="S29">
        <f>output__2[[#This Row],[ax]]*$B29</f>
        <v>2.5344000000000035E-3</v>
      </c>
      <c r="T29">
        <f>output__2[[#This Row],[ay]]*$B29</f>
        <v>-5.068800000000007E-3</v>
      </c>
      <c r="U29">
        <f>output__2[[#This Row],[az]]*$B29</f>
        <v>1.5206400000000019E-2</v>
      </c>
      <c r="V29">
        <f>SUM(S$2:S29)</f>
        <v>-8.7206500000000207E-3</v>
      </c>
      <c r="W29">
        <f>SUM(T$2:T29)</f>
        <v>0.21302108999999997</v>
      </c>
      <c r="X29">
        <f>SUM($U$2:U29)</f>
        <v>-8.7888069999999999E-2</v>
      </c>
      <c r="Y29">
        <f>SQRT(output__2[[#This Row],[vx]]^2+output__2[[#This Row],[vy]]^2+output__2[[#This Row],[vz]]^2)</f>
        <v>0.23060430908709292</v>
      </c>
      <c r="Z29">
        <f t="shared" si="0"/>
        <v>0.97499999999999998</v>
      </c>
      <c r="AA29">
        <f>output__2[[#This Row],[m segmental(kg)]]*output__2[[#This Row],[vmag]]</f>
        <v>0.22483920135991559</v>
      </c>
    </row>
    <row r="30" spans="1:27" x14ac:dyDescent="0.3">
      <c r="A30">
        <v>3.51397</v>
      </c>
      <c r="B30">
        <f>output__2[[#This Row],[time]]-A29</f>
        <v>0.12505200000000016</v>
      </c>
      <c r="C30">
        <v>0.01</v>
      </c>
      <c r="D30">
        <v>0.06</v>
      </c>
      <c r="E30">
        <v>0.02</v>
      </c>
      <c r="F30">
        <v>0.03</v>
      </c>
      <c r="G30">
        <v>-0.04</v>
      </c>
      <c r="H30">
        <v>0.01</v>
      </c>
      <c r="I30">
        <f>output__2[[#This Row],[wx]]*180/PI()</f>
        <v>1.7188733853924696</v>
      </c>
      <c r="J30">
        <f>output__2[[#This Row],[wy]]*180/PI()</f>
        <v>-2.2918311805232929</v>
      </c>
      <c r="K30">
        <f>output__2[[#This Row],[wz]]*180/PI()</f>
        <v>0.57295779513082323</v>
      </c>
      <c r="L30">
        <f>output__2[[#This Row],[wx (deg)]]*output__2[[#This Row],[dt]]</f>
        <v>0.2149485545900994</v>
      </c>
      <c r="M30">
        <f>output__2[[#This Row],[wy (deg)]]*output__2[[#This Row],[dt]]</f>
        <v>-0.28659807278679922</v>
      </c>
      <c r="N30">
        <f>output__2[[#This Row],[wz (deg)]]*output__2[[#This Row],[dt]]</f>
        <v>7.1649518196699805E-2</v>
      </c>
      <c r="O30">
        <f>SUM($L$2:output__2[[#This Row],[delta θx]])</f>
        <v>2.9606161668897477</v>
      </c>
      <c r="P30">
        <f>SUM($M$2:output__2[[#This Row],[delta θy]])</f>
        <v>-0.57387624647641722</v>
      </c>
      <c r="Q30">
        <f>SUM($N$2:output__2[[#This Row],[delta θz]])</f>
        <v>-0.36527033467841735</v>
      </c>
      <c r="R30">
        <f>SQRT(output__2[[#This Row],[θ x]]^2+output__2[[#This Row],[θ y]]^2+output__2[[#This Row],[θ z]]^2)</f>
        <v>3.037763067014096</v>
      </c>
      <c r="S30">
        <f>output__2[[#This Row],[ax]]*$B30</f>
        <v>1.2505200000000017E-3</v>
      </c>
      <c r="T30">
        <f>output__2[[#This Row],[ay]]*$B30</f>
        <v>7.5031200000000098E-3</v>
      </c>
      <c r="U30">
        <f>output__2[[#This Row],[az]]*$B30</f>
        <v>2.5010400000000034E-3</v>
      </c>
      <c r="V30">
        <f>SUM(S$2:S30)</f>
        <v>-7.4701300000000193E-3</v>
      </c>
      <c r="W30">
        <f>SUM(T$2:T30)</f>
        <v>0.22052420999999997</v>
      </c>
      <c r="X30">
        <f>SUM($U$2:U30)</f>
        <v>-8.5387029999999989E-2</v>
      </c>
      <c r="Y30">
        <f>SQRT(output__2[[#This Row],[vx]]^2+output__2[[#This Row],[vy]]^2+output__2[[#This Row],[vz]]^2)</f>
        <v>0.23659601630323762</v>
      </c>
      <c r="Z30">
        <f t="shared" si="0"/>
        <v>0.97499999999999998</v>
      </c>
      <c r="AA30">
        <f>output__2[[#This Row],[m segmental(kg)]]*output__2[[#This Row],[vmag]]</f>
        <v>0.23068111589565668</v>
      </c>
    </row>
    <row r="31" spans="1:27" x14ac:dyDescent="0.3">
      <c r="A31">
        <v>3.6391549999999997</v>
      </c>
      <c r="B31">
        <f>output__2[[#This Row],[time]]-A30</f>
        <v>0.12518499999999966</v>
      </c>
      <c r="C31">
        <v>7.0000000000000007E-2</v>
      </c>
      <c r="D31">
        <v>7.0000000000000007E-2</v>
      </c>
      <c r="E31">
        <v>0.08</v>
      </c>
      <c r="F31">
        <v>0.01</v>
      </c>
      <c r="G31">
        <v>-0.04</v>
      </c>
      <c r="H31">
        <v>0.01</v>
      </c>
      <c r="I31">
        <f>output__2[[#This Row],[wx]]*180/PI()</f>
        <v>0.57295779513082323</v>
      </c>
      <c r="J31">
        <f>output__2[[#This Row],[wy]]*180/PI()</f>
        <v>-2.2918311805232929</v>
      </c>
      <c r="K31">
        <f>output__2[[#This Row],[wz]]*180/PI()</f>
        <v>0.57295779513082323</v>
      </c>
      <c r="L31">
        <f>output__2[[#This Row],[wx (deg)]]*output__2[[#This Row],[dt]]</f>
        <v>7.1725721583451904E-2</v>
      </c>
      <c r="M31">
        <f>output__2[[#This Row],[wy (deg)]]*output__2[[#This Row],[dt]]</f>
        <v>-0.28690288633380762</v>
      </c>
      <c r="N31">
        <f>output__2[[#This Row],[wz (deg)]]*output__2[[#This Row],[dt]]</f>
        <v>7.1725721583451904E-2</v>
      </c>
      <c r="O31">
        <f>SUM($L$2:output__2[[#This Row],[delta θx]])</f>
        <v>3.0323418884731996</v>
      </c>
      <c r="P31">
        <f>SUM($M$2:output__2[[#This Row],[delta θy]])</f>
        <v>-0.86077913281022478</v>
      </c>
      <c r="Q31">
        <f>SUM($N$2:output__2[[#This Row],[delta θz]])</f>
        <v>-0.29354461309496543</v>
      </c>
      <c r="R31">
        <f>SQRT(output__2[[#This Row],[θ x]]^2+output__2[[#This Row],[θ y]]^2+output__2[[#This Row],[θ z]]^2)</f>
        <v>3.1657868664753486</v>
      </c>
      <c r="S31">
        <f>output__2[[#This Row],[ax]]*$B31</f>
        <v>8.7629499999999777E-3</v>
      </c>
      <c r="T31">
        <f>output__2[[#This Row],[ay]]*$B31</f>
        <v>8.7629499999999777E-3</v>
      </c>
      <c r="U31">
        <f>output__2[[#This Row],[az]]*$B31</f>
        <v>1.0014799999999973E-2</v>
      </c>
      <c r="V31">
        <f>SUM(S$2:S31)</f>
        <v>1.2928199999999584E-3</v>
      </c>
      <c r="W31">
        <f>SUM(T$2:T31)</f>
        <v>0.22928715999999993</v>
      </c>
      <c r="X31">
        <f>SUM($U$2:U31)</f>
        <v>-7.5372230000000012E-2</v>
      </c>
      <c r="Y31">
        <f>SQRT(output__2[[#This Row],[vx]]^2+output__2[[#This Row],[vy]]^2+output__2[[#This Row],[vz]]^2)</f>
        <v>0.24136123586771524</v>
      </c>
      <c r="Z31">
        <f t="shared" si="0"/>
        <v>0.97499999999999998</v>
      </c>
      <c r="AA31">
        <f>output__2[[#This Row],[m segmental(kg)]]*output__2[[#This Row],[vmag]]</f>
        <v>0.23532720497102236</v>
      </c>
    </row>
    <row r="32" spans="1:27" x14ac:dyDescent="0.3">
      <c r="A32">
        <v>3.7828439999999999</v>
      </c>
      <c r="B32">
        <f>output__2[[#This Row],[time]]-A31</f>
        <v>0.14368900000000018</v>
      </c>
      <c r="C32">
        <v>-0.08</v>
      </c>
      <c r="D32">
        <v>0.1</v>
      </c>
      <c r="E32">
        <v>-0.12</v>
      </c>
      <c r="F32">
        <v>0.01</v>
      </c>
      <c r="G32">
        <v>0.02</v>
      </c>
      <c r="H32">
        <v>0</v>
      </c>
      <c r="I32">
        <f>output__2[[#This Row],[wx]]*180/PI()</f>
        <v>0.57295779513082323</v>
      </c>
      <c r="J32">
        <f>output__2[[#This Row],[wy]]*180/PI()</f>
        <v>1.1459155902616465</v>
      </c>
      <c r="K32">
        <f>output__2[[#This Row],[wz]]*180/PI()</f>
        <v>0</v>
      </c>
      <c r="L32">
        <f>output__2[[#This Row],[wx (deg)]]*output__2[[#This Row],[dt]]</f>
        <v>8.2327732624552966E-2</v>
      </c>
      <c r="M32">
        <f>output__2[[#This Row],[wy (deg)]]*output__2[[#This Row],[dt]]</f>
        <v>0.16465546524910593</v>
      </c>
      <c r="N32">
        <f>output__2[[#This Row],[wz (deg)]]*output__2[[#This Row],[dt]]</f>
        <v>0</v>
      </c>
      <c r="O32">
        <f>SUM($L$2:output__2[[#This Row],[delta θx]])</f>
        <v>3.1146696210977525</v>
      </c>
      <c r="P32">
        <f>SUM($M$2:output__2[[#This Row],[delta θy]])</f>
        <v>-0.69612366756111888</v>
      </c>
      <c r="Q32">
        <f>SUM($N$2:output__2[[#This Row],[delta θz]])</f>
        <v>-0.29354461309496543</v>
      </c>
      <c r="R32">
        <f>SQRT(output__2[[#This Row],[θ x]]^2+output__2[[#This Row],[θ y]]^2+output__2[[#This Row],[θ z]]^2)</f>
        <v>3.2049841573719258</v>
      </c>
      <c r="S32">
        <f>output__2[[#This Row],[ax]]*$B32</f>
        <v>-1.1495120000000015E-2</v>
      </c>
      <c r="T32">
        <f>output__2[[#This Row],[ay]]*$B32</f>
        <v>1.4368900000000018E-2</v>
      </c>
      <c r="U32">
        <f>output__2[[#This Row],[az]]*$B32</f>
        <v>-1.7242680000000021E-2</v>
      </c>
      <c r="V32">
        <f>SUM(S$2:S32)</f>
        <v>-1.0202300000000056E-2</v>
      </c>
      <c r="W32">
        <f>SUM(T$2:T32)</f>
        <v>0.24365605999999995</v>
      </c>
      <c r="X32">
        <f>SUM($U$2:U32)</f>
        <v>-9.2614910000000036E-2</v>
      </c>
      <c r="Y32">
        <f>SQRT(output__2[[#This Row],[vx]]^2+output__2[[#This Row],[vy]]^2+output__2[[#This Row],[vz]]^2)</f>
        <v>0.26086372698081595</v>
      </c>
      <c r="Z32">
        <f t="shared" si="0"/>
        <v>0.97499999999999998</v>
      </c>
      <c r="AA32">
        <f>output__2[[#This Row],[m segmental(kg)]]*output__2[[#This Row],[vmag]]</f>
        <v>0.25434213380629556</v>
      </c>
    </row>
    <row r="33" spans="1:27" x14ac:dyDescent="0.3">
      <c r="A33">
        <v>3.8910469999999999</v>
      </c>
      <c r="B33">
        <f>output__2[[#This Row],[time]]-A32</f>
        <v>0.10820300000000005</v>
      </c>
      <c r="C33">
        <v>-0.04</v>
      </c>
      <c r="D33">
        <v>7.0000000000000007E-2</v>
      </c>
      <c r="E33">
        <v>-0.14000000000000001</v>
      </c>
      <c r="F33">
        <v>0.02</v>
      </c>
      <c r="G33">
        <v>0.01</v>
      </c>
      <c r="H33">
        <v>0</v>
      </c>
      <c r="I33">
        <f>output__2[[#This Row],[wx]]*180/PI()</f>
        <v>1.1459155902616465</v>
      </c>
      <c r="J33">
        <f>output__2[[#This Row],[wy]]*180/PI()</f>
        <v>0.57295779513082323</v>
      </c>
      <c r="K33">
        <f>output__2[[#This Row],[wz]]*180/PI()</f>
        <v>0</v>
      </c>
      <c r="L33">
        <f>output__2[[#This Row],[wx (deg)]]*output__2[[#This Row],[dt]]</f>
        <v>0.12399150461308099</v>
      </c>
      <c r="M33">
        <f>output__2[[#This Row],[wy (deg)]]*output__2[[#This Row],[dt]]</f>
        <v>6.1995752306540496E-2</v>
      </c>
      <c r="N33">
        <f>output__2[[#This Row],[wz (deg)]]*output__2[[#This Row],[dt]]</f>
        <v>0</v>
      </c>
      <c r="O33">
        <f>SUM($L$2:output__2[[#This Row],[delta θx]])</f>
        <v>3.2386611257108333</v>
      </c>
      <c r="P33">
        <f>SUM($M$2:output__2[[#This Row],[delta θy]])</f>
        <v>-0.63412791525457834</v>
      </c>
      <c r="Q33">
        <f>SUM($N$2:output__2[[#This Row],[delta θz]])</f>
        <v>-0.29354461309496543</v>
      </c>
      <c r="R33">
        <f>SQRT(output__2[[#This Row],[θ x]]^2+output__2[[#This Row],[θ y]]^2+output__2[[#This Row],[θ z]]^2)</f>
        <v>3.3131876705029484</v>
      </c>
      <c r="S33">
        <f>output__2[[#This Row],[ax]]*$B33</f>
        <v>-4.3281200000000021E-3</v>
      </c>
      <c r="T33">
        <f>output__2[[#This Row],[ay]]*$B33</f>
        <v>7.574210000000004E-3</v>
      </c>
      <c r="U33">
        <f>output__2[[#This Row],[az]]*$B33</f>
        <v>-1.5148420000000008E-2</v>
      </c>
      <c r="V33">
        <f>SUM(S$2:S33)</f>
        <v>-1.4530420000000058E-2</v>
      </c>
      <c r="W33">
        <f>SUM(T$2:T33)</f>
        <v>0.25123026999999998</v>
      </c>
      <c r="X33">
        <f>SUM($U$2:U33)</f>
        <v>-0.10776333000000005</v>
      </c>
      <c r="Y33">
        <f>SQRT(output__2[[#This Row],[vx]]^2+output__2[[#This Row],[vy]]^2+output__2[[#This Row],[vz]]^2)</f>
        <v>0.27375302183234107</v>
      </c>
      <c r="Z33">
        <f t="shared" si="0"/>
        <v>0.97499999999999998</v>
      </c>
      <c r="AA33">
        <f>output__2[[#This Row],[m segmental(kg)]]*output__2[[#This Row],[vmag]]</f>
        <v>0.26690919628653254</v>
      </c>
    </row>
    <row r="34" spans="1:27" x14ac:dyDescent="0.3">
      <c r="A34">
        <v>4.0164149999999994</v>
      </c>
      <c r="B34">
        <f>output__2[[#This Row],[time]]-A33</f>
        <v>0.12536799999999948</v>
      </c>
      <c r="C34">
        <v>-0.03</v>
      </c>
      <c r="D34">
        <v>7.0000000000000007E-2</v>
      </c>
      <c r="E34">
        <v>-0.06</v>
      </c>
      <c r="F34">
        <v>-0.02</v>
      </c>
      <c r="G34">
        <v>-0.01</v>
      </c>
      <c r="H34">
        <v>0</v>
      </c>
      <c r="I34">
        <f>output__2[[#This Row],[wx]]*180/PI()</f>
        <v>-1.1459155902616465</v>
      </c>
      <c r="J34">
        <f>output__2[[#This Row],[wy]]*180/PI()</f>
        <v>-0.57295779513082323</v>
      </c>
      <c r="K34">
        <f>output__2[[#This Row],[wz]]*180/PI()</f>
        <v>0</v>
      </c>
      <c r="L34">
        <f>output__2[[#This Row],[wx (deg)]]*output__2[[#This Row],[dt]]</f>
        <v>-0.1436611457199215</v>
      </c>
      <c r="M34">
        <f>output__2[[#This Row],[wy (deg)]]*output__2[[#This Row],[dt]]</f>
        <v>-7.1830572859960751E-2</v>
      </c>
      <c r="N34">
        <f>output__2[[#This Row],[wz (deg)]]*output__2[[#This Row],[dt]]</f>
        <v>0</v>
      </c>
      <c r="O34">
        <f>SUM($L$2:output__2[[#This Row],[delta θx]])</f>
        <v>3.094999979990912</v>
      </c>
      <c r="P34">
        <f>SUM($M$2:output__2[[#This Row],[delta θy]])</f>
        <v>-0.7059584881145391</v>
      </c>
      <c r="Q34">
        <f>SUM($N$2:output__2[[#This Row],[delta θz]])</f>
        <v>-0.29354461309496543</v>
      </c>
      <c r="R34">
        <f>SQRT(output__2[[#This Row],[θ x]]^2+output__2[[#This Row],[θ y]]^2+output__2[[#This Row],[θ z]]^2)</f>
        <v>3.1880355554732738</v>
      </c>
      <c r="S34">
        <f>output__2[[#This Row],[ax]]*$B34</f>
        <v>-3.7610399999999842E-3</v>
      </c>
      <c r="T34">
        <f>output__2[[#This Row],[ay]]*$B34</f>
        <v>8.7757599999999641E-3</v>
      </c>
      <c r="U34">
        <f>output__2[[#This Row],[az]]*$B34</f>
        <v>-7.5220799999999683E-3</v>
      </c>
      <c r="V34">
        <f>SUM(S$2:S34)</f>
        <v>-1.8291460000000041E-2</v>
      </c>
      <c r="W34">
        <f>SUM(T$2:T34)</f>
        <v>0.26000602999999994</v>
      </c>
      <c r="X34">
        <f>SUM($U$2:U34)</f>
        <v>-0.11528541000000002</v>
      </c>
      <c r="Y34">
        <f>SQRT(output__2[[#This Row],[vx]]^2+output__2[[#This Row],[vy]]^2+output__2[[#This Row],[vz]]^2)</f>
        <v>0.28500603310133732</v>
      </c>
      <c r="Z34">
        <f t="shared" si="0"/>
        <v>0.97499999999999998</v>
      </c>
      <c r="AA34">
        <f>output__2[[#This Row],[m segmental(kg)]]*output__2[[#This Row],[vmag]]</f>
        <v>0.27788088227380386</v>
      </c>
    </row>
    <row r="35" spans="1:27" x14ac:dyDescent="0.3">
      <c r="A35">
        <v>4.1413259999999994</v>
      </c>
      <c r="B35">
        <f>output__2[[#This Row],[time]]-A34</f>
        <v>0.12491099999999999</v>
      </c>
      <c r="C35">
        <v>0.03</v>
      </c>
      <c r="D35">
        <v>0.01</v>
      </c>
      <c r="E35">
        <v>-0.04</v>
      </c>
      <c r="F35">
        <v>0</v>
      </c>
      <c r="G35">
        <v>0</v>
      </c>
      <c r="H35">
        <v>-0.01</v>
      </c>
      <c r="I35">
        <f>output__2[[#This Row],[wx]]*180/PI()</f>
        <v>0</v>
      </c>
      <c r="J35">
        <f>output__2[[#This Row],[wy]]*180/PI()</f>
        <v>0</v>
      </c>
      <c r="K35">
        <f>output__2[[#This Row],[wz]]*180/PI()</f>
        <v>-0.57295779513082323</v>
      </c>
      <c r="L35">
        <f>output__2[[#This Row],[wx (deg)]]*output__2[[#This Row],[dt]]</f>
        <v>0</v>
      </c>
      <c r="M35">
        <f>output__2[[#This Row],[wy (deg)]]*output__2[[#This Row],[dt]]</f>
        <v>0</v>
      </c>
      <c r="N35">
        <f>output__2[[#This Row],[wz (deg)]]*output__2[[#This Row],[dt]]</f>
        <v>-7.1568731147586259E-2</v>
      </c>
      <c r="O35">
        <f>SUM($L$2:output__2[[#This Row],[delta θx]])</f>
        <v>3.094999979990912</v>
      </c>
      <c r="P35">
        <f>SUM($M$2:output__2[[#This Row],[delta θy]])</f>
        <v>-0.7059584881145391</v>
      </c>
      <c r="Q35">
        <f>SUM($N$2:output__2[[#This Row],[delta θz]])</f>
        <v>-0.36511334424255171</v>
      </c>
      <c r="R35">
        <f>SQRT(output__2[[#This Row],[θ x]]^2+output__2[[#This Row],[θ y]]^2+output__2[[#This Row],[θ z]]^2)</f>
        <v>3.1954201628625762</v>
      </c>
      <c r="S35">
        <f>output__2[[#This Row],[ax]]*$B35</f>
        <v>3.7473299999999997E-3</v>
      </c>
      <c r="T35">
        <f>output__2[[#This Row],[ay]]*$B35</f>
        <v>1.2491099999999999E-3</v>
      </c>
      <c r="U35">
        <f>output__2[[#This Row],[az]]*$B35</f>
        <v>-4.9964399999999996E-3</v>
      </c>
      <c r="V35">
        <f>SUM(S$2:S35)</f>
        <v>-1.454413000000004E-2</v>
      </c>
      <c r="W35">
        <f>SUM(T$2:T35)</f>
        <v>0.26125513999999994</v>
      </c>
      <c r="X35">
        <f>SUM($U$2:U35)</f>
        <v>-0.12028185000000002</v>
      </c>
      <c r="Y35">
        <f>SQRT(output__2[[#This Row],[vx]]^2+output__2[[#This Row],[vy]]^2+output__2[[#This Row],[vz]]^2)</f>
        <v>0.28798177604372638</v>
      </c>
      <c r="Z35">
        <f t="shared" si="0"/>
        <v>0.97499999999999998</v>
      </c>
      <c r="AA35">
        <f>output__2[[#This Row],[m segmental(kg)]]*output__2[[#This Row],[vmag]]</f>
        <v>0.28078223164263322</v>
      </c>
    </row>
    <row r="36" spans="1:27" x14ac:dyDescent="0.3">
      <c r="A36">
        <v>4.2969729999999995</v>
      </c>
      <c r="B36">
        <f>output__2[[#This Row],[time]]-A35</f>
        <v>0.15564700000000009</v>
      </c>
      <c r="C36">
        <v>-0.1</v>
      </c>
      <c r="D36">
        <v>0.12</v>
      </c>
      <c r="E36">
        <v>-0.04</v>
      </c>
      <c r="F36">
        <v>-0.03</v>
      </c>
      <c r="G36">
        <v>-0.02</v>
      </c>
      <c r="H36">
        <v>0.02</v>
      </c>
      <c r="I36">
        <f>output__2[[#This Row],[wx]]*180/PI()</f>
        <v>-1.7188733853924696</v>
      </c>
      <c r="J36">
        <f>output__2[[#This Row],[wy]]*180/PI()</f>
        <v>-1.1459155902616465</v>
      </c>
      <c r="K36">
        <f>output__2[[#This Row],[wz]]*180/PI()</f>
        <v>1.1459155902616465</v>
      </c>
      <c r="L36">
        <f>output__2[[#This Row],[wx (deg)]]*output__2[[#This Row],[dt]]</f>
        <v>-0.26753748581618186</v>
      </c>
      <c r="M36">
        <f>output__2[[#This Row],[wy (deg)]]*output__2[[#This Row],[dt]]</f>
        <v>-0.17835832387745459</v>
      </c>
      <c r="N36">
        <f>output__2[[#This Row],[wz (deg)]]*output__2[[#This Row],[dt]]</f>
        <v>0.17835832387745459</v>
      </c>
      <c r="O36">
        <f>SUM($L$2:output__2[[#This Row],[delta θx]])</f>
        <v>2.8274624941747302</v>
      </c>
      <c r="P36">
        <f>SUM($M$2:output__2[[#This Row],[delta θy]])</f>
        <v>-0.88431681199199375</v>
      </c>
      <c r="Q36">
        <f>SUM($N$2:output__2[[#This Row],[delta θz]])</f>
        <v>-0.18675502036509711</v>
      </c>
      <c r="R36">
        <f>SQRT(output__2[[#This Row],[θ x]]^2+output__2[[#This Row],[θ y]]^2+output__2[[#This Row],[θ z]]^2)</f>
        <v>2.9684066125731561</v>
      </c>
      <c r="S36">
        <f>output__2[[#This Row],[ax]]*$B36</f>
        <v>-1.5564700000000009E-2</v>
      </c>
      <c r="T36">
        <f>output__2[[#This Row],[ay]]*$B36</f>
        <v>1.8677640000000009E-2</v>
      </c>
      <c r="U36">
        <f>output__2[[#This Row],[az]]*$B36</f>
        <v>-6.2258800000000039E-3</v>
      </c>
      <c r="V36">
        <f>SUM(S$2:S36)</f>
        <v>-3.0108830000000052E-2</v>
      </c>
      <c r="W36">
        <f>SUM(T$2:T36)</f>
        <v>0.27993277999999994</v>
      </c>
      <c r="X36">
        <f>SUM($U$2:U36)</f>
        <v>-0.12650773000000004</v>
      </c>
      <c r="Y36">
        <f>SQRT(output__2[[#This Row],[vx]]^2+output__2[[#This Row],[vy]]^2+output__2[[#This Row],[vz]]^2)</f>
        <v>0.30866342302295907</v>
      </c>
      <c r="Z36">
        <f t="shared" si="0"/>
        <v>0.97499999999999998</v>
      </c>
      <c r="AA36">
        <f>output__2[[#This Row],[m segmental(kg)]]*output__2[[#This Row],[vmag]]</f>
        <v>0.3009468374473851</v>
      </c>
    </row>
    <row r="37" spans="1:27" x14ac:dyDescent="0.3">
      <c r="A37">
        <v>4.4145490000000001</v>
      </c>
      <c r="B37">
        <f>output__2[[#This Row],[time]]-A36</f>
        <v>0.11757600000000057</v>
      </c>
      <c r="C37">
        <v>0</v>
      </c>
      <c r="D37">
        <v>0.18</v>
      </c>
      <c r="E37">
        <v>-0.02</v>
      </c>
      <c r="F37">
        <v>0.01</v>
      </c>
      <c r="G37">
        <v>0.02</v>
      </c>
      <c r="H37">
        <v>-0.01</v>
      </c>
      <c r="I37">
        <f>output__2[[#This Row],[wx]]*180/PI()</f>
        <v>0.57295779513082323</v>
      </c>
      <c r="J37">
        <f>output__2[[#This Row],[wy]]*180/PI()</f>
        <v>1.1459155902616465</v>
      </c>
      <c r="K37">
        <f>output__2[[#This Row],[wz]]*180/PI()</f>
        <v>-0.57295779513082323</v>
      </c>
      <c r="L37">
        <f>output__2[[#This Row],[wx (deg)]]*output__2[[#This Row],[dt]]</f>
        <v>6.7366085720302005E-2</v>
      </c>
      <c r="M37">
        <f>output__2[[#This Row],[wy (deg)]]*output__2[[#This Row],[dt]]</f>
        <v>0.13473217144060401</v>
      </c>
      <c r="N37">
        <f>output__2[[#This Row],[wz (deg)]]*output__2[[#This Row],[dt]]</f>
        <v>-6.7366085720302005E-2</v>
      </c>
      <c r="O37">
        <f>SUM($L$2:output__2[[#This Row],[delta θx]])</f>
        <v>2.894828579895032</v>
      </c>
      <c r="P37">
        <f>SUM($M$2:output__2[[#This Row],[delta θy]])</f>
        <v>-0.74958464055138974</v>
      </c>
      <c r="Q37">
        <f>SUM($N$2:output__2[[#This Row],[delta θz]])</f>
        <v>-0.25412110608539912</v>
      </c>
      <c r="R37">
        <f>SQRT(output__2[[#This Row],[θ x]]^2+output__2[[#This Row],[θ y]]^2+output__2[[#This Row],[θ z]]^2)</f>
        <v>3.001081001386952</v>
      </c>
      <c r="S37">
        <f>output__2[[#This Row],[ax]]*$B37</f>
        <v>0</v>
      </c>
      <c r="T37">
        <f>output__2[[#This Row],[ay]]*$B37</f>
        <v>2.1163680000000101E-2</v>
      </c>
      <c r="U37">
        <f>output__2[[#This Row],[az]]*$B37</f>
        <v>-2.3515200000000114E-3</v>
      </c>
      <c r="V37">
        <f>SUM(S$2:S37)</f>
        <v>-3.0108830000000052E-2</v>
      </c>
      <c r="W37">
        <f>SUM(T$2:T37)</f>
        <v>0.30109646000000001</v>
      </c>
      <c r="X37">
        <f>SUM($U$2:U37)</f>
        <v>-0.12885925000000006</v>
      </c>
      <c r="Y37">
        <f>SQRT(output__2[[#This Row],[vx]]^2+output__2[[#This Row],[vy]]^2+output__2[[#This Row],[vz]]^2)</f>
        <v>0.32889257543925043</v>
      </c>
      <c r="Z37">
        <f t="shared" si="0"/>
        <v>0.97499999999999998</v>
      </c>
      <c r="AA37">
        <f>output__2[[#This Row],[m segmental(kg)]]*output__2[[#This Row],[vmag]]</f>
        <v>0.32067026105326918</v>
      </c>
    </row>
    <row r="38" spans="1:27" x14ac:dyDescent="0.3">
      <c r="A38">
        <v>4.5253399999999999</v>
      </c>
      <c r="B38">
        <f>output__2[[#This Row],[time]]-A37</f>
        <v>0.11079099999999986</v>
      </c>
      <c r="C38">
        <v>-7.0000000000000007E-2</v>
      </c>
      <c r="D38">
        <v>0.1</v>
      </c>
      <c r="E38">
        <v>-0.1</v>
      </c>
      <c r="F38">
        <v>0</v>
      </c>
      <c r="G38">
        <v>0.02</v>
      </c>
      <c r="H38">
        <v>0</v>
      </c>
      <c r="I38">
        <f>output__2[[#This Row],[wx]]*180/PI()</f>
        <v>0</v>
      </c>
      <c r="J38">
        <f>output__2[[#This Row],[wy]]*180/PI()</f>
        <v>1.1459155902616465</v>
      </c>
      <c r="K38">
        <f>output__2[[#This Row],[wz]]*180/PI()</f>
        <v>0</v>
      </c>
      <c r="L38">
        <f>output__2[[#This Row],[wx (deg)]]*output__2[[#This Row],[dt]]</f>
        <v>0</v>
      </c>
      <c r="M38">
        <f>output__2[[#This Row],[wy (deg)]]*output__2[[#This Row],[dt]]</f>
        <v>0.12695713416067791</v>
      </c>
      <c r="N38">
        <f>output__2[[#This Row],[wz (deg)]]*output__2[[#This Row],[dt]]</f>
        <v>0</v>
      </c>
      <c r="O38">
        <f>SUM($L$2:output__2[[#This Row],[delta θx]])</f>
        <v>2.894828579895032</v>
      </c>
      <c r="P38">
        <f>SUM($M$2:output__2[[#This Row],[delta θy]])</f>
        <v>-0.62262750639071185</v>
      </c>
      <c r="Q38">
        <f>SUM($N$2:output__2[[#This Row],[delta θz]])</f>
        <v>-0.25412110608539912</v>
      </c>
      <c r="R38">
        <f>SQRT(output__2[[#This Row],[θ x]]^2+output__2[[#This Row],[θ y]]^2+output__2[[#This Row],[θ z]]^2)</f>
        <v>2.971914375490901</v>
      </c>
      <c r="S38">
        <f>output__2[[#This Row],[ax]]*$B38</f>
        <v>-7.7553699999999915E-3</v>
      </c>
      <c r="T38">
        <f>output__2[[#This Row],[ay]]*$B38</f>
        <v>1.1079099999999988E-2</v>
      </c>
      <c r="U38">
        <f>output__2[[#This Row],[az]]*$B38</f>
        <v>-1.1079099999999988E-2</v>
      </c>
      <c r="V38">
        <f>SUM(S$2:S38)</f>
        <v>-3.7864200000000042E-2</v>
      </c>
      <c r="W38">
        <f>SUM(T$2:T38)</f>
        <v>0.31217556000000002</v>
      </c>
      <c r="X38">
        <f>SUM($U$2:U38)</f>
        <v>-0.13993835000000004</v>
      </c>
      <c r="Y38">
        <f>SQRT(output__2[[#This Row],[vx]]^2+output__2[[#This Row],[vy]]^2+output__2[[#This Row],[vz]]^2)</f>
        <v>0.34419474095877195</v>
      </c>
      <c r="Z38">
        <f t="shared" si="0"/>
        <v>0.97499999999999998</v>
      </c>
      <c r="AA38">
        <f>output__2[[#This Row],[m segmental(kg)]]*output__2[[#This Row],[vmag]]</f>
        <v>0.33558987243480265</v>
      </c>
    </row>
    <row r="39" spans="1:27" x14ac:dyDescent="0.3">
      <c r="A39">
        <v>4.6446339999999999</v>
      </c>
      <c r="B39">
        <f>output__2[[#This Row],[time]]-A38</f>
        <v>0.11929400000000001</v>
      </c>
      <c r="C39">
        <v>0</v>
      </c>
      <c r="D39">
        <v>0.11</v>
      </c>
      <c r="E39">
        <v>-0.03</v>
      </c>
      <c r="F39">
        <v>-0.01</v>
      </c>
      <c r="G39">
        <v>0.03</v>
      </c>
      <c r="H39">
        <v>0</v>
      </c>
      <c r="I39">
        <f>output__2[[#This Row],[wx]]*180/PI()</f>
        <v>-0.57295779513082323</v>
      </c>
      <c r="J39">
        <f>output__2[[#This Row],[wy]]*180/PI()</f>
        <v>1.7188733853924696</v>
      </c>
      <c r="K39">
        <f>output__2[[#This Row],[wz]]*180/PI()</f>
        <v>0</v>
      </c>
      <c r="L39">
        <f>output__2[[#This Row],[wx (deg)]]*output__2[[#This Row],[dt]]</f>
        <v>-6.8350427212336431E-2</v>
      </c>
      <c r="M39">
        <f>output__2[[#This Row],[wy (deg)]]*output__2[[#This Row],[dt]]</f>
        <v>0.20505128163700928</v>
      </c>
      <c r="N39">
        <f>output__2[[#This Row],[wz (deg)]]*output__2[[#This Row],[dt]]</f>
        <v>0</v>
      </c>
      <c r="O39">
        <f>SUM($L$2:output__2[[#This Row],[delta θx]])</f>
        <v>2.8264781526826956</v>
      </c>
      <c r="P39">
        <f>SUM($M$2:output__2[[#This Row],[delta θy]])</f>
        <v>-0.4175762247537026</v>
      </c>
      <c r="Q39">
        <f>SUM($N$2:output__2[[#This Row],[delta θz]])</f>
        <v>-0.25412110608539912</v>
      </c>
      <c r="R39">
        <f>SQRT(output__2[[#This Row],[θ x]]^2+output__2[[#This Row],[θ y]]^2+output__2[[#This Row],[θ z]]^2)</f>
        <v>2.8684361920095429</v>
      </c>
      <c r="S39">
        <f>output__2[[#This Row],[ax]]*$B39</f>
        <v>0</v>
      </c>
      <c r="T39">
        <f>output__2[[#This Row],[ay]]*$B39</f>
        <v>1.3122340000000001E-2</v>
      </c>
      <c r="U39">
        <f>output__2[[#This Row],[az]]*$B39</f>
        <v>-3.5788200000000004E-3</v>
      </c>
      <c r="V39">
        <f>SUM(S$2:S39)</f>
        <v>-3.7864200000000042E-2</v>
      </c>
      <c r="W39">
        <f>SUM(T$2:T39)</f>
        <v>0.32529790000000003</v>
      </c>
      <c r="X39">
        <f>SUM($U$2:U39)</f>
        <v>-0.14351717000000005</v>
      </c>
      <c r="Y39">
        <f>SQRT(output__2[[#This Row],[vx]]^2+output__2[[#This Row],[vy]]^2+output__2[[#This Row],[vz]]^2)</f>
        <v>0.35756062349042145</v>
      </c>
      <c r="Z39">
        <f t="shared" si="0"/>
        <v>0.97499999999999998</v>
      </c>
      <c r="AA39">
        <f>output__2[[#This Row],[m segmental(kg)]]*output__2[[#This Row],[vmag]]</f>
        <v>0.34862160790316088</v>
      </c>
    </row>
    <row r="40" spans="1:27" x14ac:dyDescent="0.3">
      <c r="A40">
        <v>4.790235</v>
      </c>
      <c r="B40">
        <f>output__2[[#This Row],[time]]-A39</f>
        <v>0.14560100000000009</v>
      </c>
      <c r="C40">
        <v>-0.06</v>
      </c>
      <c r="D40">
        <v>0.1</v>
      </c>
      <c r="E40">
        <v>-0.09</v>
      </c>
      <c r="F40">
        <v>-0.01</v>
      </c>
      <c r="G40">
        <v>-0.01</v>
      </c>
      <c r="H40">
        <v>0</v>
      </c>
      <c r="I40">
        <f>output__2[[#This Row],[wx]]*180/PI()</f>
        <v>-0.57295779513082323</v>
      </c>
      <c r="J40">
        <f>output__2[[#This Row],[wy]]*180/PI()</f>
        <v>-0.57295779513082323</v>
      </c>
      <c r="K40">
        <f>output__2[[#This Row],[wz]]*180/PI()</f>
        <v>0</v>
      </c>
      <c r="L40">
        <f>output__2[[#This Row],[wx (deg)]]*output__2[[#This Row],[dt]]</f>
        <v>-8.3423227928843047E-2</v>
      </c>
      <c r="M40">
        <f>output__2[[#This Row],[wy (deg)]]*output__2[[#This Row],[dt]]</f>
        <v>-8.3423227928843047E-2</v>
      </c>
      <c r="N40">
        <f>output__2[[#This Row],[wz (deg)]]*output__2[[#This Row],[dt]]</f>
        <v>0</v>
      </c>
      <c r="O40">
        <f>SUM($L$2:output__2[[#This Row],[delta θx]])</f>
        <v>2.7430549247538525</v>
      </c>
      <c r="P40">
        <f>SUM($M$2:output__2[[#This Row],[delta θy]])</f>
        <v>-0.50099945268254564</v>
      </c>
      <c r="Q40">
        <f>SUM($N$2:output__2[[#This Row],[delta θz]])</f>
        <v>-0.25412110608539912</v>
      </c>
      <c r="R40">
        <f>SQRT(output__2[[#This Row],[θ x]]^2+output__2[[#This Row],[θ y]]^2+output__2[[#This Row],[θ z]]^2)</f>
        <v>2.7999871978926332</v>
      </c>
      <c r="S40">
        <f>output__2[[#This Row],[ax]]*$B40</f>
        <v>-8.7360600000000056E-3</v>
      </c>
      <c r="T40">
        <f>output__2[[#This Row],[ay]]*$B40</f>
        <v>1.456010000000001E-2</v>
      </c>
      <c r="U40">
        <f>output__2[[#This Row],[az]]*$B40</f>
        <v>-1.3104090000000007E-2</v>
      </c>
      <c r="V40">
        <f>SUM(S$2:S40)</f>
        <v>-4.6600260000000046E-2</v>
      </c>
      <c r="W40">
        <f>SUM(T$2:T40)</f>
        <v>0.33985800000000005</v>
      </c>
      <c r="X40">
        <f>SUM($U$2:U40)</f>
        <v>-0.15662126000000007</v>
      </c>
      <c r="Y40">
        <f>SQRT(output__2[[#This Row],[vx]]^2+output__2[[#This Row],[vy]]^2+output__2[[#This Row],[vz]]^2)</f>
        <v>0.37710113163454612</v>
      </c>
      <c r="Z40">
        <f t="shared" si="0"/>
        <v>0.97499999999999998</v>
      </c>
      <c r="AA40">
        <f>output__2[[#This Row],[m segmental(kg)]]*output__2[[#This Row],[vmag]]</f>
        <v>0.36767360334368243</v>
      </c>
    </row>
    <row r="41" spans="1:27" x14ac:dyDescent="0.3">
      <c r="A41">
        <v>4.9060819999999996</v>
      </c>
      <c r="B41">
        <f>output__2[[#This Row],[time]]-A40</f>
        <v>0.11584699999999959</v>
      </c>
      <c r="C41">
        <v>7.0000000000000007E-2</v>
      </c>
      <c r="D41">
        <v>0.12</v>
      </c>
      <c r="E41">
        <v>7.0000000000000007E-2</v>
      </c>
      <c r="F41">
        <v>-0.04</v>
      </c>
      <c r="G41">
        <v>-0.05</v>
      </c>
      <c r="H41">
        <v>0</v>
      </c>
      <c r="I41">
        <f>output__2[[#This Row],[wx]]*180/PI()</f>
        <v>-2.2918311805232929</v>
      </c>
      <c r="J41">
        <f>output__2[[#This Row],[wy]]*180/PI()</f>
        <v>-2.8647889756541161</v>
      </c>
      <c r="K41">
        <f>output__2[[#This Row],[wz]]*180/PI()</f>
        <v>0</v>
      </c>
      <c r="L41">
        <f>output__2[[#This Row],[wx (deg)]]*output__2[[#This Row],[dt]]</f>
        <v>-0.26550176677008097</v>
      </c>
      <c r="M41">
        <f>output__2[[#This Row],[wy (deg)]]*output__2[[#This Row],[dt]]</f>
        <v>-0.33187720846260121</v>
      </c>
      <c r="N41">
        <f>output__2[[#This Row],[wz (deg)]]*output__2[[#This Row],[dt]]</f>
        <v>0</v>
      </c>
      <c r="O41">
        <f>SUM($L$2:output__2[[#This Row],[delta θx]])</f>
        <v>2.4775531579837713</v>
      </c>
      <c r="P41">
        <f>SUM($M$2:output__2[[#This Row],[delta θy]])</f>
        <v>-0.8328766611451468</v>
      </c>
      <c r="Q41">
        <f>SUM($N$2:output__2[[#This Row],[delta θz]])</f>
        <v>-0.25412110608539912</v>
      </c>
      <c r="R41">
        <f>SQRT(output__2[[#This Row],[θ x]]^2+output__2[[#This Row],[θ y]]^2+output__2[[#This Row],[θ z]]^2)</f>
        <v>2.6261246580986426</v>
      </c>
      <c r="S41">
        <f>output__2[[#This Row],[ax]]*$B41</f>
        <v>8.1092899999999721E-3</v>
      </c>
      <c r="T41">
        <f>output__2[[#This Row],[ay]]*$B41</f>
        <v>1.390163999999995E-2</v>
      </c>
      <c r="U41">
        <f>output__2[[#This Row],[az]]*$B41</f>
        <v>8.1092899999999721E-3</v>
      </c>
      <c r="V41">
        <f>SUM(S$2:S41)</f>
        <v>-3.8490970000000076E-2</v>
      </c>
      <c r="W41">
        <f>SUM(T$2:T41)</f>
        <v>0.35375963999999999</v>
      </c>
      <c r="X41">
        <f>SUM($U$2:U41)</f>
        <v>-0.1485119700000001</v>
      </c>
      <c r="Y41">
        <f>SQRT(output__2[[#This Row],[vx]]^2+output__2[[#This Row],[vy]]^2+output__2[[#This Row],[vz]]^2)</f>
        <v>0.38559466139685</v>
      </c>
      <c r="Z41">
        <f t="shared" si="0"/>
        <v>0.97499999999999998</v>
      </c>
      <c r="AA41">
        <f>output__2[[#This Row],[m segmental(kg)]]*output__2[[#This Row],[vmag]]</f>
        <v>0.37595479486192873</v>
      </c>
    </row>
    <row r="42" spans="1:27" x14ac:dyDescent="0.3">
      <c r="A42">
        <v>5.0224169999999999</v>
      </c>
      <c r="B42">
        <f>output__2[[#This Row],[time]]-A41</f>
        <v>0.1163350000000003</v>
      </c>
      <c r="C42">
        <v>0.12</v>
      </c>
      <c r="D42">
        <v>0.02</v>
      </c>
      <c r="E42">
        <v>0.05</v>
      </c>
      <c r="F42">
        <v>-0.04</v>
      </c>
      <c r="G42">
        <v>0.04</v>
      </c>
      <c r="H42">
        <v>-0.01</v>
      </c>
      <c r="I42">
        <f>output__2[[#This Row],[wx]]*180/PI()</f>
        <v>-2.2918311805232929</v>
      </c>
      <c r="J42">
        <f>output__2[[#This Row],[wy]]*180/PI()</f>
        <v>2.2918311805232929</v>
      </c>
      <c r="K42">
        <f>output__2[[#This Row],[wz]]*180/PI()</f>
        <v>-0.57295779513082323</v>
      </c>
      <c r="L42">
        <f>output__2[[#This Row],[wx (deg)]]*output__2[[#This Row],[dt]]</f>
        <v>-0.26662018038617796</v>
      </c>
      <c r="M42">
        <f>output__2[[#This Row],[wy (deg)]]*output__2[[#This Row],[dt]]</f>
        <v>0.26662018038617796</v>
      </c>
      <c r="N42">
        <f>output__2[[#This Row],[wz (deg)]]*output__2[[#This Row],[dt]]</f>
        <v>-6.6655045096544491E-2</v>
      </c>
      <c r="O42">
        <f>SUM($L$2:output__2[[#This Row],[delta θx]])</f>
        <v>2.2109329775975932</v>
      </c>
      <c r="P42">
        <f>SUM($M$2:output__2[[#This Row],[delta θy]])</f>
        <v>-0.56625648075896884</v>
      </c>
      <c r="Q42">
        <f>SUM($N$2:output__2[[#This Row],[delta θz]])</f>
        <v>-0.32077615118194358</v>
      </c>
      <c r="R42">
        <f>SQRT(output__2[[#This Row],[θ x]]^2+output__2[[#This Row],[θ y]]^2+output__2[[#This Row],[θ z]]^2)</f>
        <v>2.304727396591014</v>
      </c>
      <c r="S42">
        <f>output__2[[#This Row],[ax]]*$B42</f>
        <v>1.3960200000000035E-2</v>
      </c>
      <c r="T42">
        <f>output__2[[#This Row],[ay]]*$B42</f>
        <v>2.3267000000000062E-3</v>
      </c>
      <c r="U42">
        <f>output__2[[#This Row],[az]]*$B42</f>
        <v>5.8167500000000155E-3</v>
      </c>
      <c r="V42">
        <f>SUM(S$2:S42)</f>
        <v>-2.4530770000000042E-2</v>
      </c>
      <c r="W42">
        <f>SUM(T$2:T42)</f>
        <v>0.35608634</v>
      </c>
      <c r="X42">
        <f>SUM($U$2:U42)</f>
        <v>-0.14269522000000009</v>
      </c>
      <c r="Y42">
        <f>SQRT(output__2[[#This Row],[vx]]^2+output__2[[#This Row],[vy]]^2+output__2[[#This Row],[vz]]^2)</f>
        <v>0.38439714622020404</v>
      </c>
      <c r="Z42">
        <f t="shared" si="0"/>
        <v>0.97499999999999998</v>
      </c>
      <c r="AA42">
        <f>output__2[[#This Row],[m segmental(kg)]]*output__2[[#This Row],[vmag]]</f>
        <v>0.37478721756469896</v>
      </c>
    </row>
    <row r="43" spans="1:27" x14ac:dyDescent="0.3">
      <c r="A43">
        <v>5.1461769999999998</v>
      </c>
      <c r="B43">
        <f>output__2[[#This Row],[time]]-A42</f>
        <v>0.12375999999999987</v>
      </c>
      <c r="C43">
        <v>-0.05</v>
      </c>
      <c r="D43">
        <v>7.0000000000000007E-2</v>
      </c>
      <c r="E43">
        <v>0.08</v>
      </c>
      <c r="F43">
        <v>-0.06</v>
      </c>
      <c r="G43">
        <v>0.04</v>
      </c>
      <c r="H43">
        <v>0</v>
      </c>
      <c r="I43">
        <f>output__2[[#This Row],[wx]]*180/PI()</f>
        <v>-3.4377467707849392</v>
      </c>
      <c r="J43">
        <f>output__2[[#This Row],[wy]]*180/PI()</f>
        <v>2.2918311805232929</v>
      </c>
      <c r="K43">
        <f>output__2[[#This Row],[wz]]*180/PI()</f>
        <v>0</v>
      </c>
      <c r="L43">
        <f>output__2[[#This Row],[wx (deg)]]*output__2[[#This Row],[dt]]</f>
        <v>-0.42545554035234362</v>
      </c>
      <c r="M43">
        <f>output__2[[#This Row],[wy (deg)]]*output__2[[#This Row],[dt]]</f>
        <v>0.28363702690156245</v>
      </c>
      <c r="N43">
        <f>output__2[[#This Row],[wz (deg)]]*output__2[[#This Row],[dt]]</f>
        <v>0</v>
      </c>
      <c r="O43">
        <f>SUM($L$2:output__2[[#This Row],[delta θx]])</f>
        <v>1.7854774372452495</v>
      </c>
      <c r="P43">
        <f>SUM($M$2:output__2[[#This Row],[delta θy]])</f>
        <v>-0.28261945385740639</v>
      </c>
      <c r="Q43">
        <f>SUM($N$2:output__2[[#This Row],[delta θz]])</f>
        <v>-0.32077615118194358</v>
      </c>
      <c r="R43">
        <f>SQRT(output__2[[#This Row],[θ x]]^2+output__2[[#This Row],[θ y]]^2+output__2[[#This Row],[θ z]]^2)</f>
        <v>1.8359468330476305</v>
      </c>
      <c r="S43">
        <f>output__2[[#This Row],[ax]]*$B43</f>
        <v>-6.1879999999999939E-3</v>
      </c>
      <c r="T43">
        <f>output__2[[#This Row],[ay]]*$B43</f>
        <v>8.6631999999999924E-3</v>
      </c>
      <c r="U43">
        <f>output__2[[#This Row],[az]]*$B43</f>
        <v>9.9007999999999891E-3</v>
      </c>
      <c r="V43">
        <f>SUM(S$2:S43)</f>
        <v>-3.0718770000000034E-2</v>
      </c>
      <c r="W43">
        <f>SUM(T$2:T43)</f>
        <v>0.36474953999999998</v>
      </c>
      <c r="X43">
        <f>SUM($U$2:U43)</f>
        <v>-0.13279442000000011</v>
      </c>
      <c r="Y43">
        <f>SQRT(output__2[[#This Row],[vx]]^2+output__2[[#This Row],[vy]]^2+output__2[[#This Row],[vz]]^2)</f>
        <v>0.38938442154721714</v>
      </c>
      <c r="Z43">
        <f t="shared" si="0"/>
        <v>0.97499999999999998</v>
      </c>
      <c r="AA43">
        <f>output__2[[#This Row],[m segmental(kg)]]*output__2[[#This Row],[vmag]]</f>
        <v>0.37964981100853673</v>
      </c>
    </row>
    <row r="44" spans="1:27" x14ac:dyDescent="0.3">
      <c r="A44">
        <v>5.2798189999999998</v>
      </c>
      <c r="B44">
        <f>output__2[[#This Row],[time]]-A43</f>
        <v>0.13364200000000004</v>
      </c>
      <c r="C44">
        <v>-0.1</v>
      </c>
      <c r="D44">
        <v>-7.0000000000000007E-2</v>
      </c>
      <c r="E44">
        <v>0.14000000000000001</v>
      </c>
      <c r="F44">
        <v>-0.08</v>
      </c>
      <c r="G44">
        <v>0.05</v>
      </c>
      <c r="H44">
        <v>-0.02</v>
      </c>
      <c r="I44">
        <f>output__2[[#This Row],[wx]]*180/PI()</f>
        <v>-4.5836623610465859</v>
      </c>
      <c r="J44">
        <f>output__2[[#This Row],[wy]]*180/PI()</f>
        <v>2.8647889756541161</v>
      </c>
      <c r="K44">
        <f>output__2[[#This Row],[wz]]*180/PI()</f>
        <v>-1.1459155902616465</v>
      </c>
      <c r="L44">
        <f>output__2[[#This Row],[wx (deg)]]*output__2[[#This Row],[dt]]</f>
        <v>-0.61256980525498805</v>
      </c>
      <c r="M44">
        <f>output__2[[#This Row],[wy (deg)]]*output__2[[#This Row],[dt]]</f>
        <v>0.38285612828436749</v>
      </c>
      <c r="N44">
        <f>output__2[[#This Row],[wz (deg)]]*output__2[[#This Row],[dt]]</f>
        <v>-0.15314245131374701</v>
      </c>
      <c r="O44">
        <f>SUM($L$2:output__2[[#This Row],[delta θx]])</f>
        <v>1.1729076319902614</v>
      </c>
      <c r="P44">
        <f>SUM($M$2:output__2[[#This Row],[delta θy]])</f>
        <v>0.1002366744269611</v>
      </c>
      <c r="Q44">
        <f>SUM($N$2:output__2[[#This Row],[delta θz]])</f>
        <v>-0.47391860249569062</v>
      </c>
      <c r="R44">
        <f>SQRT(output__2[[#This Row],[θ x]]^2+output__2[[#This Row],[θ y]]^2+output__2[[#This Row],[θ z]]^2)</f>
        <v>1.2689990330463801</v>
      </c>
      <c r="S44">
        <f>output__2[[#This Row],[ax]]*$B44</f>
        <v>-1.3364200000000005E-2</v>
      </c>
      <c r="T44">
        <f>output__2[[#This Row],[ay]]*$B44</f>
        <v>-9.3549400000000043E-3</v>
      </c>
      <c r="U44">
        <f>output__2[[#This Row],[az]]*$B44</f>
        <v>1.8709880000000009E-2</v>
      </c>
      <c r="V44">
        <f>SUM(S$2:S44)</f>
        <v>-4.4082970000000041E-2</v>
      </c>
      <c r="W44">
        <f>SUM(T$2:T44)</f>
        <v>0.3553946</v>
      </c>
      <c r="X44">
        <f>SUM($U$2:U44)</f>
        <v>-0.1140845400000001</v>
      </c>
      <c r="Y44">
        <f>SQRT(output__2[[#This Row],[vx]]^2+output__2[[#This Row],[vy]]^2+output__2[[#This Row],[vz]]^2)</f>
        <v>0.37585091754602984</v>
      </c>
      <c r="Z44">
        <f t="shared" si="0"/>
        <v>0.97499999999999998</v>
      </c>
      <c r="AA44">
        <f>output__2[[#This Row],[m segmental(kg)]]*output__2[[#This Row],[vmag]]</f>
        <v>0.36645464460737909</v>
      </c>
    </row>
    <row r="45" spans="1:27" x14ac:dyDescent="0.3">
      <c r="A45">
        <v>5.3978529999999996</v>
      </c>
      <c r="B45">
        <f>output__2[[#This Row],[time]]-A44</f>
        <v>0.11803399999999975</v>
      </c>
      <c r="C45">
        <v>-0.06</v>
      </c>
      <c r="D45">
        <v>-0.01</v>
      </c>
      <c r="E45">
        <v>0.03</v>
      </c>
      <c r="F45">
        <v>-0.05</v>
      </c>
      <c r="G45">
        <v>-0.06</v>
      </c>
      <c r="H45">
        <v>0.01</v>
      </c>
      <c r="I45">
        <f>output__2[[#This Row],[wx]]*180/PI()</f>
        <v>-2.8647889756541161</v>
      </c>
      <c r="J45">
        <f>output__2[[#This Row],[wy]]*180/PI()</f>
        <v>-3.4377467707849392</v>
      </c>
      <c r="K45">
        <f>output__2[[#This Row],[wz]]*180/PI()</f>
        <v>0.57295779513082323</v>
      </c>
      <c r="L45">
        <f>output__2[[#This Row],[wx (deg)]]*output__2[[#This Row],[dt]]</f>
        <v>-0.33814250195235723</v>
      </c>
      <c r="M45">
        <f>output__2[[#This Row],[wy (deg)]]*output__2[[#This Row],[dt]]</f>
        <v>-0.40577100234282865</v>
      </c>
      <c r="N45">
        <f>output__2[[#This Row],[wz (deg)]]*output__2[[#This Row],[dt]]</f>
        <v>6.7628500390471441E-2</v>
      </c>
      <c r="O45">
        <f>SUM($L$2:output__2[[#This Row],[delta θx]])</f>
        <v>0.8347651300379042</v>
      </c>
      <c r="P45">
        <f>SUM($M$2:output__2[[#This Row],[delta θy]])</f>
        <v>-0.30553432791586754</v>
      </c>
      <c r="Q45">
        <f>SUM($N$2:output__2[[#This Row],[delta θz]])</f>
        <v>-0.40629010210521921</v>
      </c>
      <c r="R45">
        <f>SQRT(output__2[[#This Row],[θ x]]^2+output__2[[#This Row],[θ y]]^2+output__2[[#This Row],[θ z]]^2)</f>
        <v>0.9773718304365383</v>
      </c>
      <c r="S45">
        <f>output__2[[#This Row],[ax]]*$B45</f>
        <v>-7.0820399999999848E-3</v>
      </c>
      <c r="T45">
        <f>output__2[[#This Row],[ay]]*$B45</f>
        <v>-1.1803399999999976E-3</v>
      </c>
      <c r="U45">
        <f>output__2[[#This Row],[az]]*$B45</f>
        <v>3.5410199999999924E-3</v>
      </c>
      <c r="V45">
        <f>SUM(S$2:S45)</f>
        <v>-5.1165010000000025E-2</v>
      </c>
      <c r="W45">
        <f>SUM(T$2:T45)</f>
        <v>0.35421426</v>
      </c>
      <c r="X45">
        <f>SUM($U$2:U45)</f>
        <v>-0.1105435200000001</v>
      </c>
      <c r="Y45">
        <f>SQRT(output__2[[#This Row],[vx]]^2+output__2[[#This Row],[vy]]^2+output__2[[#This Row],[vz]]^2)</f>
        <v>0.37457371777747323</v>
      </c>
      <c r="Z45">
        <f t="shared" si="0"/>
        <v>0.97499999999999998</v>
      </c>
      <c r="AA45">
        <f>output__2[[#This Row],[m segmental(kg)]]*output__2[[#This Row],[vmag]]</f>
        <v>0.36520937483303639</v>
      </c>
    </row>
    <row r="46" spans="1:27" x14ac:dyDescent="0.3">
      <c r="A46">
        <v>5.5303909999999998</v>
      </c>
      <c r="B46">
        <f>output__2[[#This Row],[time]]-A45</f>
        <v>0.13253800000000027</v>
      </c>
      <c r="C46">
        <v>0</v>
      </c>
      <c r="D46">
        <v>0.1</v>
      </c>
      <c r="E46">
        <v>-0.19</v>
      </c>
      <c r="F46">
        <v>0.04</v>
      </c>
      <c r="G46">
        <v>-0.03</v>
      </c>
      <c r="H46">
        <v>0.01</v>
      </c>
      <c r="I46">
        <f>output__2[[#This Row],[wx]]*180/PI()</f>
        <v>2.2918311805232929</v>
      </c>
      <c r="J46">
        <f>output__2[[#This Row],[wy]]*180/PI()</f>
        <v>-1.7188733853924696</v>
      </c>
      <c r="K46">
        <f>output__2[[#This Row],[wz]]*180/PI()</f>
        <v>0.57295779513082323</v>
      </c>
      <c r="L46">
        <f>output__2[[#This Row],[wx (deg)]]*output__2[[#This Row],[dt]]</f>
        <v>0.30375472100419681</v>
      </c>
      <c r="M46">
        <f>output__2[[#This Row],[wy (deg)]]*output__2[[#This Row],[dt]]</f>
        <v>-0.2278160407531476</v>
      </c>
      <c r="N46">
        <f>output__2[[#This Row],[wz (deg)]]*output__2[[#This Row],[dt]]</f>
        <v>7.5938680251049204E-2</v>
      </c>
      <c r="O46">
        <f>SUM($L$2:output__2[[#This Row],[delta θx]])</f>
        <v>1.1385198510421011</v>
      </c>
      <c r="P46">
        <f>SUM($M$2:output__2[[#This Row],[delta θy]])</f>
        <v>-0.53335036866901508</v>
      </c>
      <c r="Q46">
        <f>SUM($N$2:output__2[[#This Row],[delta θz]])</f>
        <v>-0.33035142185416999</v>
      </c>
      <c r="R46">
        <f>SQRT(output__2[[#This Row],[θ x]]^2+output__2[[#This Row],[θ y]]^2+output__2[[#This Row],[θ z]]^2)</f>
        <v>1.2999315862372813</v>
      </c>
      <c r="S46">
        <f>output__2[[#This Row],[ax]]*$B46</f>
        <v>0</v>
      </c>
      <c r="T46">
        <f>output__2[[#This Row],[ay]]*$B46</f>
        <v>1.3253800000000027E-2</v>
      </c>
      <c r="U46">
        <f>output__2[[#This Row],[az]]*$B46</f>
        <v>-2.518222000000005E-2</v>
      </c>
      <c r="V46">
        <f>SUM(S$2:S46)</f>
        <v>-5.1165010000000025E-2</v>
      </c>
      <c r="W46">
        <f>SUM(T$2:T46)</f>
        <v>0.36746806000000004</v>
      </c>
      <c r="X46">
        <f>SUM($U$2:U46)</f>
        <v>-0.13572574000000015</v>
      </c>
      <c r="Y46">
        <f>SQRT(output__2[[#This Row],[vx]]^2+output__2[[#This Row],[vy]]^2+output__2[[#This Row],[vz]]^2)</f>
        <v>0.39505962824238489</v>
      </c>
      <c r="Z46">
        <f t="shared" si="0"/>
        <v>0.97499999999999998</v>
      </c>
      <c r="AA46">
        <f>output__2[[#This Row],[m segmental(kg)]]*output__2[[#This Row],[vmag]]</f>
        <v>0.38518313753632527</v>
      </c>
    </row>
    <row r="47" spans="1:27" x14ac:dyDescent="0.3">
      <c r="A47">
        <v>5.6493799999999998</v>
      </c>
      <c r="B47">
        <f>output__2[[#This Row],[time]]-A46</f>
        <v>0.11898900000000001</v>
      </c>
      <c r="C47">
        <v>0.1</v>
      </c>
      <c r="D47">
        <v>0.21</v>
      </c>
      <c r="E47">
        <v>-0.1</v>
      </c>
      <c r="F47">
        <v>-0.08</v>
      </c>
      <c r="G47">
        <v>0.05</v>
      </c>
      <c r="H47">
        <v>-0.02</v>
      </c>
      <c r="I47">
        <f>output__2[[#This Row],[wx]]*180/PI()</f>
        <v>-4.5836623610465859</v>
      </c>
      <c r="J47">
        <f>output__2[[#This Row],[wy]]*180/PI()</f>
        <v>2.8647889756541161</v>
      </c>
      <c r="K47">
        <f>output__2[[#This Row],[wz]]*180/PI()</f>
        <v>-1.1459155902616465</v>
      </c>
      <c r="L47">
        <f>output__2[[#This Row],[wx (deg)]]*output__2[[#This Row],[dt]]</f>
        <v>-0.54540540067857224</v>
      </c>
      <c r="M47">
        <f>output__2[[#This Row],[wy (deg)]]*output__2[[#This Row],[dt]]</f>
        <v>0.34087837542410765</v>
      </c>
      <c r="N47">
        <f>output__2[[#This Row],[wz (deg)]]*output__2[[#This Row],[dt]]</f>
        <v>-0.13635135016964306</v>
      </c>
      <c r="O47">
        <f>SUM($L$2:output__2[[#This Row],[delta θx]])</f>
        <v>0.59311445036352883</v>
      </c>
      <c r="P47">
        <f>SUM($M$2:output__2[[#This Row],[delta θy]])</f>
        <v>-0.19247199324490744</v>
      </c>
      <c r="Q47">
        <f>SUM($N$2:output__2[[#This Row],[delta θz]])</f>
        <v>-0.46670277202381305</v>
      </c>
      <c r="R47">
        <f>SQRT(output__2[[#This Row],[θ x]]^2+output__2[[#This Row],[θ y]]^2+output__2[[#This Row],[θ z]]^2)</f>
        <v>0.77887206704850431</v>
      </c>
      <c r="S47">
        <f>output__2[[#This Row],[ax]]*$B47</f>
        <v>1.1898900000000002E-2</v>
      </c>
      <c r="T47">
        <f>output__2[[#This Row],[ay]]*$B47</f>
        <v>2.498769E-2</v>
      </c>
      <c r="U47">
        <f>output__2[[#This Row],[az]]*$B47</f>
        <v>-1.1898900000000002E-2</v>
      </c>
      <c r="V47">
        <f>SUM(S$2:S47)</f>
        <v>-3.9266110000000021E-2</v>
      </c>
      <c r="W47">
        <f>SUM(T$2:T47)</f>
        <v>0.39245575000000005</v>
      </c>
      <c r="X47">
        <f>SUM($U$2:U47)</f>
        <v>-0.14762464000000014</v>
      </c>
      <c r="Y47">
        <f>SQRT(output__2[[#This Row],[vx]]^2+output__2[[#This Row],[vy]]^2+output__2[[#This Row],[vz]]^2)</f>
        <v>0.42113700554299938</v>
      </c>
      <c r="Z47">
        <f t="shared" si="0"/>
        <v>0.97499999999999998</v>
      </c>
      <c r="AA47">
        <f>output__2[[#This Row],[m segmental(kg)]]*output__2[[#This Row],[vmag]]</f>
        <v>0.41060858040442438</v>
      </c>
    </row>
    <row r="48" spans="1:27" x14ac:dyDescent="0.3">
      <c r="A48">
        <v>5.7851149999999993</v>
      </c>
      <c r="B48">
        <f>output__2[[#This Row],[time]]-A47</f>
        <v>0.13573499999999949</v>
      </c>
      <c r="C48">
        <v>0.18</v>
      </c>
      <c r="D48">
        <v>0.13</v>
      </c>
      <c r="E48">
        <v>-0.06</v>
      </c>
      <c r="F48">
        <v>0.03</v>
      </c>
      <c r="G48">
        <v>0.01</v>
      </c>
      <c r="H48">
        <v>0.01</v>
      </c>
      <c r="I48">
        <f>output__2[[#This Row],[wx]]*180/PI()</f>
        <v>1.7188733853924696</v>
      </c>
      <c r="J48">
        <f>output__2[[#This Row],[wy]]*180/PI()</f>
        <v>0.57295779513082323</v>
      </c>
      <c r="K48">
        <f>output__2[[#This Row],[wz]]*180/PI()</f>
        <v>0.57295779513082323</v>
      </c>
      <c r="L48">
        <f>output__2[[#This Row],[wx (deg)]]*output__2[[#This Row],[dt]]</f>
        <v>0.23331127896624598</v>
      </c>
      <c r="M48">
        <f>output__2[[#This Row],[wy (deg)]]*output__2[[#This Row],[dt]]</f>
        <v>7.7770426322082004E-2</v>
      </c>
      <c r="N48">
        <f>output__2[[#This Row],[wz (deg)]]*output__2[[#This Row],[dt]]</f>
        <v>7.7770426322082004E-2</v>
      </c>
      <c r="O48">
        <f>SUM($L$2:output__2[[#This Row],[delta θx]])</f>
        <v>0.82642572932977476</v>
      </c>
      <c r="P48">
        <f>SUM($M$2:output__2[[#This Row],[delta θy]])</f>
        <v>-0.11470156692282543</v>
      </c>
      <c r="Q48">
        <f>SUM($N$2:output__2[[#This Row],[delta θz]])</f>
        <v>-0.38893234570173107</v>
      </c>
      <c r="R48">
        <f>SQRT(output__2[[#This Row],[θ x]]^2+output__2[[#This Row],[θ y]]^2+output__2[[#This Row],[θ z]]^2)</f>
        <v>0.92054565616587014</v>
      </c>
      <c r="S48">
        <f>output__2[[#This Row],[ax]]*$B48</f>
        <v>2.4432299999999907E-2</v>
      </c>
      <c r="T48">
        <f>output__2[[#This Row],[ay]]*$B48</f>
        <v>1.7645549999999934E-2</v>
      </c>
      <c r="U48">
        <f>output__2[[#This Row],[az]]*$B48</f>
        <v>-8.1440999999999701E-3</v>
      </c>
      <c r="V48">
        <f>SUM(S$2:S48)</f>
        <v>-1.4833810000000114E-2</v>
      </c>
      <c r="W48">
        <f>SUM(T$2:T48)</f>
        <v>0.4101013</v>
      </c>
      <c r="X48">
        <f>SUM($U$2:U48)</f>
        <v>-0.1557687400000001</v>
      </c>
      <c r="Y48">
        <f>SQRT(output__2[[#This Row],[vx]]^2+output__2[[#This Row],[vy]]^2+output__2[[#This Row],[vz]]^2)</f>
        <v>0.43893851339566198</v>
      </c>
      <c r="Z48">
        <f t="shared" si="0"/>
        <v>0.97499999999999998</v>
      </c>
      <c r="AA48">
        <f>output__2[[#This Row],[m segmental(kg)]]*output__2[[#This Row],[vmag]]</f>
        <v>0.42796505056077044</v>
      </c>
    </row>
    <row r="49" spans="1:27" x14ac:dyDescent="0.3">
      <c r="A49">
        <v>5.9167249999999996</v>
      </c>
      <c r="B49">
        <f>output__2[[#This Row],[time]]-A48</f>
        <v>0.13161000000000023</v>
      </c>
      <c r="C49">
        <v>-0.03</v>
      </c>
      <c r="D49">
        <v>0.08</v>
      </c>
      <c r="E49">
        <v>-0.05</v>
      </c>
      <c r="F49">
        <v>0.03</v>
      </c>
      <c r="G49">
        <v>0.02</v>
      </c>
      <c r="H49">
        <v>0</v>
      </c>
      <c r="I49">
        <f>output__2[[#This Row],[wx]]*180/PI()</f>
        <v>1.7188733853924696</v>
      </c>
      <c r="J49">
        <f>output__2[[#This Row],[wy]]*180/PI()</f>
        <v>1.1459155902616465</v>
      </c>
      <c r="K49">
        <f>output__2[[#This Row],[wz]]*180/PI()</f>
        <v>0</v>
      </c>
      <c r="L49">
        <f>output__2[[#This Row],[wx (deg)]]*output__2[[#This Row],[dt]]</f>
        <v>0.22622092625150331</v>
      </c>
      <c r="M49">
        <f>output__2[[#This Row],[wy (deg)]]*output__2[[#This Row],[dt]]</f>
        <v>0.15081395083433555</v>
      </c>
      <c r="N49">
        <f>output__2[[#This Row],[wz (deg)]]*output__2[[#This Row],[dt]]</f>
        <v>0</v>
      </c>
      <c r="O49">
        <f>SUM($L$2:output__2[[#This Row],[delta θx]])</f>
        <v>1.0526466555812781</v>
      </c>
      <c r="P49">
        <f>SUM($M$2:output__2[[#This Row],[delta θy]])</f>
        <v>3.6112383911510115E-2</v>
      </c>
      <c r="Q49">
        <f>SUM($N$2:output__2[[#This Row],[delta θz]])</f>
        <v>-0.38893234570173107</v>
      </c>
      <c r="R49">
        <f>SQRT(output__2[[#This Row],[θ x]]^2+output__2[[#This Row],[θ y]]^2+output__2[[#This Row],[θ z]]^2)</f>
        <v>1.1227811252916897</v>
      </c>
      <c r="S49">
        <f>output__2[[#This Row],[ax]]*$B49</f>
        <v>-3.948300000000007E-3</v>
      </c>
      <c r="T49">
        <f>output__2[[#This Row],[ay]]*$B49</f>
        <v>1.0528800000000019E-2</v>
      </c>
      <c r="U49">
        <f>output__2[[#This Row],[az]]*$B49</f>
        <v>-6.5805000000000117E-3</v>
      </c>
      <c r="V49">
        <f>SUM(S$2:S49)</f>
        <v>-1.8782110000000123E-2</v>
      </c>
      <c r="W49">
        <f>SUM(T$2:T49)</f>
        <v>0.42063010000000001</v>
      </c>
      <c r="X49">
        <f>SUM($U$2:U49)</f>
        <v>-0.16234924000000012</v>
      </c>
      <c r="Y49">
        <f>SQRT(output__2[[#This Row],[vx]]^2+output__2[[#This Row],[vy]]^2+output__2[[#This Row],[vz]]^2)</f>
        <v>0.45126458359884586</v>
      </c>
      <c r="Z49">
        <f t="shared" si="0"/>
        <v>0.97499999999999998</v>
      </c>
      <c r="AA49">
        <f>output__2[[#This Row],[m segmental(kg)]]*output__2[[#This Row],[vmag]]</f>
        <v>0.43998296900887468</v>
      </c>
    </row>
    <row r="50" spans="1:27" x14ac:dyDescent="0.3">
      <c r="A50">
        <v>6.0265469999999999</v>
      </c>
      <c r="B50">
        <f>output__2[[#This Row],[time]]-A49</f>
        <v>0.10982200000000031</v>
      </c>
      <c r="C50">
        <v>0.05</v>
      </c>
      <c r="D50">
        <v>0.08</v>
      </c>
      <c r="E50">
        <v>-0.03</v>
      </c>
      <c r="F50">
        <v>0.03</v>
      </c>
      <c r="G50">
        <v>-0.08</v>
      </c>
      <c r="H50">
        <v>0.01</v>
      </c>
      <c r="I50">
        <f>output__2[[#This Row],[wx]]*180/PI()</f>
        <v>1.7188733853924696</v>
      </c>
      <c r="J50">
        <f>output__2[[#This Row],[wy]]*180/PI()</f>
        <v>-4.5836623610465859</v>
      </c>
      <c r="K50">
        <f>output__2[[#This Row],[wz]]*180/PI()</f>
        <v>0.57295779513082323</v>
      </c>
      <c r="L50">
        <f>output__2[[#This Row],[wx (deg)]]*output__2[[#This Row],[dt]]</f>
        <v>0.18877011293057233</v>
      </c>
      <c r="M50">
        <f>output__2[[#This Row],[wy (deg)]]*output__2[[#This Row],[dt]]</f>
        <v>-0.50338696781485959</v>
      </c>
      <c r="N50">
        <f>output__2[[#This Row],[wz (deg)]]*output__2[[#This Row],[dt]]</f>
        <v>6.2923370976857448E-2</v>
      </c>
      <c r="O50">
        <f>SUM($L$2:output__2[[#This Row],[delta θx]])</f>
        <v>1.2414167685118505</v>
      </c>
      <c r="P50">
        <f>SUM($M$2:output__2[[#This Row],[delta θy]])</f>
        <v>-0.46727458390334947</v>
      </c>
      <c r="Q50">
        <f>SUM($N$2:output__2[[#This Row],[delta θz]])</f>
        <v>-0.32600897472487361</v>
      </c>
      <c r="R50">
        <f>SQRT(output__2[[#This Row],[θ x]]^2+output__2[[#This Row],[θ y]]^2+output__2[[#This Row],[θ z]]^2)</f>
        <v>1.365922026144105</v>
      </c>
      <c r="S50">
        <f>output__2[[#This Row],[ax]]*$B50</f>
        <v>5.4911000000000161E-3</v>
      </c>
      <c r="T50">
        <f>output__2[[#This Row],[ay]]*$B50</f>
        <v>8.7857600000000244E-3</v>
      </c>
      <c r="U50">
        <f>output__2[[#This Row],[az]]*$B50</f>
        <v>-3.2946600000000091E-3</v>
      </c>
      <c r="V50">
        <f>SUM(S$2:S50)</f>
        <v>-1.3291010000000106E-2</v>
      </c>
      <c r="W50">
        <f>SUM(T$2:T50)</f>
        <v>0.42941586000000004</v>
      </c>
      <c r="X50">
        <f>SUM($U$2:U50)</f>
        <v>-0.16564390000000012</v>
      </c>
      <c r="Y50">
        <f>SQRT(output__2[[#This Row],[vx]]^2+output__2[[#This Row],[vy]]^2+output__2[[#This Row],[vz]]^2)</f>
        <v>0.46044818750166644</v>
      </c>
      <c r="Z50">
        <f t="shared" si="0"/>
        <v>0.97499999999999998</v>
      </c>
      <c r="AA50">
        <f>output__2[[#This Row],[m segmental(kg)]]*output__2[[#This Row],[vmag]]</f>
        <v>0.44893698281412475</v>
      </c>
    </row>
    <row r="51" spans="1:27" x14ac:dyDescent="0.3">
      <c r="A51">
        <v>6.1510850000000001</v>
      </c>
      <c r="B51">
        <f>output__2[[#This Row],[time]]-A50</f>
        <v>0.12453800000000026</v>
      </c>
      <c r="C51">
        <v>-0.01</v>
      </c>
      <c r="D51">
        <v>0</v>
      </c>
      <c r="E51">
        <v>0.01</v>
      </c>
      <c r="F51">
        <v>-0.01</v>
      </c>
      <c r="G51">
        <v>-0.03</v>
      </c>
      <c r="H51">
        <v>-0.01</v>
      </c>
      <c r="I51">
        <f>output__2[[#This Row],[wx]]*180/PI()</f>
        <v>-0.57295779513082323</v>
      </c>
      <c r="J51">
        <f>output__2[[#This Row],[wy]]*180/PI()</f>
        <v>-1.7188733853924696</v>
      </c>
      <c r="K51">
        <f>output__2[[#This Row],[wz]]*180/PI()</f>
        <v>-0.57295779513082323</v>
      </c>
      <c r="L51">
        <f>output__2[[#This Row],[wx (deg)]]*output__2[[#This Row],[dt]]</f>
        <v>-7.1355017890002606E-2</v>
      </c>
      <c r="M51">
        <f>output__2[[#This Row],[wy (deg)]]*output__2[[#This Row],[dt]]</f>
        <v>-0.21406505367000783</v>
      </c>
      <c r="N51">
        <f>output__2[[#This Row],[wz (deg)]]*output__2[[#This Row],[dt]]</f>
        <v>-7.1355017890002606E-2</v>
      </c>
      <c r="O51">
        <f>SUM($L$2:output__2[[#This Row],[delta θx]])</f>
        <v>1.1700617506218478</v>
      </c>
      <c r="P51">
        <f>SUM($M$2:output__2[[#This Row],[delta θy]])</f>
        <v>-0.68133963757335736</v>
      </c>
      <c r="Q51">
        <f>SUM($N$2:output__2[[#This Row],[delta θz]])</f>
        <v>-0.3973639926148762</v>
      </c>
      <c r="R51">
        <f>SQRT(output__2[[#This Row],[θ x]]^2+output__2[[#This Row],[θ y]]^2+output__2[[#This Row],[θ z]]^2)</f>
        <v>1.4110869373017711</v>
      </c>
      <c r="S51">
        <f>output__2[[#This Row],[ax]]*$B51</f>
        <v>-1.2453800000000025E-3</v>
      </c>
      <c r="T51">
        <f>output__2[[#This Row],[ay]]*$B51</f>
        <v>0</v>
      </c>
      <c r="U51">
        <f>output__2[[#This Row],[az]]*$B51</f>
        <v>1.2453800000000025E-3</v>
      </c>
      <c r="V51">
        <f>SUM(S$2:S51)</f>
        <v>-1.4536390000000109E-2</v>
      </c>
      <c r="W51">
        <f>SUM(T$2:T51)</f>
        <v>0.42941586000000004</v>
      </c>
      <c r="X51">
        <f>SUM($U$2:U51)</f>
        <v>-0.16439852000000013</v>
      </c>
      <c r="Y51">
        <f>SQRT(output__2[[#This Row],[vx]]^2+output__2[[#This Row],[vy]]^2+output__2[[#This Row],[vz]]^2)</f>
        <v>0.46003930357303408</v>
      </c>
      <c r="Z51">
        <f t="shared" si="0"/>
        <v>0.97499999999999998</v>
      </c>
      <c r="AA51">
        <f>output__2[[#This Row],[m segmental(kg)]]*output__2[[#This Row],[vmag]]</f>
        <v>0.44853832098370822</v>
      </c>
    </row>
    <row r="52" spans="1:27" x14ac:dyDescent="0.3">
      <c r="A52">
        <v>6.2965049999999998</v>
      </c>
      <c r="B52">
        <f>output__2[[#This Row],[time]]-A51</f>
        <v>0.14541999999999966</v>
      </c>
      <c r="C52">
        <v>0.08</v>
      </c>
      <c r="D52">
        <v>7.0000000000000007E-2</v>
      </c>
      <c r="E52">
        <v>7.0000000000000007E-2</v>
      </c>
      <c r="F52">
        <v>0.01</v>
      </c>
      <c r="G52">
        <v>-0.03</v>
      </c>
      <c r="H52">
        <v>0</v>
      </c>
      <c r="I52">
        <f>output__2[[#This Row],[wx]]*180/PI()</f>
        <v>0.57295779513082323</v>
      </c>
      <c r="J52">
        <f>output__2[[#This Row],[wy]]*180/PI()</f>
        <v>-1.7188733853924696</v>
      </c>
      <c r="K52">
        <f>output__2[[#This Row],[wz]]*180/PI()</f>
        <v>0</v>
      </c>
      <c r="L52">
        <f>output__2[[#This Row],[wx (deg)]]*output__2[[#This Row],[dt]]</f>
        <v>8.3319522567924117E-2</v>
      </c>
      <c r="M52">
        <f>output__2[[#This Row],[wy (deg)]]*output__2[[#This Row],[dt]]</f>
        <v>-0.24995856770377234</v>
      </c>
      <c r="N52">
        <f>output__2[[#This Row],[wz (deg)]]*output__2[[#This Row],[dt]]</f>
        <v>0</v>
      </c>
      <c r="O52">
        <f>SUM($L$2:output__2[[#This Row],[delta θx]])</f>
        <v>1.253381273189772</v>
      </c>
      <c r="P52">
        <f>SUM($M$2:output__2[[#This Row],[delta θy]])</f>
        <v>-0.9312982052771297</v>
      </c>
      <c r="Q52">
        <f>SUM($N$2:output__2[[#This Row],[delta θz]])</f>
        <v>-0.3973639926148762</v>
      </c>
      <c r="R52">
        <f>SQRT(output__2[[#This Row],[θ x]]^2+output__2[[#This Row],[θ y]]^2+output__2[[#This Row],[θ z]]^2)</f>
        <v>1.6112663050414888</v>
      </c>
      <c r="S52">
        <f>output__2[[#This Row],[ax]]*$B52</f>
        <v>1.1633599999999973E-2</v>
      </c>
      <c r="T52">
        <f>output__2[[#This Row],[ay]]*$B52</f>
        <v>1.0179399999999977E-2</v>
      </c>
      <c r="U52">
        <f>output__2[[#This Row],[az]]*$B52</f>
        <v>1.0179399999999977E-2</v>
      </c>
      <c r="V52">
        <f>SUM(S$2:S52)</f>
        <v>-2.9027900000001359E-3</v>
      </c>
      <c r="W52">
        <f>SUM(T$2:T52)</f>
        <v>0.43959526000000004</v>
      </c>
      <c r="X52">
        <f>SUM($U$2:U52)</f>
        <v>-0.15421912000000015</v>
      </c>
      <c r="Y52">
        <f>SQRT(output__2[[#This Row],[vx]]^2+output__2[[#This Row],[vy]]^2+output__2[[#This Row],[vz]]^2)</f>
        <v>0.46587117938098099</v>
      </c>
      <c r="Z52">
        <f t="shared" si="0"/>
        <v>0.97499999999999998</v>
      </c>
      <c r="AA52">
        <f>output__2[[#This Row],[m segmental(kg)]]*output__2[[#This Row],[vmag]]</f>
        <v>0.45422439989645647</v>
      </c>
    </row>
    <row r="53" spans="1:27" x14ac:dyDescent="0.3">
      <c r="A53">
        <v>6.4204219999999994</v>
      </c>
      <c r="B53">
        <f>output__2[[#This Row],[time]]-A52</f>
        <v>0.12391699999999961</v>
      </c>
      <c r="C53">
        <v>-0.1</v>
      </c>
      <c r="D53">
        <v>0.11</v>
      </c>
      <c r="E53">
        <v>-0.05</v>
      </c>
      <c r="F53">
        <v>-0.01</v>
      </c>
      <c r="G53">
        <v>0.01</v>
      </c>
      <c r="H53">
        <v>0</v>
      </c>
      <c r="I53">
        <f>output__2[[#This Row],[wx]]*180/PI()</f>
        <v>-0.57295779513082323</v>
      </c>
      <c r="J53">
        <f>output__2[[#This Row],[wy]]*180/PI()</f>
        <v>0.57295779513082323</v>
      </c>
      <c r="K53">
        <f>output__2[[#This Row],[wz]]*180/PI()</f>
        <v>0</v>
      </c>
      <c r="L53">
        <f>output__2[[#This Row],[wx (deg)]]*output__2[[#This Row],[dt]]</f>
        <v>-7.0999211099225995E-2</v>
      </c>
      <c r="M53">
        <f>output__2[[#This Row],[wy (deg)]]*output__2[[#This Row],[dt]]</f>
        <v>7.0999211099225995E-2</v>
      </c>
      <c r="N53">
        <f>output__2[[#This Row],[wz (deg)]]*output__2[[#This Row],[dt]]</f>
        <v>0</v>
      </c>
      <c r="O53">
        <f>SUM($L$2:output__2[[#This Row],[delta θx]])</f>
        <v>1.1823820620905461</v>
      </c>
      <c r="P53">
        <f>SUM($M$2:output__2[[#This Row],[delta θy]])</f>
        <v>-0.86029899417790368</v>
      </c>
      <c r="Q53">
        <f>SUM($N$2:output__2[[#This Row],[delta θz]])</f>
        <v>-0.3973639926148762</v>
      </c>
      <c r="R53">
        <f>SQRT(output__2[[#This Row],[θ x]]^2+output__2[[#This Row],[θ y]]^2+output__2[[#This Row],[θ z]]^2)</f>
        <v>1.5152689011405998</v>
      </c>
      <c r="S53">
        <f>output__2[[#This Row],[ax]]*$B53</f>
        <v>-1.2391699999999962E-2</v>
      </c>
      <c r="T53">
        <f>output__2[[#This Row],[ay]]*$B53</f>
        <v>1.3630869999999956E-2</v>
      </c>
      <c r="U53">
        <f>output__2[[#This Row],[az]]*$B53</f>
        <v>-6.1958499999999811E-3</v>
      </c>
      <c r="V53">
        <f>SUM(S$2:S53)</f>
        <v>-1.5294490000000098E-2</v>
      </c>
      <c r="W53">
        <f>SUM(T$2:T53)</f>
        <v>0.45322613</v>
      </c>
      <c r="X53">
        <f>SUM($U$2:U53)</f>
        <v>-0.16041497000000013</v>
      </c>
      <c r="Y53">
        <f>SQRT(output__2[[#This Row],[vx]]^2+output__2[[#This Row],[vy]]^2+output__2[[#This Row],[vz]]^2)</f>
        <v>0.48102059097219313</v>
      </c>
      <c r="Z53">
        <f t="shared" si="0"/>
        <v>0.97499999999999998</v>
      </c>
      <c r="AA53">
        <f>output__2[[#This Row],[m segmental(kg)]]*output__2[[#This Row],[vmag]]</f>
        <v>0.46899507619788827</v>
      </c>
    </row>
    <row r="54" spans="1:27" x14ac:dyDescent="0.3">
      <c r="A54">
        <v>6.5346829999999994</v>
      </c>
      <c r="B54">
        <f>output__2[[#This Row],[time]]-A53</f>
        <v>0.11426099999999995</v>
      </c>
      <c r="C54">
        <v>-0.05</v>
      </c>
      <c r="D54">
        <v>0.09</v>
      </c>
      <c r="E54">
        <v>-0.03</v>
      </c>
      <c r="F54">
        <v>0.01</v>
      </c>
      <c r="G54">
        <v>-0.02</v>
      </c>
      <c r="H54">
        <v>0</v>
      </c>
      <c r="I54">
        <f>output__2[[#This Row],[wx]]*180/PI()</f>
        <v>0.57295779513082323</v>
      </c>
      <c r="J54">
        <f>output__2[[#This Row],[wy]]*180/PI()</f>
        <v>-1.1459155902616465</v>
      </c>
      <c r="K54">
        <f>output__2[[#This Row],[wz]]*180/PI()</f>
        <v>0</v>
      </c>
      <c r="L54">
        <f>output__2[[#This Row],[wx (deg)]]*output__2[[#This Row],[dt]]</f>
        <v>6.5466730629442957E-2</v>
      </c>
      <c r="M54">
        <f>output__2[[#This Row],[wy (deg)]]*output__2[[#This Row],[dt]]</f>
        <v>-0.13093346125888591</v>
      </c>
      <c r="N54">
        <f>output__2[[#This Row],[wz (deg)]]*output__2[[#This Row],[dt]]</f>
        <v>0</v>
      </c>
      <c r="O54">
        <f>SUM($L$2:output__2[[#This Row],[delta θx]])</f>
        <v>1.2478487927199891</v>
      </c>
      <c r="P54">
        <f>SUM($M$2:output__2[[#This Row],[delta θy]])</f>
        <v>-0.99123245543678962</v>
      </c>
      <c r="Q54">
        <f>SUM($N$2:output__2[[#This Row],[delta θz]])</f>
        <v>-0.3973639926148762</v>
      </c>
      <c r="R54">
        <f>SQRT(output__2[[#This Row],[θ x]]^2+output__2[[#This Row],[θ y]]^2+output__2[[#This Row],[θ z]]^2)</f>
        <v>1.6424270251158244</v>
      </c>
      <c r="S54">
        <f>output__2[[#This Row],[ax]]*$B54</f>
        <v>-5.7130499999999973E-3</v>
      </c>
      <c r="T54">
        <f>output__2[[#This Row],[ay]]*$B54</f>
        <v>1.0283489999999994E-2</v>
      </c>
      <c r="U54">
        <f>output__2[[#This Row],[az]]*$B54</f>
        <v>-3.4278299999999985E-3</v>
      </c>
      <c r="V54">
        <f>SUM(S$2:S54)</f>
        <v>-2.1007540000000095E-2</v>
      </c>
      <c r="W54">
        <f>SUM(T$2:T54)</f>
        <v>0.46350962000000001</v>
      </c>
      <c r="X54">
        <f>SUM($U$2:U54)</f>
        <v>-0.16384280000000012</v>
      </c>
      <c r="Y54">
        <f>SQRT(output__2[[#This Row],[vx]]^2+output__2[[#This Row],[vy]]^2+output__2[[#This Row],[vz]]^2)</f>
        <v>0.4920639670624502</v>
      </c>
      <c r="Z54">
        <f t="shared" si="0"/>
        <v>0.97499999999999998</v>
      </c>
      <c r="AA54">
        <f>output__2[[#This Row],[m segmental(kg)]]*output__2[[#This Row],[vmag]]</f>
        <v>0.47976236788588894</v>
      </c>
    </row>
    <row r="55" spans="1:27" x14ac:dyDescent="0.3">
      <c r="A55">
        <v>6.6586650000000001</v>
      </c>
      <c r="B55">
        <f>output__2[[#This Row],[time]]-A54</f>
        <v>0.1239820000000007</v>
      </c>
      <c r="C55">
        <v>0.06</v>
      </c>
      <c r="D55">
        <v>0.04</v>
      </c>
      <c r="E55">
        <v>0.05</v>
      </c>
      <c r="F55">
        <v>0</v>
      </c>
      <c r="G55">
        <v>-0.04</v>
      </c>
      <c r="H55">
        <v>0.01</v>
      </c>
      <c r="I55">
        <f>output__2[[#This Row],[wx]]*180/PI()</f>
        <v>0</v>
      </c>
      <c r="J55">
        <f>output__2[[#This Row],[wy]]*180/PI()</f>
        <v>-2.2918311805232929</v>
      </c>
      <c r="K55">
        <f>output__2[[#This Row],[wz]]*180/PI()</f>
        <v>0.57295779513082323</v>
      </c>
      <c r="L55">
        <f>output__2[[#This Row],[wx (deg)]]*output__2[[#This Row],[dt]]</f>
        <v>0</v>
      </c>
      <c r="M55">
        <f>output__2[[#This Row],[wy (deg)]]*output__2[[#This Row],[dt]]</f>
        <v>-0.28414581342364054</v>
      </c>
      <c r="N55">
        <f>output__2[[#This Row],[wz (deg)]]*output__2[[#This Row],[dt]]</f>
        <v>7.1036453355910134E-2</v>
      </c>
      <c r="O55">
        <f>SUM($L$2:output__2[[#This Row],[delta θx]])</f>
        <v>1.2478487927199891</v>
      </c>
      <c r="P55">
        <f>SUM($M$2:output__2[[#This Row],[delta θy]])</f>
        <v>-1.2753782688604303</v>
      </c>
      <c r="Q55">
        <f>SUM($N$2:output__2[[#This Row],[delta θz]])</f>
        <v>-0.32632753925896607</v>
      </c>
      <c r="R55">
        <f>SQRT(output__2[[#This Row],[θ x]]^2+output__2[[#This Row],[θ y]]^2+output__2[[#This Row],[θ z]]^2)</f>
        <v>1.8138924998612718</v>
      </c>
      <c r="S55">
        <f>output__2[[#This Row],[ax]]*$B55</f>
        <v>7.4389200000000415E-3</v>
      </c>
      <c r="T55">
        <f>output__2[[#This Row],[ay]]*$B55</f>
        <v>4.9592800000000286E-3</v>
      </c>
      <c r="U55">
        <f>output__2[[#This Row],[az]]*$B55</f>
        <v>6.1991000000000355E-3</v>
      </c>
      <c r="V55">
        <f>SUM(S$2:S55)</f>
        <v>-1.3568620000000054E-2</v>
      </c>
      <c r="W55">
        <f>SUM(T$2:T55)</f>
        <v>0.46846890000000002</v>
      </c>
      <c r="X55">
        <f>SUM($U$2:U55)</f>
        <v>-0.15764370000000008</v>
      </c>
      <c r="Y55">
        <f>SQRT(output__2[[#This Row],[vx]]^2+output__2[[#This Row],[vy]]^2+output__2[[#This Row],[vz]]^2)</f>
        <v>0.49446815252916382</v>
      </c>
      <c r="Z55">
        <f t="shared" si="0"/>
        <v>0.97499999999999998</v>
      </c>
      <c r="AA55">
        <f>output__2[[#This Row],[m segmental(kg)]]*output__2[[#This Row],[vmag]]</f>
        <v>0.48210644871593472</v>
      </c>
    </row>
    <row r="56" spans="1:27" x14ac:dyDescent="0.3">
      <c r="A56">
        <v>6.7871049999999995</v>
      </c>
      <c r="B56">
        <f>output__2[[#This Row],[time]]-A55</f>
        <v>0.12843999999999944</v>
      </c>
      <c r="C56">
        <v>0.04</v>
      </c>
      <c r="D56">
        <v>0.06</v>
      </c>
      <c r="E56">
        <v>-7.0000000000000007E-2</v>
      </c>
      <c r="F56">
        <v>0.01</v>
      </c>
      <c r="G56">
        <v>0.01</v>
      </c>
      <c r="H56">
        <v>0</v>
      </c>
      <c r="I56">
        <f>output__2[[#This Row],[wx]]*180/PI()</f>
        <v>0.57295779513082323</v>
      </c>
      <c r="J56">
        <f>output__2[[#This Row],[wy]]*180/PI()</f>
        <v>0.57295779513082323</v>
      </c>
      <c r="K56">
        <f>output__2[[#This Row],[wz]]*180/PI()</f>
        <v>0</v>
      </c>
      <c r="L56">
        <f>output__2[[#This Row],[wx (deg)]]*output__2[[#This Row],[dt]]</f>
        <v>7.3590699206602619E-2</v>
      </c>
      <c r="M56">
        <f>output__2[[#This Row],[wy (deg)]]*output__2[[#This Row],[dt]]</f>
        <v>7.3590699206602619E-2</v>
      </c>
      <c r="N56">
        <f>output__2[[#This Row],[wz (deg)]]*output__2[[#This Row],[dt]]</f>
        <v>0</v>
      </c>
      <c r="O56">
        <f>SUM($L$2:output__2[[#This Row],[delta θx]])</f>
        <v>1.3214394919265917</v>
      </c>
      <c r="P56">
        <f>SUM($M$2:output__2[[#This Row],[delta θy]])</f>
        <v>-1.2017875696538276</v>
      </c>
      <c r="Q56">
        <f>SUM($N$2:output__2[[#This Row],[delta θz]])</f>
        <v>-0.32632753925896607</v>
      </c>
      <c r="R56">
        <f>SQRT(output__2[[#This Row],[θ x]]^2+output__2[[#This Row],[θ y]]^2+output__2[[#This Row],[θ z]]^2)</f>
        <v>1.8157602694949777</v>
      </c>
      <c r="S56">
        <f>output__2[[#This Row],[ax]]*$B56</f>
        <v>5.1375999999999774E-3</v>
      </c>
      <c r="T56">
        <f>output__2[[#This Row],[ay]]*$B56</f>
        <v>7.7063999999999666E-3</v>
      </c>
      <c r="U56">
        <f>output__2[[#This Row],[az]]*$B56</f>
        <v>-8.990799999999962E-3</v>
      </c>
      <c r="V56">
        <f>SUM(S$2:S56)</f>
        <v>-8.4310200000000772E-3</v>
      </c>
      <c r="W56">
        <f>SUM(T$2:T56)</f>
        <v>0.47617529999999997</v>
      </c>
      <c r="X56">
        <f>SUM($U$2:U56)</f>
        <v>-0.16663450000000005</v>
      </c>
      <c r="Y56">
        <f>SQRT(output__2[[#This Row],[vx]]^2+output__2[[#This Row],[vy]]^2+output__2[[#This Row],[vz]]^2)</f>
        <v>0.50456025905592328</v>
      </c>
      <c r="Z56">
        <f t="shared" si="0"/>
        <v>0.97499999999999998</v>
      </c>
      <c r="AA56">
        <f>output__2[[#This Row],[m segmental(kg)]]*output__2[[#This Row],[vmag]]</f>
        <v>0.49194625257952518</v>
      </c>
    </row>
    <row r="57" spans="1:27" x14ac:dyDescent="0.3">
      <c r="A57">
        <v>6.941141</v>
      </c>
      <c r="B57">
        <f>output__2[[#This Row],[time]]-A56</f>
        <v>0.15403600000000051</v>
      </c>
      <c r="C57">
        <v>-7.0000000000000007E-2</v>
      </c>
      <c r="D57">
        <v>0.02</v>
      </c>
      <c r="E57">
        <v>-7.0000000000000007E-2</v>
      </c>
      <c r="F57">
        <v>0.03</v>
      </c>
      <c r="G57">
        <v>0.05</v>
      </c>
      <c r="H57">
        <v>0</v>
      </c>
      <c r="I57">
        <f>output__2[[#This Row],[wx]]*180/PI()</f>
        <v>1.7188733853924696</v>
      </c>
      <c r="J57">
        <f>output__2[[#This Row],[wy]]*180/PI()</f>
        <v>2.8647889756541161</v>
      </c>
      <c r="K57">
        <f>output__2[[#This Row],[wz]]*180/PI()</f>
        <v>0</v>
      </c>
      <c r="L57">
        <f>output__2[[#This Row],[wx (deg)]]*output__2[[#This Row],[dt]]</f>
        <v>0.26476838079231529</v>
      </c>
      <c r="M57">
        <f>output__2[[#This Row],[wy (deg)]]*output__2[[#This Row],[dt]]</f>
        <v>0.44128063465385886</v>
      </c>
      <c r="N57">
        <f>output__2[[#This Row],[wz (deg)]]*output__2[[#This Row],[dt]]</f>
        <v>0</v>
      </c>
      <c r="O57">
        <f>SUM($L$2:output__2[[#This Row],[delta θx]])</f>
        <v>1.5862078727189071</v>
      </c>
      <c r="P57">
        <f>SUM($M$2:output__2[[#This Row],[delta θy]])</f>
        <v>-0.76050693499996869</v>
      </c>
      <c r="Q57">
        <f>SUM($N$2:output__2[[#This Row],[delta θz]])</f>
        <v>-0.32632753925896607</v>
      </c>
      <c r="R57">
        <f>SQRT(output__2[[#This Row],[θ x]]^2+output__2[[#This Row],[θ y]]^2+output__2[[#This Row],[θ z]]^2)</f>
        <v>1.7891103589598096</v>
      </c>
      <c r="S57">
        <f>output__2[[#This Row],[ax]]*$B57</f>
        <v>-1.0782520000000037E-2</v>
      </c>
      <c r="T57">
        <f>output__2[[#This Row],[ay]]*$B57</f>
        <v>3.0807200000000103E-3</v>
      </c>
      <c r="U57">
        <f>output__2[[#This Row],[az]]*$B57</f>
        <v>-1.0782520000000037E-2</v>
      </c>
      <c r="V57">
        <f>SUM(S$2:S57)</f>
        <v>-1.9213540000000112E-2</v>
      </c>
      <c r="W57">
        <f>SUM(T$2:T57)</f>
        <v>0.47925602</v>
      </c>
      <c r="X57">
        <f>SUM($U$2:U57)</f>
        <v>-0.17741702000000009</v>
      </c>
      <c r="Y57">
        <f>SQRT(output__2[[#This Row],[vx]]^2+output__2[[#This Row],[vy]]^2+output__2[[#This Row],[vz]]^2)</f>
        <v>0.51140227982602149</v>
      </c>
      <c r="Z57">
        <f t="shared" si="0"/>
        <v>0.97499999999999998</v>
      </c>
      <c r="AA57">
        <f>output__2[[#This Row],[m segmental(kg)]]*output__2[[#This Row],[vmag]]</f>
        <v>0.49861722283037097</v>
      </c>
    </row>
    <row r="58" spans="1:27" x14ac:dyDescent="0.3">
      <c r="A58">
        <v>7.0527119999999996</v>
      </c>
      <c r="B58">
        <f>output__2[[#This Row],[time]]-A57</f>
        <v>0.11157099999999964</v>
      </c>
      <c r="C58">
        <v>-0.18</v>
      </c>
      <c r="D58">
        <v>0.09</v>
      </c>
      <c r="E58">
        <v>-0.18</v>
      </c>
      <c r="F58">
        <v>-0.02</v>
      </c>
      <c r="G58">
        <v>0.04</v>
      </c>
      <c r="H58">
        <v>-0.01</v>
      </c>
      <c r="I58">
        <f>output__2[[#This Row],[wx]]*180/PI()</f>
        <v>-1.1459155902616465</v>
      </c>
      <c r="J58">
        <f>output__2[[#This Row],[wy]]*180/PI()</f>
        <v>2.2918311805232929</v>
      </c>
      <c r="K58">
        <f>output__2[[#This Row],[wz]]*180/PI()</f>
        <v>-0.57295779513082323</v>
      </c>
      <c r="L58">
        <f>output__2[[#This Row],[wx (deg)]]*output__2[[#This Row],[dt]]</f>
        <v>-0.12785094832108174</v>
      </c>
      <c r="M58">
        <f>output__2[[#This Row],[wy (deg)]]*output__2[[#This Row],[dt]]</f>
        <v>0.25570189664216347</v>
      </c>
      <c r="N58">
        <f>output__2[[#This Row],[wz (deg)]]*output__2[[#This Row],[dt]]</f>
        <v>-6.3925474160540868E-2</v>
      </c>
      <c r="O58">
        <f>SUM($L$2:output__2[[#This Row],[delta θx]])</f>
        <v>1.4583569243978254</v>
      </c>
      <c r="P58">
        <f>SUM($M$2:output__2[[#This Row],[delta θy]])</f>
        <v>-0.50480503835780521</v>
      </c>
      <c r="Q58">
        <f>SUM($N$2:output__2[[#This Row],[delta θz]])</f>
        <v>-0.39025301341950691</v>
      </c>
      <c r="R58">
        <f>SQRT(output__2[[#This Row],[θ x]]^2+output__2[[#This Row],[θ y]]^2+output__2[[#This Row],[θ z]]^2)</f>
        <v>1.5918324221391886</v>
      </c>
      <c r="S58">
        <f>output__2[[#This Row],[ax]]*$B58</f>
        <v>-2.0082779999999936E-2</v>
      </c>
      <c r="T58">
        <f>output__2[[#This Row],[ay]]*$B58</f>
        <v>1.0041389999999968E-2</v>
      </c>
      <c r="U58">
        <f>output__2[[#This Row],[az]]*$B58</f>
        <v>-2.0082779999999936E-2</v>
      </c>
      <c r="V58">
        <f>SUM(S$2:S58)</f>
        <v>-3.9296320000000051E-2</v>
      </c>
      <c r="W58">
        <f>SUM(T$2:T58)</f>
        <v>0.48929740999999999</v>
      </c>
      <c r="X58">
        <f>SUM($U$2:U58)</f>
        <v>-0.19749980000000003</v>
      </c>
      <c r="Y58">
        <f>SQRT(output__2[[#This Row],[vx]]^2+output__2[[#This Row],[vy]]^2+output__2[[#This Row],[vz]]^2)</f>
        <v>0.52911466356385406</v>
      </c>
      <c r="Z58">
        <f t="shared" si="0"/>
        <v>0.97499999999999998</v>
      </c>
      <c r="AA58">
        <f>output__2[[#This Row],[m segmental(kg)]]*output__2[[#This Row],[vmag]]</f>
        <v>0.5158867969747577</v>
      </c>
    </row>
    <row r="59" spans="1:27" x14ac:dyDescent="0.3">
      <c r="A59">
        <v>7.1649789999999998</v>
      </c>
      <c r="B59">
        <f>output__2[[#This Row],[time]]-A58</f>
        <v>0.11226700000000012</v>
      </c>
      <c r="C59">
        <v>-0.03</v>
      </c>
      <c r="D59">
        <v>0.06</v>
      </c>
      <c r="E59">
        <v>0.04</v>
      </c>
      <c r="F59">
        <v>0.04</v>
      </c>
      <c r="G59">
        <v>-0.02</v>
      </c>
      <c r="H59">
        <v>0.01</v>
      </c>
      <c r="I59">
        <f>output__2[[#This Row],[wx]]*180/PI()</f>
        <v>2.2918311805232929</v>
      </c>
      <c r="J59">
        <f>output__2[[#This Row],[wy]]*180/PI()</f>
        <v>-1.1459155902616465</v>
      </c>
      <c r="K59">
        <f>output__2[[#This Row],[wz]]*180/PI()</f>
        <v>0.57295779513082323</v>
      </c>
      <c r="L59">
        <f>output__2[[#This Row],[wx (deg)]]*output__2[[#This Row],[dt]]</f>
        <v>0.25729701114380882</v>
      </c>
      <c r="M59">
        <f>output__2[[#This Row],[wy (deg)]]*output__2[[#This Row],[dt]]</f>
        <v>-0.12864850557190441</v>
      </c>
      <c r="N59">
        <f>output__2[[#This Row],[wz (deg)]]*output__2[[#This Row],[dt]]</f>
        <v>6.4324252785952205E-2</v>
      </c>
      <c r="O59">
        <f>SUM($L$2:output__2[[#This Row],[delta θx]])</f>
        <v>1.7156539355416343</v>
      </c>
      <c r="P59">
        <f>SUM($M$2:output__2[[#This Row],[delta θy]])</f>
        <v>-0.63345354392970965</v>
      </c>
      <c r="Q59">
        <f>SUM($N$2:output__2[[#This Row],[delta θz]])</f>
        <v>-0.32592876063355469</v>
      </c>
      <c r="R59">
        <f>SQRT(output__2[[#This Row],[θ x]]^2+output__2[[#This Row],[θ y]]^2+output__2[[#This Row],[θ z]]^2)</f>
        <v>1.8576763377576655</v>
      </c>
      <c r="S59">
        <f>output__2[[#This Row],[ax]]*$B59</f>
        <v>-3.3680100000000033E-3</v>
      </c>
      <c r="T59">
        <f>output__2[[#This Row],[ay]]*$B59</f>
        <v>6.7360200000000066E-3</v>
      </c>
      <c r="U59">
        <f>output__2[[#This Row],[az]]*$B59</f>
        <v>4.4906800000000047E-3</v>
      </c>
      <c r="V59">
        <f>SUM(S$2:S59)</f>
        <v>-4.2664330000000056E-2</v>
      </c>
      <c r="W59">
        <f>SUM(T$2:T59)</f>
        <v>0.49603343</v>
      </c>
      <c r="X59">
        <f>SUM($U$2:U59)</f>
        <v>-0.19300912000000003</v>
      </c>
      <c r="Y59">
        <f>SQRT(output__2[[#This Row],[vx]]^2+output__2[[#This Row],[vy]]^2+output__2[[#This Row],[vz]]^2)</f>
        <v>0.53396809748812546</v>
      </c>
      <c r="Z59">
        <f t="shared" si="0"/>
        <v>0.97499999999999998</v>
      </c>
      <c r="AA59">
        <f>output__2[[#This Row],[m segmental(kg)]]*output__2[[#This Row],[vmag]]</f>
        <v>0.52061889505092229</v>
      </c>
    </row>
    <row r="60" spans="1:27" x14ac:dyDescent="0.3">
      <c r="A60">
        <v>7.2814619999999994</v>
      </c>
      <c r="B60">
        <f>output__2[[#This Row],[time]]-A59</f>
        <v>0.11648299999999967</v>
      </c>
      <c r="C60">
        <v>7.0000000000000007E-2</v>
      </c>
      <c r="D60">
        <v>0.04</v>
      </c>
      <c r="E60">
        <v>0.09</v>
      </c>
      <c r="F60">
        <v>0</v>
      </c>
      <c r="G60">
        <v>-0.03</v>
      </c>
      <c r="H60">
        <v>0</v>
      </c>
      <c r="I60">
        <f>output__2[[#This Row],[wx]]*180/PI()</f>
        <v>0</v>
      </c>
      <c r="J60">
        <f>output__2[[#This Row],[wy]]*180/PI()</f>
        <v>-1.7188733853924696</v>
      </c>
      <c r="K60">
        <f>output__2[[#This Row],[wz]]*180/PI()</f>
        <v>0</v>
      </c>
      <c r="L60">
        <f>output__2[[#This Row],[wx (deg)]]*output__2[[#This Row],[dt]]</f>
        <v>0</v>
      </c>
      <c r="M60">
        <f>output__2[[#This Row],[wy (deg)]]*output__2[[#This Row],[dt]]</f>
        <v>-0.20021952855067046</v>
      </c>
      <c r="N60">
        <f>output__2[[#This Row],[wz (deg)]]*output__2[[#This Row],[dt]]</f>
        <v>0</v>
      </c>
      <c r="O60">
        <f>SUM($L$2:output__2[[#This Row],[delta θx]])</f>
        <v>1.7156539355416343</v>
      </c>
      <c r="P60">
        <f>SUM($M$2:output__2[[#This Row],[delta θy]])</f>
        <v>-0.83367307248038014</v>
      </c>
      <c r="Q60">
        <f>SUM($N$2:output__2[[#This Row],[delta θz]])</f>
        <v>-0.32592876063355469</v>
      </c>
      <c r="R60">
        <f>SQRT(output__2[[#This Row],[θ x]]^2+output__2[[#This Row],[θ y]]^2+output__2[[#This Row],[θ z]]^2)</f>
        <v>1.9351250025066857</v>
      </c>
      <c r="S60">
        <f>output__2[[#This Row],[ax]]*$B60</f>
        <v>8.1538099999999784E-3</v>
      </c>
      <c r="T60">
        <f>output__2[[#This Row],[ay]]*$B60</f>
        <v>4.6593199999999868E-3</v>
      </c>
      <c r="U60">
        <f>output__2[[#This Row],[az]]*$B60</f>
        <v>1.048346999999997E-2</v>
      </c>
      <c r="V60">
        <f>SUM(S$2:S60)</f>
        <v>-3.4510520000000079E-2</v>
      </c>
      <c r="W60">
        <f>SUM(T$2:T60)</f>
        <v>0.50069275000000002</v>
      </c>
      <c r="X60">
        <f>SUM($U$2:U60)</f>
        <v>-0.18252565000000007</v>
      </c>
      <c r="Y60">
        <f>SQRT(output__2[[#This Row],[vx]]^2+output__2[[#This Row],[vy]]^2+output__2[[#This Row],[vz]]^2)</f>
        <v>0.53404102726396918</v>
      </c>
      <c r="Z60">
        <f t="shared" si="0"/>
        <v>0.97499999999999998</v>
      </c>
      <c r="AA60">
        <f>output__2[[#This Row],[m segmental(kg)]]*output__2[[#This Row],[vmag]]</f>
        <v>0.52069000158236989</v>
      </c>
    </row>
    <row r="61" spans="1:27" x14ac:dyDescent="0.3">
      <c r="A61">
        <v>7.4366789999999998</v>
      </c>
      <c r="B61">
        <f>output__2[[#This Row],[time]]-A60</f>
        <v>0.15521700000000038</v>
      </c>
      <c r="C61">
        <v>0.02</v>
      </c>
      <c r="D61">
        <v>0.06</v>
      </c>
      <c r="E61">
        <v>-0.03</v>
      </c>
      <c r="F61">
        <v>-0.05</v>
      </c>
      <c r="G61">
        <v>0.05</v>
      </c>
      <c r="H61">
        <v>-0.02</v>
      </c>
      <c r="I61">
        <f>output__2[[#This Row],[wx]]*180/PI()</f>
        <v>-2.8647889756541161</v>
      </c>
      <c r="J61">
        <f>output__2[[#This Row],[wy]]*180/PI()</f>
        <v>2.8647889756541161</v>
      </c>
      <c r="K61">
        <f>output__2[[#This Row],[wz]]*180/PI()</f>
        <v>-1.1459155902616465</v>
      </c>
      <c r="L61">
        <f>output__2[[#This Row],[wx (deg)]]*output__2[[#This Row],[dt]]</f>
        <v>-0.444663950434106</v>
      </c>
      <c r="M61">
        <f>output__2[[#This Row],[wy (deg)]]*output__2[[#This Row],[dt]]</f>
        <v>0.444663950434106</v>
      </c>
      <c r="N61">
        <f>output__2[[#This Row],[wz (deg)]]*output__2[[#This Row],[dt]]</f>
        <v>-0.17786558017364243</v>
      </c>
      <c r="O61">
        <f>SUM($L$2:output__2[[#This Row],[delta θx]])</f>
        <v>1.2709899851075281</v>
      </c>
      <c r="P61">
        <f>SUM($M$2:output__2[[#This Row],[delta θy]])</f>
        <v>-0.38900912204627414</v>
      </c>
      <c r="Q61">
        <f>SUM($N$2:output__2[[#This Row],[delta θz]])</f>
        <v>-0.50379434080719709</v>
      </c>
      <c r="R61">
        <f>SQRT(output__2[[#This Row],[θ x]]^2+output__2[[#This Row],[θ y]]^2+output__2[[#This Row],[θ z]]^2)</f>
        <v>1.4214613526607771</v>
      </c>
      <c r="S61">
        <f>output__2[[#This Row],[ax]]*$B61</f>
        <v>3.1043400000000075E-3</v>
      </c>
      <c r="T61">
        <f>output__2[[#This Row],[ay]]*$B61</f>
        <v>9.3130200000000225E-3</v>
      </c>
      <c r="U61">
        <f>output__2[[#This Row],[az]]*$B61</f>
        <v>-4.6565100000000113E-3</v>
      </c>
      <c r="V61">
        <f>SUM(S$2:S61)</f>
        <v>-3.1406180000000075E-2</v>
      </c>
      <c r="W61">
        <f>SUM(T$2:T61)</f>
        <v>0.51000577000000002</v>
      </c>
      <c r="X61">
        <f>SUM($U$2:U61)</f>
        <v>-0.18718216000000007</v>
      </c>
      <c r="Y61">
        <f>SQRT(output__2[[#This Row],[vx]]^2+output__2[[#This Row],[vy]]^2+output__2[[#This Row],[vz]]^2)</f>
        <v>0.54417772335676418</v>
      </c>
      <c r="Z61">
        <f t="shared" si="0"/>
        <v>0.97499999999999998</v>
      </c>
      <c r="AA61">
        <f>output__2[[#This Row],[m segmental(kg)]]*output__2[[#This Row],[vmag]]</f>
        <v>0.530573280272845</v>
      </c>
    </row>
    <row r="62" spans="1:27" x14ac:dyDescent="0.3">
      <c r="A62">
        <v>7.5551109999999992</v>
      </c>
      <c r="B62">
        <f>output__2[[#This Row],[time]]-A61</f>
        <v>0.11843199999999943</v>
      </c>
      <c r="C62">
        <v>-0.02</v>
      </c>
      <c r="D62">
        <v>0.04</v>
      </c>
      <c r="E62">
        <v>-0.14000000000000001</v>
      </c>
      <c r="F62">
        <v>-0.03</v>
      </c>
      <c r="G62">
        <v>-0.04</v>
      </c>
      <c r="H62">
        <v>0</v>
      </c>
      <c r="I62">
        <f>output__2[[#This Row],[wx]]*180/PI()</f>
        <v>-1.7188733853924696</v>
      </c>
      <c r="J62">
        <f>output__2[[#This Row],[wy]]*180/PI()</f>
        <v>-2.2918311805232929</v>
      </c>
      <c r="K62">
        <f>output__2[[#This Row],[wz]]*180/PI()</f>
        <v>0</v>
      </c>
      <c r="L62">
        <f>output__2[[#This Row],[wx (deg)]]*output__2[[#This Row],[dt]]</f>
        <v>-0.20356961277879998</v>
      </c>
      <c r="M62">
        <f>output__2[[#This Row],[wy (deg)]]*output__2[[#This Row],[dt]]</f>
        <v>-0.27142615037173329</v>
      </c>
      <c r="N62">
        <f>output__2[[#This Row],[wz (deg)]]*output__2[[#This Row],[dt]]</f>
        <v>0</v>
      </c>
      <c r="O62">
        <f>SUM($L$2:output__2[[#This Row],[delta θx]])</f>
        <v>1.0674203723287281</v>
      </c>
      <c r="P62">
        <f>SUM($M$2:output__2[[#This Row],[delta θy]])</f>
        <v>-0.66043527241800737</v>
      </c>
      <c r="Q62">
        <f>SUM($N$2:output__2[[#This Row],[delta θz]])</f>
        <v>-0.50379434080719709</v>
      </c>
      <c r="R62">
        <f>SQRT(output__2[[#This Row],[θ x]]^2+output__2[[#This Row],[θ y]]^2+output__2[[#This Row],[θ z]]^2)</f>
        <v>1.3525419543014576</v>
      </c>
      <c r="S62">
        <f>output__2[[#This Row],[ax]]*$B62</f>
        <v>-2.3686399999999887E-3</v>
      </c>
      <c r="T62">
        <f>output__2[[#This Row],[ay]]*$B62</f>
        <v>4.7372799999999774E-3</v>
      </c>
      <c r="U62">
        <f>output__2[[#This Row],[az]]*$B62</f>
        <v>-1.6580479999999922E-2</v>
      </c>
      <c r="V62">
        <f>SUM(S$2:S62)</f>
        <v>-3.3774820000000066E-2</v>
      </c>
      <c r="W62">
        <f>SUM(T$2:T62)</f>
        <v>0.51474304999999998</v>
      </c>
      <c r="X62">
        <f>SUM($U$2:U62)</f>
        <v>-0.20376263999999999</v>
      </c>
      <c r="Y62">
        <f>SQRT(output__2[[#This Row],[vx]]^2+output__2[[#This Row],[vy]]^2+output__2[[#This Row],[vz]]^2)</f>
        <v>0.55463533916358454</v>
      </c>
      <c r="Z62">
        <f t="shared" si="0"/>
        <v>0.97499999999999998</v>
      </c>
      <c r="AA62">
        <f>output__2[[#This Row],[m segmental(kg)]]*output__2[[#This Row],[vmag]]</f>
        <v>0.54076945568449486</v>
      </c>
    </row>
    <row r="63" spans="1:27" x14ac:dyDescent="0.3">
      <c r="A63">
        <v>7.6821399999999995</v>
      </c>
      <c r="B63">
        <f>output__2[[#This Row],[time]]-A62</f>
        <v>0.12702900000000028</v>
      </c>
      <c r="C63">
        <v>-0.03</v>
      </c>
      <c r="D63">
        <v>0.1</v>
      </c>
      <c r="E63">
        <v>-0.26</v>
      </c>
      <c r="F63">
        <v>-0.04</v>
      </c>
      <c r="G63">
        <v>0.01</v>
      </c>
      <c r="H63">
        <v>0</v>
      </c>
      <c r="I63">
        <f>output__2[[#This Row],[wx]]*180/PI()</f>
        <v>-2.2918311805232929</v>
      </c>
      <c r="J63">
        <f>output__2[[#This Row],[wy]]*180/PI()</f>
        <v>0.57295779513082323</v>
      </c>
      <c r="K63">
        <f>output__2[[#This Row],[wz]]*180/PI()</f>
        <v>0</v>
      </c>
      <c r="L63">
        <f>output__2[[#This Row],[wx (deg)]]*output__2[[#This Row],[dt]]</f>
        <v>-0.29112902303069405</v>
      </c>
      <c r="M63">
        <f>output__2[[#This Row],[wy (deg)]]*output__2[[#This Row],[dt]]</f>
        <v>7.2782255757673511E-2</v>
      </c>
      <c r="N63">
        <f>output__2[[#This Row],[wz (deg)]]*output__2[[#This Row],[dt]]</f>
        <v>0</v>
      </c>
      <c r="O63">
        <f>SUM($L$2:output__2[[#This Row],[delta θx]])</f>
        <v>0.77629134929803412</v>
      </c>
      <c r="P63">
        <f>SUM($M$2:output__2[[#This Row],[delta θy]])</f>
        <v>-0.58765301666033387</v>
      </c>
      <c r="Q63">
        <f>SUM($N$2:output__2[[#This Row],[delta θz]])</f>
        <v>-0.50379434080719709</v>
      </c>
      <c r="R63">
        <f>SQRT(output__2[[#This Row],[θ x]]^2+output__2[[#This Row],[θ y]]^2+output__2[[#This Row],[θ z]]^2)</f>
        <v>1.0962541059509474</v>
      </c>
      <c r="S63">
        <f>output__2[[#This Row],[ax]]*$B63</f>
        <v>-3.8108700000000083E-3</v>
      </c>
      <c r="T63">
        <f>output__2[[#This Row],[ay]]*$B63</f>
        <v>1.2702900000000029E-2</v>
      </c>
      <c r="U63">
        <f>output__2[[#This Row],[az]]*$B63</f>
        <v>-3.3027540000000077E-2</v>
      </c>
      <c r="V63">
        <f>SUM(S$2:S63)</f>
        <v>-3.7585690000000074E-2</v>
      </c>
      <c r="W63">
        <f>SUM(T$2:T63)</f>
        <v>0.52744595000000005</v>
      </c>
      <c r="X63">
        <f>SUM($U$2:U63)</f>
        <v>-0.23679018000000007</v>
      </c>
      <c r="Y63">
        <f>SQRT(output__2[[#This Row],[vx]]^2+output__2[[#This Row],[vy]]^2+output__2[[#This Row],[vz]]^2)</f>
        <v>0.5793802754742442</v>
      </c>
      <c r="Z63">
        <f t="shared" si="0"/>
        <v>0.97499999999999998</v>
      </c>
      <c r="AA63">
        <f>output__2[[#This Row],[m segmental(kg)]]*output__2[[#This Row],[vmag]]</f>
        <v>0.5648957685873881</v>
      </c>
    </row>
    <row r="64" spans="1:27" x14ac:dyDescent="0.3">
      <c r="A64">
        <v>7.7941839999999996</v>
      </c>
      <c r="B64">
        <f>output__2[[#This Row],[time]]-A63</f>
        <v>0.11204400000000003</v>
      </c>
      <c r="C64">
        <v>0.26</v>
      </c>
      <c r="D64">
        <v>-0.01</v>
      </c>
      <c r="E64">
        <v>0.03</v>
      </c>
      <c r="F64">
        <v>-0.01</v>
      </c>
      <c r="G64">
        <v>0.02</v>
      </c>
      <c r="H64">
        <v>-0.01</v>
      </c>
      <c r="I64">
        <f>output__2[[#This Row],[wx]]*180/PI()</f>
        <v>-0.57295779513082323</v>
      </c>
      <c r="J64">
        <f>output__2[[#This Row],[wy]]*180/PI()</f>
        <v>1.1459155902616465</v>
      </c>
      <c r="K64">
        <f>output__2[[#This Row],[wz]]*180/PI()</f>
        <v>-0.57295779513082323</v>
      </c>
      <c r="L64">
        <f>output__2[[#This Row],[wx (deg)]]*output__2[[#This Row],[dt]]</f>
        <v>-6.4196483197637974E-2</v>
      </c>
      <c r="M64">
        <f>output__2[[#This Row],[wy (deg)]]*output__2[[#This Row],[dt]]</f>
        <v>0.12839296639527595</v>
      </c>
      <c r="N64">
        <f>output__2[[#This Row],[wz (deg)]]*output__2[[#This Row],[dt]]</f>
        <v>-6.4196483197637974E-2</v>
      </c>
      <c r="O64">
        <f>SUM($L$2:output__2[[#This Row],[delta θx]])</f>
        <v>0.71209486610039618</v>
      </c>
      <c r="P64">
        <f>SUM($M$2:output__2[[#This Row],[delta θy]])</f>
        <v>-0.4592600502650579</v>
      </c>
      <c r="Q64">
        <f>SUM($N$2:output__2[[#This Row],[delta θz]])</f>
        <v>-0.56799082400483503</v>
      </c>
      <c r="R64">
        <f>SQRT(output__2[[#This Row],[θ x]]^2+output__2[[#This Row],[θ y]]^2+output__2[[#This Row],[θ z]]^2)</f>
        <v>1.0201041457859565</v>
      </c>
      <c r="S64">
        <f>output__2[[#This Row],[ax]]*$B64</f>
        <v>2.9131440000000008E-2</v>
      </c>
      <c r="T64">
        <f>output__2[[#This Row],[ay]]*$B64</f>
        <v>-1.1204400000000003E-3</v>
      </c>
      <c r="U64">
        <f>output__2[[#This Row],[az]]*$B64</f>
        <v>3.361320000000001E-3</v>
      </c>
      <c r="V64">
        <f>SUM(S$2:S64)</f>
        <v>-8.4542500000000659E-3</v>
      </c>
      <c r="W64">
        <f>SUM(T$2:T64)</f>
        <v>0.52632551000000005</v>
      </c>
      <c r="X64">
        <f>SUM($U$2:U64)</f>
        <v>-0.23342886000000007</v>
      </c>
      <c r="Y64">
        <f>SQRT(output__2[[#This Row],[vx]]^2+output__2[[#This Row],[vy]]^2+output__2[[#This Row],[vz]]^2)</f>
        <v>0.57582901064528025</v>
      </c>
      <c r="Z64">
        <f t="shared" si="0"/>
        <v>0.97499999999999998</v>
      </c>
      <c r="AA64">
        <f>output__2[[#This Row],[m segmental(kg)]]*output__2[[#This Row],[vmag]]</f>
        <v>0.56143328537914827</v>
      </c>
    </row>
    <row r="65" spans="1:27" x14ac:dyDescent="0.3">
      <c r="A65">
        <v>7.9151189999999998</v>
      </c>
      <c r="B65">
        <f>output__2[[#This Row],[time]]-A64</f>
        <v>0.12093500000000024</v>
      </c>
      <c r="C65">
        <v>-0.1</v>
      </c>
      <c r="D65">
        <v>0.08</v>
      </c>
      <c r="E65">
        <v>0.09</v>
      </c>
      <c r="F65">
        <v>-0.02</v>
      </c>
      <c r="G65">
        <v>0.04</v>
      </c>
      <c r="H65">
        <v>0</v>
      </c>
      <c r="I65">
        <f>output__2[[#This Row],[wx]]*180/PI()</f>
        <v>-1.1459155902616465</v>
      </c>
      <c r="J65">
        <f>output__2[[#This Row],[wy]]*180/PI()</f>
        <v>2.2918311805232929</v>
      </c>
      <c r="K65">
        <f>output__2[[#This Row],[wz]]*180/PI()</f>
        <v>0</v>
      </c>
      <c r="L65">
        <f>output__2[[#This Row],[wx (deg)]]*output__2[[#This Row],[dt]]</f>
        <v>-0.13858130190829249</v>
      </c>
      <c r="M65">
        <f>output__2[[#This Row],[wy (deg)]]*output__2[[#This Row],[dt]]</f>
        <v>0.27716260381658497</v>
      </c>
      <c r="N65">
        <f>output__2[[#This Row],[wz (deg)]]*output__2[[#This Row],[dt]]</f>
        <v>0</v>
      </c>
      <c r="O65">
        <f>SUM($L$2:output__2[[#This Row],[delta θx]])</f>
        <v>0.57351356419210364</v>
      </c>
      <c r="P65">
        <f>SUM($M$2:output__2[[#This Row],[delta θy]])</f>
        <v>-0.18209744644847292</v>
      </c>
      <c r="Q65">
        <f>SUM($N$2:output__2[[#This Row],[delta θz]])</f>
        <v>-0.56799082400483503</v>
      </c>
      <c r="R65">
        <f>SQRT(output__2[[#This Row],[θ x]]^2+output__2[[#This Row],[θ y]]^2+output__2[[#This Row],[θ z]]^2)</f>
        <v>0.82746049118315979</v>
      </c>
      <c r="S65">
        <f>output__2[[#This Row],[ax]]*$B65</f>
        <v>-1.2093500000000024E-2</v>
      </c>
      <c r="T65">
        <f>output__2[[#This Row],[ay]]*$B65</f>
        <v>9.6748000000000198E-3</v>
      </c>
      <c r="U65">
        <f>output__2[[#This Row],[az]]*$B65</f>
        <v>1.0884150000000021E-2</v>
      </c>
      <c r="V65">
        <f>SUM(S$2:S65)</f>
        <v>-2.054775000000009E-2</v>
      </c>
      <c r="W65">
        <f>SUM(T$2:T65)</f>
        <v>0.53600031000000004</v>
      </c>
      <c r="X65">
        <f>SUM($U$2:U65)</f>
        <v>-0.22254471000000006</v>
      </c>
      <c r="Y65">
        <f>SQRT(output__2[[#This Row],[vx]]^2+output__2[[#This Row],[vy]]^2+output__2[[#This Row],[vz]]^2)</f>
        <v>0.58072772475502044</v>
      </c>
      <c r="Z65">
        <f t="shared" si="0"/>
        <v>0.97499999999999998</v>
      </c>
      <c r="AA65">
        <f>output__2[[#This Row],[m segmental(kg)]]*output__2[[#This Row],[vmag]]</f>
        <v>0.56620953163614496</v>
      </c>
    </row>
    <row r="66" spans="1:27" x14ac:dyDescent="0.3">
      <c r="A66">
        <v>8.0409839999999999</v>
      </c>
      <c r="B66">
        <f>output__2[[#This Row],[time]]-A65</f>
        <v>0.12586500000000012</v>
      </c>
      <c r="C66">
        <v>0</v>
      </c>
      <c r="D66">
        <v>0.14000000000000001</v>
      </c>
      <c r="E66">
        <v>-0.05</v>
      </c>
      <c r="F66">
        <v>-0.02</v>
      </c>
      <c r="G66">
        <v>-0.01</v>
      </c>
      <c r="H66">
        <v>-0.01</v>
      </c>
      <c r="I66">
        <f>output__2[[#This Row],[wx]]*180/PI()</f>
        <v>-1.1459155902616465</v>
      </c>
      <c r="J66">
        <f>output__2[[#This Row],[wy]]*180/PI()</f>
        <v>-0.57295779513082323</v>
      </c>
      <c r="K66">
        <f>output__2[[#This Row],[wz]]*180/PI()</f>
        <v>-0.57295779513082323</v>
      </c>
      <c r="L66">
        <f>output__2[[#This Row],[wx (deg)]]*output__2[[#This Row],[dt]]</f>
        <v>-0.14423066576828225</v>
      </c>
      <c r="M66">
        <f>output__2[[#This Row],[wy (deg)]]*output__2[[#This Row],[dt]]</f>
        <v>-7.2115332884141126E-2</v>
      </c>
      <c r="N66">
        <f>output__2[[#This Row],[wz (deg)]]*output__2[[#This Row],[dt]]</f>
        <v>-7.2115332884141126E-2</v>
      </c>
      <c r="O66">
        <f>SUM($L$2:output__2[[#This Row],[delta θx]])</f>
        <v>0.42928289842382139</v>
      </c>
      <c r="P66">
        <f>SUM($M$2:output__2[[#This Row],[delta θy]])</f>
        <v>-0.25421277933261405</v>
      </c>
      <c r="Q66">
        <f>SUM($N$2:output__2[[#This Row],[delta θz]])</f>
        <v>-0.6401061568889761</v>
      </c>
      <c r="R66">
        <f>SQRT(output__2[[#This Row],[θ x]]^2+output__2[[#This Row],[θ y]]^2+output__2[[#This Row],[θ z]]^2)</f>
        <v>0.81156875010213636</v>
      </c>
      <c r="S66">
        <f>output__2[[#This Row],[ax]]*$B66</f>
        <v>0</v>
      </c>
      <c r="T66">
        <f>output__2[[#This Row],[ay]]*$B66</f>
        <v>1.7621100000000018E-2</v>
      </c>
      <c r="U66">
        <f>output__2[[#This Row],[az]]*$B66</f>
        <v>-6.2932500000000063E-3</v>
      </c>
      <c r="V66">
        <f>SUM(S$2:S66)</f>
        <v>-2.054775000000009E-2</v>
      </c>
      <c r="W66">
        <f>SUM(T$2:T66)</f>
        <v>0.55362141000000009</v>
      </c>
      <c r="X66">
        <f>SUM($U$2:U66)</f>
        <v>-0.22883796000000006</v>
      </c>
      <c r="Y66">
        <f>SQRT(output__2[[#This Row],[vx]]^2+output__2[[#This Row],[vy]]^2+output__2[[#This Row],[vz]]^2)</f>
        <v>0.5994044440754609</v>
      </c>
      <c r="Z66">
        <f t="shared" si="0"/>
        <v>0.97499999999999998</v>
      </c>
      <c r="AA66">
        <f>output__2[[#This Row],[m segmental(kg)]]*output__2[[#This Row],[vmag]]</f>
        <v>0.5844193329735744</v>
      </c>
    </row>
    <row r="67" spans="1:27" x14ac:dyDescent="0.3">
      <c r="A67">
        <v>8.1807739999999995</v>
      </c>
      <c r="B67">
        <f>output__2[[#This Row],[time]]-A66</f>
        <v>0.13978999999999964</v>
      </c>
      <c r="C67">
        <v>-0.06</v>
      </c>
      <c r="D67">
        <v>0.04</v>
      </c>
      <c r="E67">
        <v>-0.2</v>
      </c>
      <c r="F67">
        <v>0.04</v>
      </c>
      <c r="G67">
        <v>0.03</v>
      </c>
      <c r="H67">
        <v>0</v>
      </c>
      <c r="I67">
        <f>output__2[[#This Row],[wx]]*180/PI()</f>
        <v>2.2918311805232929</v>
      </c>
      <c r="J67">
        <f>output__2[[#This Row],[wy]]*180/PI()</f>
        <v>1.7188733853924696</v>
      </c>
      <c r="K67">
        <f>output__2[[#This Row],[wz]]*180/PI()</f>
        <v>0</v>
      </c>
      <c r="L67">
        <f>output__2[[#This Row],[wx (deg)]]*output__2[[#This Row],[dt]]</f>
        <v>0.32037508072535031</v>
      </c>
      <c r="M67">
        <f>output__2[[#This Row],[wy (deg)]]*output__2[[#This Row],[dt]]</f>
        <v>0.24028131054401269</v>
      </c>
      <c r="N67">
        <f>output__2[[#This Row],[wz (deg)]]*output__2[[#This Row],[dt]]</f>
        <v>0</v>
      </c>
      <c r="O67">
        <f>SUM($L$2:output__2[[#This Row],[delta θx]])</f>
        <v>0.74965797914917176</v>
      </c>
      <c r="P67">
        <f>SUM($M$2:output__2[[#This Row],[delta θy]])</f>
        <v>-1.3931468788601353E-2</v>
      </c>
      <c r="Q67">
        <f>SUM($N$2:output__2[[#This Row],[delta θz]])</f>
        <v>-0.6401061568889761</v>
      </c>
      <c r="R67">
        <f>SQRT(output__2[[#This Row],[θ x]]^2+output__2[[#This Row],[θ y]]^2+output__2[[#This Row],[θ z]]^2)</f>
        <v>0.98585854137994988</v>
      </c>
      <c r="S67">
        <f>output__2[[#This Row],[ax]]*$B67</f>
        <v>-8.3873999999999772E-3</v>
      </c>
      <c r="T67">
        <f>output__2[[#This Row],[ay]]*$B67</f>
        <v>5.5915999999999856E-3</v>
      </c>
      <c r="U67">
        <f>output__2[[#This Row],[az]]*$B67</f>
        <v>-2.7957999999999927E-2</v>
      </c>
      <c r="V67">
        <f>SUM(S$2:S67)</f>
        <v>-2.8935150000000069E-2</v>
      </c>
      <c r="W67">
        <f>SUM(T$2:T67)</f>
        <v>0.55921301000000012</v>
      </c>
      <c r="X67">
        <f>SUM($U$2:U67)</f>
        <v>-0.25679595999999999</v>
      </c>
      <c r="Y67">
        <f>SQRT(output__2[[#This Row],[vx]]^2+output__2[[#This Row],[vy]]^2+output__2[[#This Row],[vz]]^2)</f>
        <v>0.61603619904280327</v>
      </c>
      <c r="Z67">
        <f t="shared" si="0"/>
        <v>0.97499999999999998</v>
      </c>
      <c r="AA67">
        <f>output__2[[#This Row],[m segmental(kg)]]*output__2[[#This Row],[vmag]]</f>
        <v>0.60063529406673322</v>
      </c>
    </row>
    <row r="68" spans="1:27" x14ac:dyDescent="0.3">
      <c r="A68">
        <v>8.2937529999999988</v>
      </c>
      <c r="B68">
        <f>output__2[[#This Row],[time]]-A67</f>
        <v>0.11297899999999927</v>
      </c>
      <c r="C68">
        <v>0.17</v>
      </c>
      <c r="D68">
        <v>0.27</v>
      </c>
      <c r="E68">
        <v>0.19</v>
      </c>
      <c r="F68">
        <v>-7.0000000000000007E-2</v>
      </c>
      <c r="G68">
        <v>0.05</v>
      </c>
      <c r="H68">
        <v>-0.01</v>
      </c>
      <c r="I68">
        <f>output__2[[#This Row],[wx]]*180/PI()</f>
        <v>-4.0107045659157627</v>
      </c>
      <c r="J68">
        <f>output__2[[#This Row],[wy]]*180/PI()</f>
        <v>2.8647889756541161</v>
      </c>
      <c r="K68">
        <f>output__2[[#This Row],[wz]]*180/PI()</f>
        <v>-0.57295779513082323</v>
      </c>
      <c r="L68">
        <f>output__2[[#This Row],[wx (deg)]]*output__2[[#This Row],[dt]]</f>
        <v>-0.45312539115259404</v>
      </c>
      <c r="M68">
        <f>output__2[[#This Row],[wy (deg)]]*output__2[[#This Row],[dt]]</f>
        <v>0.32366099368042428</v>
      </c>
      <c r="N68">
        <f>output__2[[#This Row],[wz (deg)]]*output__2[[#This Row],[dt]]</f>
        <v>-6.4732198736084864E-2</v>
      </c>
      <c r="O68">
        <f>SUM($L$2:output__2[[#This Row],[delta θx]])</f>
        <v>0.29653258799657772</v>
      </c>
      <c r="P68">
        <f>SUM($M$2:output__2[[#This Row],[delta θy]])</f>
        <v>0.30972952489182293</v>
      </c>
      <c r="Q68">
        <f>SUM($N$2:output__2[[#This Row],[delta θz]])</f>
        <v>-0.70483835562506092</v>
      </c>
      <c r="R68">
        <f>SQRT(output__2[[#This Row],[θ x]]^2+output__2[[#This Row],[θ y]]^2+output__2[[#This Row],[θ z]]^2)</f>
        <v>0.82502185540378403</v>
      </c>
      <c r="S68">
        <f>output__2[[#This Row],[ax]]*$B68</f>
        <v>1.9206429999999879E-2</v>
      </c>
      <c r="T68">
        <f>output__2[[#This Row],[ay]]*$B68</f>
        <v>3.0504329999999805E-2</v>
      </c>
      <c r="U68">
        <f>output__2[[#This Row],[az]]*$B68</f>
        <v>2.1466009999999862E-2</v>
      </c>
      <c r="V68">
        <f>SUM(S$2:S68)</f>
        <v>-9.7287200000001905E-3</v>
      </c>
      <c r="W68">
        <f>SUM(T$2:T68)</f>
        <v>0.58971733999999998</v>
      </c>
      <c r="X68">
        <f>SUM($U$2:U68)</f>
        <v>-0.23532995000000012</v>
      </c>
      <c r="Y68">
        <f>SQRT(output__2[[#This Row],[vx]]^2+output__2[[#This Row],[vy]]^2+output__2[[#This Row],[vz]]^2)</f>
        <v>0.63501289314195553</v>
      </c>
      <c r="Z68">
        <f t="shared" ref="Z68:Z131" si="1">65*0.015</f>
        <v>0.97499999999999998</v>
      </c>
      <c r="AA68">
        <f>output__2[[#This Row],[m segmental(kg)]]*output__2[[#This Row],[vmag]]</f>
        <v>0.61913757081340659</v>
      </c>
    </row>
    <row r="69" spans="1:27" x14ac:dyDescent="0.3">
      <c r="A69">
        <v>8.4115159999999989</v>
      </c>
      <c r="B69">
        <f>output__2[[#This Row],[time]]-A68</f>
        <v>0.11776300000000006</v>
      </c>
      <c r="C69">
        <v>-0.02</v>
      </c>
      <c r="D69">
        <v>0</v>
      </c>
      <c r="E69">
        <v>-0.02</v>
      </c>
      <c r="F69">
        <v>-0.01</v>
      </c>
      <c r="G69">
        <v>0.04</v>
      </c>
      <c r="H69">
        <v>0.01</v>
      </c>
      <c r="I69">
        <f>output__2[[#This Row],[wx]]*180/PI()</f>
        <v>-0.57295779513082323</v>
      </c>
      <c r="J69">
        <f>output__2[[#This Row],[wy]]*180/PI()</f>
        <v>2.2918311805232929</v>
      </c>
      <c r="K69">
        <f>output__2[[#This Row],[wz]]*180/PI()</f>
        <v>0.57295779513082323</v>
      </c>
      <c r="L69">
        <f>output__2[[#This Row],[wx (deg)]]*output__2[[#This Row],[dt]]</f>
        <v>-6.7473228827991172E-2</v>
      </c>
      <c r="M69">
        <f>output__2[[#This Row],[wy (deg)]]*output__2[[#This Row],[dt]]</f>
        <v>0.26989291531196469</v>
      </c>
      <c r="N69">
        <f>output__2[[#This Row],[wz (deg)]]*output__2[[#This Row],[dt]]</f>
        <v>6.7473228827991172E-2</v>
      </c>
      <c r="O69">
        <f>SUM($L$2:output__2[[#This Row],[delta θx]])</f>
        <v>0.22905935916858655</v>
      </c>
      <c r="P69">
        <f>SUM($M$2:output__2[[#This Row],[delta θy]])</f>
        <v>0.57962244020378761</v>
      </c>
      <c r="Q69">
        <f>SUM($N$2:output__2[[#This Row],[delta θz]])</f>
        <v>-0.63736512679706969</v>
      </c>
      <c r="R69">
        <f>SQRT(output__2[[#This Row],[θ x]]^2+output__2[[#This Row],[θ y]]^2+output__2[[#This Row],[θ z]]^2)</f>
        <v>0.89143966036269751</v>
      </c>
      <c r="S69">
        <f>output__2[[#This Row],[ax]]*$B69</f>
        <v>-2.3552600000000014E-3</v>
      </c>
      <c r="T69">
        <f>output__2[[#This Row],[ay]]*$B69</f>
        <v>0</v>
      </c>
      <c r="U69">
        <f>output__2[[#This Row],[az]]*$B69</f>
        <v>-2.3552600000000014E-3</v>
      </c>
      <c r="V69">
        <f>SUM(S$2:S69)</f>
        <v>-1.2083980000000192E-2</v>
      </c>
      <c r="W69">
        <f>SUM(T$2:T69)</f>
        <v>0.58971733999999998</v>
      </c>
      <c r="X69">
        <f>SUM($U$2:U69)</f>
        <v>-0.23768521000000012</v>
      </c>
      <c r="Y69">
        <f>SQRT(output__2[[#This Row],[vx]]^2+output__2[[#This Row],[vy]]^2+output__2[[#This Row],[vz]]^2)</f>
        <v>0.63592988821257657</v>
      </c>
      <c r="Z69">
        <f t="shared" si="1"/>
        <v>0.97499999999999998</v>
      </c>
      <c r="AA69">
        <f>output__2[[#This Row],[m segmental(kg)]]*output__2[[#This Row],[vmag]]</f>
        <v>0.62003164100726216</v>
      </c>
    </row>
    <row r="70" spans="1:27" x14ac:dyDescent="0.3">
      <c r="A70">
        <v>8.5690049999999989</v>
      </c>
      <c r="B70">
        <f>output__2[[#This Row],[time]]-A69</f>
        <v>0.15748899999999999</v>
      </c>
      <c r="C70">
        <v>-0.04</v>
      </c>
      <c r="D70">
        <v>0.02</v>
      </c>
      <c r="E70">
        <v>0.17</v>
      </c>
      <c r="F70">
        <v>-0.01</v>
      </c>
      <c r="G70">
        <v>-0.01</v>
      </c>
      <c r="H70">
        <v>0.01</v>
      </c>
      <c r="I70">
        <f>output__2[[#This Row],[wx]]*180/PI()</f>
        <v>-0.57295779513082323</v>
      </c>
      <c r="J70">
        <f>output__2[[#This Row],[wy]]*180/PI()</f>
        <v>-0.57295779513082323</v>
      </c>
      <c r="K70">
        <f>output__2[[#This Row],[wz]]*180/PI()</f>
        <v>0.57295779513082323</v>
      </c>
      <c r="L70">
        <f>output__2[[#This Row],[wx (deg)]]*output__2[[#This Row],[dt]]</f>
        <v>-9.023455019735821E-2</v>
      </c>
      <c r="M70">
        <f>output__2[[#This Row],[wy (deg)]]*output__2[[#This Row],[dt]]</f>
        <v>-9.023455019735821E-2</v>
      </c>
      <c r="N70">
        <f>output__2[[#This Row],[wz (deg)]]*output__2[[#This Row],[dt]]</f>
        <v>9.023455019735821E-2</v>
      </c>
      <c r="O70">
        <f>SUM($L$2:output__2[[#This Row],[delta θx]])</f>
        <v>0.13882480897122834</v>
      </c>
      <c r="P70">
        <f>SUM($M$2:output__2[[#This Row],[delta θy]])</f>
        <v>0.4893878900064294</v>
      </c>
      <c r="Q70">
        <f>SUM($N$2:output__2[[#This Row],[delta θz]])</f>
        <v>-0.54713057659971143</v>
      </c>
      <c r="R70">
        <f>SQRT(output__2[[#This Row],[θ x]]^2+output__2[[#This Row],[θ y]]^2+output__2[[#This Row],[θ z]]^2)</f>
        <v>0.74707744064532944</v>
      </c>
      <c r="S70">
        <f>output__2[[#This Row],[ax]]*$B70</f>
        <v>-6.2995600000000001E-3</v>
      </c>
      <c r="T70">
        <f>output__2[[#This Row],[ay]]*$B70</f>
        <v>3.14978E-3</v>
      </c>
      <c r="U70">
        <f>output__2[[#This Row],[az]]*$B70</f>
        <v>2.6773129999999999E-2</v>
      </c>
      <c r="V70">
        <f>SUM(S$2:S70)</f>
        <v>-1.8383540000000191E-2</v>
      </c>
      <c r="W70">
        <f>SUM(T$2:T70)</f>
        <v>0.59286711999999997</v>
      </c>
      <c r="X70">
        <f>SUM($U$2:U70)</f>
        <v>-0.21091208000000011</v>
      </c>
      <c r="Y70">
        <f>SQRT(output__2[[#This Row],[vx]]^2+output__2[[#This Row],[vy]]^2+output__2[[#This Row],[vz]]^2)</f>
        <v>0.62953417858759064</v>
      </c>
      <c r="Z70">
        <f t="shared" si="1"/>
        <v>0.97499999999999998</v>
      </c>
      <c r="AA70">
        <f>output__2[[#This Row],[m segmental(kg)]]*output__2[[#This Row],[vmag]]</f>
        <v>0.6137958241229009</v>
      </c>
    </row>
    <row r="71" spans="1:27" x14ac:dyDescent="0.3">
      <c r="A71">
        <v>8.695371999999999</v>
      </c>
      <c r="B71">
        <f>output__2[[#This Row],[time]]-A70</f>
        <v>0.12636700000000012</v>
      </c>
      <c r="C71">
        <v>0.11</v>
      </c>
      <c r="D71">
        <v>0.05</v>
      </c>
      <c r="E71">
        <v>0.14000000000000001</v>
      </c>
      <c r="F71">
        <v>0.02</v>
      </c>
      <c r="G71">
        <v>0.03</v>
      </c>
      <c r="H71">
        <v>0</v>
      </c>
      <c r="I71">
        <f>output__2[[#This Row],[wx]]*180/PI()</f>
        <v>1.1459155902616465</v>
      </c>
      <c r="J71">
        <f>output__2[[#This Row],[wy]]*180/PI()</f>
        <v>1.7188733853924696</v>
      </c>
      <c r="K71">
        <f>output__2[[#This Row],[wz]]*180/PI()</f>
        <v>0</v>
      </c>
      <c r="L71">
        <f>output__2[[#This Row],[wx (deg)]]*output__2[[#This Row],[dt]]</f>
        <v>0.14480591539459362</v>
      </c>
      <c r="M71">
        <f>output__2[[#This Row],[wy (deg)]]*output__2[[#This Row],[dt]]</f>
        <v>0.21720887309189041</v>
      </c>
      <c r="N71">
        <f>output__2[[#This Row],[wz (deg)]]*output__2[[#This Row],[dt]]</f>
        <v>0</v>
      </c>
      <c r="O71">
        <f>SUM($L$2:output__2[[#This Row],[delta θx]])</f>
        <v>0.28363072436582193</v>
      </c>
      <c r="P71">
        <f>SUM($M$2:output__2[[#This Row],[delta θy]])</f>
        <v>0.70659676309831987</v>
      </c>
      <c r="Q71">
        <f>SUM($N$2:output__2[[#This Row],[delta θz]])</f>
        <v>-0.54713057659971143</v>
      </c>
      <c r="R71">
        <f>SQRT(output__2[[#This Row],[θ x]]^2+output__2[[#This Row],[θ y]]^2+output__2[[#This Row],[θ z]]^2)</f>
        <v>0.93759119091192222</v>
      </c>
      <c r="S71">
        <f>output__2[[#This Row],[ax]]*$B71</f>
        <v>1.3900370000000013E-2</v>
      </c>
      <c r="T71">
        <f>output__2[[#This Row],[ay]]*$B71</f>
        <v>6.3183500000000064E-3</v>
      </c>
      <c r="U71">
        <f>output__2[[#This Row],[az]]*$B71</f>
        <v>1.7691380000000017E-2</v>
      </c>
      <c r="V71">
        <f>SUM(S$2:S71)</f>
        <v>-4.4831700000001785E-3</v>
      </c>
      <c r="W71">
        <f>SUM(T$2:T71)</f>
        <v>0.59918547</v>
      </c>
      <c r="X71">
        <f>SUM($U$2:U71)</f>
        <v>-0.19322070000000011</v>
      </c>
      <c r="Y71">
        <f>SQRT(output__2[[#This Row],[vx]]^2+output__2[[#This Row],[vy]]^2+output__2[[#This Row],[vz]]^2)</f>
        <v>0.62958523265786648</v>
      </c>
      <c r="Z71">
        <f t="shared" si="1"/>
        <v>0.97499999999999998</v>
      </c>
      <c r="AA71">
        <f>output__2[[#This Row],[m segmental(kg)]]*output__2[[#This Row],[vmag]]</f>
        <v>0.61384560184141979</v>
      </c>
    </row>
    <row r="72" spans="1:27" x14ac:dyDescent="0.3">
      <c r="A72">
        <v>8.8171710000000001</v>
      </c>
      <c r="B72">
        <f>output__2[[#This Row],[time]]-A71</f>
        <v>0.1217990000000011</v>
      </c>
      <c r="C72">
        <v>0.05</v>
      </c>
      <c r="D72">
        <v>0.02</v>
      </c>
      <c r="E72">
        <v>-0.08</v>
      </c>
      <c r="F72">
        <v>0</v>
      </c>
      <c r="G72">
        <v>0.05</v>
      </c>
      <c r="H72">
        <v>-0.01</v>
      </c>
      <c r="I72">
        <f>output__2[[#This Row],[wx]]*180/PI()</f>
        <v>0</v>
      </c>
      <c r="J72">
        <f>output__2[[#This Row],[wy]]*180/PI()</f>
        <v>2.8647889756541161</v>
      </c>
      <c r="K72">
        <f>output__2[[#This Row],[wz]]*180/PI()</f>
        <v>-0.57295779513082323</v>
      </c>
      <c r="L72">
        <f>output__2[[#This Row],[wx (deg)]]*output__2[[#This Row],[dt]]</f>
        <v>0</v>
      </c>
      <c r="M72">
        <f>output__2[[#This Row],[wy (deg)]]*output__2[[#This Row],[dt]]</f>
        <v>0.34892843244569882</v>
      </c>
      <c r="N72">
        <f>output__2[[#This Row],[wz (deg)]]*output__2[[#This Row],[dt]]</f>
        <v>-6.978568648913977E-2</v>
      </c>
      <c r="O72">
        <f>SUM($L$2:output__2[[#This Row],[delta θx]])</f>
        <v>0.28363072436582193</v>
      </c>
      <c r="P72">
        <f>SUM($M$2:output__2[[#This Row],[delta θy]])</f>
        <v>1.0555251955440186</v>
      </c>
      <c r="Q72">
        <f>SUM($N$2:output__2[[#This Row],[delta θz]])</f>
        <v>-0.61691626308885117</v>
      </c>
      <c r="R72">
        <f>SQRT(output__2[[#This Row],[θ x]]^2+output__2[[#This Row],[θ y]]^2+output__2[[#This Row],[θ z]]^2)</f>
        <v>1.2550559756026949</v>
      </c>
      <c r="S72">
        <f>output__2[[#This Row],[ax]]*$B72</f>
        <v>6.0899500000000557E-3</v>
      </c>
      <c r="T72">
        <f>output__2[[#This Row],[ay]]*$B72</f>
        <v>2.435980000000022E-3</v>
      </c>
      <c r="U72">
        <f>output__2[[#This Row],[az]]*$B72</f>
        <v>-9.7439200000000881E-3</v>
      </c>
      <c r="V72">
        <f>SUM(S$2:S72)</f>
        <v>1.6067799999998772E-3</v>
      </c>
      <c r="W72">
        <f>SUM(T$2:T72)</f>
        <v>0.60162145</v>
      </c>
      <c r="X72">
        <f>SUM($U$2:U72)</f>
        <v>-0.20296462000000021</v>
      </c>
      <c r="Y72">
        <f>SQRT(output__2[[#This Row],[vx]]^2+output__2[[#This Row],[vy]]^2+output__2[[#This Row],[vz]]^2)</f>
        <v>0.63493746764056647</v>
      </c>
      <c r="Z72">
        <f t="shared" si="1"/>
        <v>0.97499999999999998</v>
      </c>
      <c r="AA72">
        <f>output__2[[#This Row],[m segmental(kg)]]*output__2[[#This Row],[vmag]]</f>
        <v>0.61906403094955231</v>
      </c>
    </row>
    <row r="73" spans="1:27" x14ac:dyDescent="0.3">
      <c r="A73">
        <v>8.9506699999999988</v>
      </c>
      <c r="B73">
        <f>output__2[[#This Row],[time]]-A72</f>
        <v>0.1334989999999987</v>
      </c>
      <c r="C73">
        <v>0.04</v>
      </c>
      <c r="D73">
        <v>0.06</v>
      </c>
      <c r="E73">
        <v>0.23</v>
      </c>
      <c r="F73">
        <v>0.01</v>
      </c>
      <c r="G73">
        <v>-0.01</v>
      </c>
      <c r="H73">
        <v>0.01</v>
      </c>
      <c r="I73">
        <f>output__2[[#This Row],[wx]]*180/PI()</f>
        <v>0.57295779513082323</v>
      </c>
      <c r="J73">
        <f>output__2[[#This Row],[wy]]*180/PI()</f>
        <v>-0.57295779513082323</v>
      </c>
      <c r="K73">
        <f>output__2[[#This Row],[wz]]*180/PI()</f>
        <v>0.57295779513082323</v>
      </c>
      <c r="L73">
        <f>output__2[[#This Row],[wx (deg)]]*output__2[[#This Row],[dt]]</f>
        <v>7.6489292692169031E-2</v>
      </c>
      <c r="M73">
        <f>output__2[[#This Row],[wy (deg)]]*output__2[[#This Row],[dt]]</f>
        <v>-7.6489292692169031E-2</v>
      </c>
      <c r="N73">
        <f>output__2[[#This Row],[wz (deg)]]*output__2[[#This Row],[dt]]</f>
        <v>7.6489292692169031E-2</v>
      </c>
      <c r="O73">
        <f>SUM($L$2:output__2[[#This Row],[delta θx]])</f>
        <v>0.36012001705799096</v>
      </c>
      <c r="P73">
        <f>SUM($M$2:output__2[[#This Row],[delta θy]])</f>
        <v>0.9790359028518496</v>
      </c>
      <c r="Q73">
        <f>SUM($N$2:output__2[[#This Row],[delta θz]])</f>
        <v>-0.54042697039668219</v>
      </c>
      <c r="R73">
        <f>SQRT(output__2[[#This Row],[θ x]]^2+output__2[[#This Row],[θ y]]^2+output__2[[#This Row],[θ z]]^2)</f>
        <v>1.1748442603557803</v>
      </c>
      <c r="S73">
        <f>output__2[[#This Row],[ax]]*$B73</f>
        <v>5.3399599999999483E-3</v>
      </c>
      <c r="T73">
        <f>output__2[[#This Row],[ay]]*$B73</f>
        <v>8.0099399999999221E-3</v>
      </c>
      <c r="U73">
        <f>output__2[[#This Row],[az]]*$B73</f>
        <v>3.0704769999999704E-2</v>
      </c>
      <c r="V73">
        <f>SUM(S$2:S73)</f>
        <v>6.9467399999998255E-3</v>
      </c>
      <c r="W73">
        <f>SUM(T$2:T73)</f>
        <v>0.60963138999999988</v>
      </c>
      <c r="X73">
        <f>SUM($U$2:U73)</f>
        <v>-0.17225985000000049</v>
      </c>
      <c r="Y73">
        <f>SQRT(output__2[[#This Row],[vx]]^2+output__2[[#This Row],[vy]]^2+output__2[[#This Row],[vz]]^2)</f>
        <v>0.63353937903810076</v>
      </c>
      <c r="Z73">
        <f t="shared" si="1"/>
        <v>0.97499999999999998</v>
      </c>
      <c r="AA73">
        <f>output__2[[#This Row],[m segmental(kg)]]*output__2[[#This Row],[vmag]]</f>
        <v>0.61770089456214827</v>
      </c>
    </row>
    <row r="74" spans="1:27" x14ac:dyDescent="0.3">
      <c r="A74">
        <v>9.0397069999999999</v>
      </c>
      <c r="B74">
        <f>output__2[[#This Row],[time]]-A73</f>
        <v>8.9037000000001143E-2</v>
      </c>
      <c r="C74">
        <v>-0.02</v>
      </c>
      <c r="D74">
        <v>0</v>
      </c>
      <c r="E74">
        <v>0</v>
      </c>
      <c r="F74">
        <v>0.06</v>
      </c>
      <c r="G74">
        <v>0</v>
      </c>
      <c r="H74">
        <v>-0.01</v>
      </c>
      <c r="I74">
        <f>output__2[[#This Row],[wx]]*180/PI()</f>
        <v>3.4377467707849392</v>
      </c>
      <c r="J74">
        <f>output__2[[#This Row],[wy]]*180/PI()</f>
        <v>0</v>
      </c>
      <c r="K74">
        <f>output__2[[#This Row],[wz]]*180/PI()</f>
        <v>-0.57295779513082323</v>
      </c>
      <c r="L74">
        <f>output__2[[#This Row],[wx (deg)]]*output__2[[#This Row],[dt]]</f>
        <v>0.30608665923038259</v>
      </c>
      <c r="M74">
        <f>output__2[[#This Row],[wy (deg)]]*output__2[[#This Row],[dt]]</f>
        <v>0</v>
      </c>
      <c r="N74">
        <f>output__2[[#This Row],[wz (deg)]]*output__2[[#This Row],[dt]]</f>
        <v>-5.1014443205063764E-2</v>
      </c>
      <c r="O74">
        <f>SUM($L$2:output__2[[#This Row],[delta θx]])</f>
        <v>0.6662066762883736</v>
      </c>
      <c r="P74">
        <f>SUM($M$2:output__2[[#This Row],[delta θy]])</f>
        <v>0.9790359028518496</v>
      </c>
      <c r="Q74">
        <f>SUM($N$2:output__2[[#This Row],[delta θz]])</f>
        <v>-0.59144141360174596</v>
      </c>
      <c r="R74">
        <f>SQRT(output__2[[#This Row],[θ x]]^2+output__2[[#This Row],[θ y]]^2+output__2[[#This Row],[θ z]]^2)</f>
        <v>1.3236863602558462</v>
      </c>
      <c r="S74">
        <f>output__2[[#This Row],[ax]]*$B74</f>
        <v>-1.7807400000000228E-3</v>
      </c>
      <c r="T74">
        <f>output__2[[#This Row],[ay]]*$B74</f>
        <v>0</v>
      </c>
      <c r="U74">
        <f>output__2[[#This Row],[az]]*$B74</f>
        <v>0</v>
      </c>
      <c r="V74">
        <f>SUM(S$2:S74)</f>
        <v>5.1659999999998027E-3</v>
      </c>
      <c r="W74">
        <f>SUM(T$2:T74)</f>
        <v>0.60963138999999988</v>
      </c>
      <c r="X74">
        <f>SUM($U$2:U74)</f>
        <v>-0.17225985000000049</v>
      </c>
      <c r="Y74">
        <f>SQRT(output__2[[#This Row],[vx]]^2+output__2[[#This Row],[vy]]^2+output__2[[#This Row],[vz]]^2)</f>
        <v>0.63352235568396054</v>
      </c>
      <c r="Z74">
        <f t="shared" si="1"/>
        <v>0.97499999999999998</v>
      </c>
      <c r="AA74">
        <f>output__2[[#This Row],[m segmental(kg)]]*output__2[[#This Row],[vmag]]</f>
        <v>0.61768429679186154</v>
      </c>
    </row>
    <row r="75" spans="1:27" x14ac:dyDescent="0.3">
      <c r="A75">
        <v>9.1937420000000003</v>
      </c>
      <c r="B75">
        <f>output__2[[#This Row],[time]]-A74</f>
        <v>0.15403500000000037</v>
      </c>
      <c r="C75">
        <v>0.03</v>
      </c>
      <c r="D75">
        <v>-0.01</v>
      </c>
      <c r="E75">
        <v>0.09</v>
      </c>
      <c r="F75">
        <v>0.03</v>
      </c>
      <c r="G75">
        <v>-0.03</v>
      </c>
      <c r="H75">
        <v>0.01</v>
      </c>
      <c r="I75">
        <f>output__2[[#This Row],[wx]]*180/PI()</f>
        <v>1.7188733853924696</v>
      </c>
      <c r="J75">
        <f>output__2[[#This Row],[wy]]*180/PI()</f>
        <v>-1.7188733853924696</v>
      </c>
      <c r="K75">
        <f>output__2[[#This Row],[wz]]*180/PI()</f>
        <v>0.57295779513082323</v>
      </c>
      <c r="L75">
        <f>output__2[[#This Row],[wx (deg)]]*output__2[[#This Row],[dt]]</f>
        <v>0.26476666191892967</v>
      </c>
      <c r="M75">
        <f>output__2[[#This Row],[wy (deg)]]*output__2[[#This Row],[dt]]</f>
        <v>-0.26476666191892967</v>
      </c>
      <c r="N75">
        <f>output__2[[#This Row],[wz (deg)]]*output__2[[#This Row],[dt]]</f>
        <v>8.8255553972976561E-2</v>
      </c>
      <c r="O75">
        <f>SUM($L$2:output__2[[#This Row],[delta θx]])</f>
        <v>0.93097333820730332</v>
      </c>
      <c r="P75">
        <f>SUM($M$2:output__2[[#This Row],[delta θy]])</f>
        <v>0.71426924093291988</v>
      </c>
      <c r="Q75">
        <f>SUM($N$2:output__2[[#This Row],[delta θz]])</f>
        <v>-0.50318585962876938</v>
      </c>
      <c r="R75">
        <f>SQRT(output__2[[#This Row],[θ x]]^2+output__2[[#This Row],[θ y]]^2+output__2[[#This Row],[θ z]]^2)</f>
        <v>1.2767489629234414</v>
      </c>
      <c r="S75">
        <f>output__2[[#This Row],[ax]]*$B75</f>
        <v>4.6210500000000111E-3</v>
      </c>
      <c r="T75">
        <f>output__2[[#This Row],[ay]]*$B75</f>
        <v>-1.5403500000000037E-3</v>
      </c>
      <c r="U75">
        <f>output__2[[#This Row],[az]]*$B75</f>
        <v>1.3863150000000032E-2</v>
      </c>
      <c r="V75">
        <f>SUM(S$2:S75)</f>
        <v>9.7870499999998146E-3</v>
      </c>
      <c r="W75">
        <f>SUM(T$2:T75)</f>
        <v>0.60809103999999992</v>
      </c>
      <c r="X75">
        <f>SUM($U$2:U75)</f>
        <v>-0.15839670000000045</v>
      </c>
      <c r="Y75">
        <f>SQRT(output__2[[#This Row],[vx]]^2+output__2[[#This Row],[vy]]^2+output__2[[#This Row],[vz]]^2)</f>
        <v>0.6284584424183306</v>
      </c>
      <c r="Z75">
        <f t="shared" si="1"/>
        <v>0.97499999999999998</v>
      </c>
      <c r="AA75">
        <f>output__2[[#This Row],[m segmental(kg)]]*output__2[[#This Row],[vmag]]</f>
        <v>0.61274698135787231</v>
      </c>
    </row>
    <row r="76" spans="1:27" x14ac:dyDescent="0.3">
      <c r="A76">
        <v>9.3140529999999995</v>
      </c>
      <c r="B76">
        <f>output__2[[#This Row],[time]]-A75</f>
        <v>0.12031099999999917</v>
      </c>
      <c r="C76">
        <v>7.0000000000000007E-2</v>
      </c>
      <c r="D76">
        <v>-0.02</v>
      </c>
      <c r="E76">
        <v>-0.05</v>
      </c>
      <c r="F76">
        <v>0.01</v>
      </c>
      <c r="G76">
        <v>-0.01</v>
      </c>
      <c r="H76">
        <v>0</v>
      </c>
      <c r="I76">
        <f>output__2[[#This Row],[wx]]*180/PI()</f>
        <v>0.57295779513082323</v>
      </c>
      <c r="J76">
        <f>output__2[[#This Row],[wy]]*180/PI()</f>
        <v>-0.57295779513082323</v>
      </c>
      <c r="K76">
        <f>output__2[[#This Row],[wz]]*180/PI()</f>
        <v>0</v>
      </c>
      <c r="L76">
        <f>output__2[[#This Row],[wx (deg)]]*output__2[[#This Row],[dt]]</f>
        <v>6.8933125289983993E-2</v>
      </c>
      <c r="M76">
        <f>output__2[[#This Row],[wy (deg)]]*output__2[[#This Row],[dt]]</f>
        <v>-6.8933125289983993E-2</v>
      </c>
      <c r="N76">
        <f>output__2[[#This Row],[wz (deg)]]*output__2[[#This Row],[dt]]</f>
        <v>0</v>
      </c>
      <c r="O76">
        <f>SUM($L$2:output__2[[#This Row],[delta θx]])</f>
        <v>0.99990646349728729</v>
      </c>
      <c r="P76">
        <f>SUM($M$2:output__2[[#This Row],[delta θy]])</f>
        <v>0.64533611564293591</v>
      </c>
      <c r="Q76">
        <f>SUM($N$2:output__2[[#This Row],[delta θz]])</f>
        <v>-0.50318585962876938</v>
      </c>
      <c r="R76">
        <f>SQRT(output__2[[#This Row],[θ x]]^2+output__2[[#This Row],[θ y]]^2+output__2[[#This Row],[θ z]]^2)</f>
        <v>1.2920788084428552</v>
      </c>
      <c r="S76">
        <f>output__2[[#This Row],[ax]]*$B76</f>
        <v>8.4217699999999431E-3</v>
      </c>
      <c r="T76">
        <f>output__2[[#This Row],[ay]]*$B76</f>
        <v>-2.4062199999999832E-3</v>
      </c>
      <c r="U76">
        <f>output__2[[#This Row],[az]]*$B76</f>
        <v>-6.015549999999959E-3</v>
      </c>
      <c r="V76">
        <f>SUM(S$2:S76)</f>
        <v>1.8208819999999758E-2</v>
      </c>
      <c r="W76">
        <f>SUM(T$2:T76)</f>
        <v>0.6056848199999999</v>
      </c>
      <c r="X76">
        <f>SUM($U$2:U76)</f>
        <v>-0.1644122500000004</v>
      </c>
      <c r="Y76">
        <f>SQRT(output__2[[#This Row],[vx]]^2+output__2[[#This Row],[vy]]^2+output__2[[#This Row],[vz]]^2)</f>
        <v>0.62786706415792137</v>
      </c>
      <c r="Z76">
        <f t="shared" si="1"/>
        <v>0.97499999999999998</v>
      </c>
      <c r="AA76">
        <f>output__2[[#This Row],[m segmental(kg)]]*output__2[[#This Row],[vmag]]</f>
        <v>0.61217038755397335</v>
      </c>
    </row>
    <row r="77" spans="1:27" x14ac:dyDescent="0.3">
      <c r="A77">
        <v>9.4463639999999991</v>
      </c>
      <c r="B77">
        <f>output__2[[#This Row],[time]]-A76</f>
        <v>0.13231099999999962</v>
      </c>
      <c r="C77">
        <v>0.04</v>
      </c>
      <c r="D77">
        <v>-0.01</v>
      </c>
      <c r="E77">
        <v>-0.06</v>
      </c>
      <c r="F77">
        <v>0</v>
      </c>
      <c r="G77">
        <v>-0.01</v>
      </c>
      <c r="H77">
        <v>-0.01</v>
      </c>
      <c r="I77">
        <f>output__2[[#This Row],[wx]]*180/PI()</f>
        <v>0</v>
      </c>
      <c r="J77">
        <f>output__2[[#This Row],[wy]]*180/PI()</f>
        <v>-0.57295779513082323</v>
      </c>
      <c r="K77">
        <f>output__2[[#This Row],[wz]]*180/PI()</f>
        <v>-0.57295779513082323</v>
      </c>
      <c r="L77">
        <f>output__2[[#This Row],[wx (deg)]]*output__2[[#This Row],[dt]]</f>
        <v>0</v>
      </c>
      <c r="M77">
        <f>output__2[[#This Row],[wy (deg)]]*output__2[[#This Row],[dt]]</f>
        <v>-7.5808618831554139E-2</v>
      </c>
      <c r="N77">
        <f>output__2[[#This Row],[wz (deg)]]*output__2[[#This Row],[dt]]</f>
        <v>-7.5808618831554139E-2</v>
      </c>
      <c r="O77">
        <f>SUM($L$2:output__2[[#This Row],[delta θx]])</f>
        <v>0.99990646349728729</v>
      </c>
      <c r="P77">
        <f>SUM($M$2:output__2[[#This Row],[delta θy]])</f>
        <v>0.56952749681138182</v>
      </c>
      <c r="Q77">
        <f>SUM($N$2:output__2[[#This Row],[delta θz]])</f>
        <v>-0.57899447846032348</v>
      </c>
      <c r="R77">
        <f>SQRT(output__2[[#This Row],[θ x]]^2+output__2[[#This Row],[θ y]]^2+output__2[[#This Row],[θ z]]^2)</f>
        <v>1.2881805430355764</v>
      </c>
      <c r="S77">
        <f>output__2[[#This Row],[ax]]*$B77</f>
        <v>5.2924399999999851E-3</v>
      </c>
      <c r="T77">
        <f>output__2[[#This Row],[ay]]*$B77</f>
        <v>-1.3231099999999963E-3</v>
      </c>
      <c r="U77">
        <f>output__2[[#This Row],[az]]*$B77</f>
        <v>-7.9386599999999776E-3</v>
      </c>
      <c r="V77">
        <f>SUM(S$2:S77)</f>
        <v>2.3501259999999743E-2</v>
      </c>
      <c r="W77">
        <f>SUM(T$2:T77)</f>
        <v>0.60436170999999994</v>
      </c>
      <c r="X77">
        <f>SUM($U$2:U77)</f>
        <v>-0.17235091000000038</v>
      </c>
      <c r="Y77">
        <f>SQRT(output__2[[#This Row],[vx]]^2+output__2[[#This Row],[vy]]^2+output__2[[#This Row],[vz]]^2)</f>
        <v>0.62889603426444007</v>
      </c>
      <c r="Z77">
        <f t="shared" si="1"/>
        <v>0.97499999999999998</v>
      </c>
      <c r="AA77">
        <f>output__2[[#This Row],[m segmental(kg)]]*output__2[[#This Row],[vmag]]</f>
        <v>0.61317363340782904</v>
      </c>
    </row>
    <row r="78" spans="1:27" x14ac:dyDescent="0.3">
      <c r="A78">
        <v>9.5559580000000004</v>
      </c>
      <c r="B78">
        <f>output__2[[#This Row],[time]]-A77</f>
        <v>0.1095940000000013</v>
      </c>
      <c r="C78">
        <v>0.04</v>
      </c>
      <c r="D78">
        <v>0.02</v>
      </c>
      <c r="E78">
        <v>0.12</v>
      </c>
      <c r="F78">
        <v>0.03</v>
      </c>
      <c r="G78">
        <v>-7.0000000000000007E-2</v>
      </c>
      <c r="H78">
        <v>0.01</v>
      </c>
      <c r="I78">
        <f>output__2[[#This Row],[wx]]*180/PI()</f>
        <v>1.7188733853924696</v>
      </c>
      <c r="J78">
        <f>output__2[[#This Row],[wy]]*180/PI()</f>
        <v>-4.0107045659157627</v>
      </c>
      <c r="K78">
        <f>output__2[[#This Row],[wz]]*180/PI()</f>
        <v>0.57295779513082323</v>
      </c>
      <c r="L78">
        <f>output__2[[#This Row],[wx (deg)]]*output__2[[#This Row],[dt]]</f>
        <v>0.18837820979870454</v>
      </c>
      <c r="M78">
        <f>output__2[[#This Row],[wy (deg)]]*output__2[[#This Row],[dt]]</f>
        <v>-0.43954915619697732</v>
      </c>
      <c r="N78">
        <f>output__2[[#This Row],[wz (deg)]]*output__2[[#This Row],[dt]]</f>
        <v>6.2792736599568189E-2</v>
      </c>
      <c r="O78">
        <f>SUM($L$2:output__2[[#This Row],[delta θx]])</f>
        <v>1.1882846732959917</v>
      </c>
      <c r="P78">
        <f>SUM($M$2:output__2[[#This Row],[delta θy]])</f>
        <v>0.1299783406144045</v>
      </c>
      <c r="Q78">
        <f>SUM($N$2:output__2[[#This Row],[delta θz]])</f>
        <v>-0.51620174186075529</v>
      </c>
      <c r="R78">
        <f>SQRT(output__2[[#This Row],[θ x]]^2+output__2[[#This Row],[θ y]]^2+output__2[[#This Row],[θ z]]^2)</f>
        <v>1.3020672302608318</v>
      </c>
      <c r="S78">
        <f>output__2[[#This Row],[ax]]*$B78</f>
        <v>4.3837600000000525E-3</v>
      </c>
      <c r="T78">
        <f>output__2[[#This Row],[ay]]*$B78</f>
        <v>2.1918800000000262E-3</v>
      </c>
      <c r="U78">
        <f>output__2[[#This Row],[az]]*$B78</f>
        <v>1.3151280000000156E-2</v>
      </c>
      <c r="V78">
        <f>SUM(S$2:S78)</f>
        <v>2.7885019999999795E-2</v>
      </c>
      <c r="W78">
        <f>SUM(T$2:T78)</f>
        <v>0.60655358999999998</v>
      </c>
      <c r="X78">
        <f>SUM($U$2:U78)</f>
        <v>-0.15919963000000023</v>
      </c>
      <c r="Y78">
        <f>SQRT(output__2[[#This Row],[vx]]^2+output__2[[#This Row],[vy]]^2+output__2[[#This Row],[vz]]^2)</f>
        <v>0.62771757508805293</v>
      </c>
      <c r="Z78">
        <f t="shared" si="1"/>
        <v>0.97499999999999998</v>
      </c>
      <c r="AA78">
        <f>output__2[[#This Row],[m segmental(kg)]]*output__2[[#This Row],[vmag]]</f>
        <v>0.61202463571085164</v>
      </c>
    </row>
    <row r="79" spans="1:27" x14ac:dyDescent="0.3">
      <c r="A79">
        <v>9.676418</v>
      </c>
      <c r="B79">
        <f>output__2[[#This Row],[time]]-A78</f>
        <v>0.12045999999999957</v>
      </c>
      <c r="C79">
        <v>7.0000000000000007E-2</v>
      </c>
      <c r="D79">
        <v>0.14000000000000001</v>
      </c>
      <c r="E79">
        <v>-0.02</v>
      </c>
      <c r="F79">
        <v>0.04</v>
      </c>
      <c r="G79">
        <v>-0.01</v>
      </c>
      <c r="H79">
        <v>0</v>
      </c>
      <c r="I79">
        <f>output__2[[#This Row],[wx]]*180/PI()</f>
        <v>2.2918311805232929</v>
      </c>
      <c r="J79">
        <f>output__2[[#This Row],[wy]]*180/PI()</f>
        <v>-0.57295779513082323</v>
      </c>
      <c r="K79">
        <f>output__2[[#This Row],[wz]]*180/PI()</f>
        <v>0</v>
      </c>
      <c r="L79">
        <f>output__2[[#This Row],[wx (deg)]]*output__2[[#This Row],[dt]]</f>
        <v>0.27607398400583488</v>
      </c>
      <c r="M79">
        <f>output__2[[#This Row],[wy (deg)]]*output__2[[#This Row],[dt]]</f>
        <v>-6.9018496001458721E-2</v>
      </c>
      <c r="N79">
        <f>output__2[[#This Row],[wz (deg)]]*output__2[[#This Row],[dt]]</f>
        <v>0</v>
      </c>
      <c r="O79">
        <f>SUM($L$2:output__2[[#This Row],[delta θx]])</f>
        <v>1.4643586573018266</v>
      </c>
      <c r="P79">
        <f>SUM($M$2:output__2[[#This Row],[delta θy]])</f>
        <v>6.0959844612945777E-2</v>
      </c>
      <c r="Q79">
        <f>SUM($N$2:output__2[[#This Row],[delta θz]])</f>
        <v>-0.51620174186075529</v>
      </c>
      <c r="R79">
        <f>SQRT(output__2[[#This Row],[θ x]]^2+output__2[[#This Row],[θ y]]^2+output__2[[#This Row],[θ z]]^2)</f>
        <v>1.5538747112203484</v>
      </c>
      <c r="S79">
        <f>output__2[[#This Row],[ax]]*$B79</f>
        <v>8.4321999999999713E-3</v>
      </c>
      <c r="T79">
        <f>output__2[[#This Row],[ay]]*$B79</f>
        <v>1.6864399999999943E-2</v>
      </c>
      <c r="U79">
        <f>output__2[[#This Row],[az]]*$B79</f>
        <v>-2.4091999999999916E-3</v>
      </c>
      <c r="V79">
        <f>SUM(S$2:S79)</f>
        <v>3.6317219999999768E-2</v>
      </c>
      <c r="W79">
        <f>SUM(T$2:T79)</f>
        <v>0.62341798999999987</v>
      </c>
      <c r="X79">
        <f>SUM($U$2:U79)</f>
        <v>-0.16160883000000023</v>
      </c>
      <c r="Y79">
        <f>SQRT(output__2[[#This Row],[vx]]^2+output__2[[#This Row],[vy]]^2+output__2[[#This Row],[vz]]^2)</f>
        <v>0.64504755224567534</v>
      </c>
      <c r="Z79">
        <f t="shared" si="1"/>
        <v>0.97499999999999998</v>
      </c>
      <c r="AA79">
        <f>output__2[[#This Row],[m segmental(kg)]]*output__2[[#This Row],[vmag]]</f>
        <v>0.62892136343953342</v>
      </c>
    </row>
    <row r="80" spans="1:27" x14ac:dyDescent="0.3">
      <c r="A80">
        <v>9.8102780000000003</v>
      </c>
      <c r="B80">
        <f>output__2[[#This Row],[time]]-A79</f>
        <v>0.13386000000000031</v>
      </c>
      <c r="C80">
        <v>-0.09</v>
      </c>
      <c r="D80">
        <v>0.05</v>
      </c>
      <c r="E80">
        <v>-0.01</v>
      </c>
      <c r="F80">
        <v>0</v>
      </c>
      <c r="G80">
        <v>0.05</v>
      </c>
      <c r="H80">
        <v>-0.01</v>
      </c>
      <c r="I80">
        <f>output__2[[#This Row],[wx]]*180/PI()</f>
        <v>0</v>
      </c>
      <c r="J80">
        <f>output__2[[#This Row],[wy]]*180/PI()</f>
        <v>2.8647889756541161</v>
      </c>
      <c r="K80">
        <f>output__2[[#This Row],[wz]]*180/PI()</f>
        <v>-0.57295779513082323</v>
      </c>
      <c r="L80">
        <f>output__2[[#This Row],[wx (deg)]]*output__2[[#This Row],[dt]]</f>
        <v>0</v>
      </c>
      <c r="M80">
        <f>output__2[[#This Row],[wy (deg)]]*output__2[[#This Row],[dt]]</f>
        <v>0.38348065228106087</v>
      </c>
      <c r="N80">
        <f>output__2[[#This Row],[wz (deg)]]*output__2[[#This Row],[dt]]</f>
        <v>-7.669613045621218E-2</v>
      </c>
      <c r="O80">
        <f>SUM($L$2:output__2[[#This Row],[delta θx]])</f>
        <v>1.4643586573018266</v>
      </c>
      <c r="P80">
        <f>SUM($M$2:output__2[[#This Row],[delta θy]])</f>
        <v>0.44444049689400666</v>
      </c>
      <c r="Q80">
        <f>SUM($N$2:output__2[[#This Row],[delta θz]])</f>
        <v>-0.59289787231696744</v>
      </c>
      <c r="R80">
        <f>SQRT(output__2[[#This Row],[θ x]]^2+output__2[[#This Row],[θ y]]^2+output__2[[#This Row],[θ z]]^2)</f>
        <v>1.6411585905975654</v>
      </c>
      <c r="S80">
        <f>output__2[[#This Row],[ax]]*$B80</f>
        <v>-1.2047400000000028E-2</v>
      </c>
      <c r="T80">
        <f>output__2[[#This Row],[ay]]*$B80</f>
        <v>6.6930000000000158E-3</v>
      </c>
      <c r="U80">
        <f>output__2[[#This Row],[az]]*$B80</f>
        <v>-1.3386000000000032E-3</v>
      </c>
      <c r="V80">
        <f>SUM(S$2:S80)</f>
        <v>2.4269819999999741E-2</v>
      </c>
      <c r="W80">
        <f>SUM(T$2:T80)</f>
        <v>0.63011098999999993</v>
      </c>
      <c r="X80">
        <f>SUM($U$2:U80)</f>
        <v>-0.16294743000000023</v>
      </c>
      <c r="Y80">
        <f>SQRT(output__2[[#This Row],[vx]]^2+output__2[[#This Row],[vy]]^2+output__2[[#This Row],[vz]]^2)</f>
        <v>0.65129160045652157</v>
      </c>
      <c r="Z80">
        <f t="shared" si="1"/>
        <v>0.97499999999999998</v>
      </c>
      <c r="AA80">
        <f>output__2[[#This Row],[m segmental(kg)]]*output__2[[#This Row],[vmag]]</f>
        <v>0.63500931044510855</v>
      </c>
    </row>
    <row r="81" spans="1:27" x14ac:dyDescent="0.3">
      <c r="A81">
        <v>9.9281189999999988</v>
      </c>
      <c r="B81">
        <f>output__2[[#This Row],[time]]-A80</f>
        <v>0.11784099999999853</v>
      </c>
      <c r="C81">
        <v>-0.04</v>
      </c>
      <c r="D81">
        <v>0.04</v>
      </c>
      <c r="E81">
        <v>0.01</v>
      </c>
      <c r="F81">
        <v>0.02</v>
      </c>
      <c r="G81">
        <v>-0.01</v>
      </c>
      <c r="H81">
        <v>0.01</v>
      </c>
      <c r="I81">
        <f>output__2[[#This Row],[wx]]*180/PI()</f>
        <v>1.1459155902616465</v>
      </c>
      <c r="J81">
        <f>output__2[[#This Row],[wy]]*180/PI()</f>
        <v>-0.57295779513082323</v>
      </c>
      <c r="K81">
        <f>output__2[[#This Row],[wz]]*180/PI()</f>
        <v>0.57295779513082323</v>
      </c>
      <c r="L81">
        <f>output__2[[#This Row],[wx (deg)]]*output__2[[#This Row],[dt]]</f>
        <v>0.13503583907202099</v>
      </c>
      <c r="M81">
        <f>output__2[[#This Row],[wy (deg)]]*output__2[[#This Row],[dt]]</f>
        <v>-6.7517919536010496E-2</v>
      </c>
      <c r="N81">
        <f>output__2[[#This Row],[wz (deg)]]*output__2[[#This Row],[dt]]</f>
        <v>6.7517919536010496E-2</v>
      </c>
      <c r="O81">
        <f>SUM($L$2:output__2[[#This Row],[delta θx]])</f>
        <v>1.5993944963738476</v>
      </c>
      <c r="P81">
        <f>SUM($M$2:output__2[[#This Row],[delta θy]])</f>
        <v>0.37692257735799617</v>
      </c>
      <c r="Q81">
        <f>SUM($N$2:output__2[[#This Row],[delta θz]])</f>
        <v>-0.52537995278095695</v>
      </c>
      <c r="R81">
        <f>SQRT(output__2[[#This Row],[θ x]]^2+output__2[[#This Row],[θ y]]^2+output__2[[#This Row],[θ z]]^2)</f>
        <v>1.7251543348747871</v>
      </c>
      <c r="S81">
        <f>output__2[[#This Row],[ax]]*$B81</f>
        <v>-4.7136399999999417E-3</v>
      </c>
      <c r="T81">
        <f>output__2[[#This Row],[ay]]*$B81</f>
        <v>4.7136399999999417E-3</v>
      </c>
      <c r="U81">
        <f>output__2[[#This Row],[az]]*$B81</f>
        <v>1.1784099999999854E-3</v>
      </c>
      <c r="V81">
        <f>SUM(S$2:S81)</f>
        <v>1.9556179999999798E-2</v>
      </c>
      <c r="W81">
        <f>SUM(T$2:T81)</f>
        <v>0.63482462999999989</v>
      </c>
      <c r="X81">
        <f>SUM($U$2:U81)</f>
        <v>-0.16176902000000024</v>
      </c>
      <c r="Y81">
        <f>SQRT(output__2[[#This Row],[vx]]^2+output__2[[#This Row],[vy]]^2+output__2[[#This Row],[vz]]^2)</f>
        <v>0.65540367016258738</v>
      </c>
      <c r="Z81">
        <f t="shared" si="1"/>
        <v>0.97499999999999998</v>
      </c>
      <c r="AA81">
        <f>output__2[[#This Row],[m segmental(kg)]]*output__2[[#This Row],[vmag]]</f>
        <v>0.63901857840852272</v>
      </c>
    </row>
    <row r="82" spans="1:27" x14ac:dyDescent="0.3">
      <c r="A82">
        <v>10.047637999999999</v>
      </c>
      <c r="B82">
        <f>output__2[[#This Row],[time]]-A81</f>
        <v>0.11951900000000037</v>
      </c>
      <c r="C82">
        <v>0.09</v>
      </c>
      <c r="D82">
        <v>-0.04</v>
      </c>
      <c r="E82">
        <v>-0.08</v>
      </c>
      <c r="F82">
        <v>-0.02</v>
      </c>
      <c r="G82">
        <v>-0.02</v>
      </c>
      <c r="H82">
        <v>0.01</v>
      </c>
      <c r="I82">
        <f>output__2[[#This Row],[wx]]*180/PI()</f>
        <v>-1.1459155902616465</v>
      </c>
      <c r="J82">
        <f>output__2[[#This Row],[wy]]*180/PI()</f>
        <v>-1.1459155902616465</v>
      </c>
      <c r="K82">
        <f>output__2[[#This Row],[wz]]*180/PI()</f>
        <v>0.57295779513082323</v>
      </c>
      <c r="L82">
        <f>output__2[[#This Row],[wx (deg)]]*output__2[[#This Row],[dt]]</f>
        <v>-0.13695868543248216</v>
      </c>
      <c r="M82">
        <f>output__2[[#This Row],[wy (deg)]]*output__2[[#This Row],[dt]]</f>
        <v>-0.13695868543248216</v>
      </c>
      <c r="N82">
        <f>output__2[[#This Row],[wz (deg)]]*output__2[[#This Row],[dt]]</f>
        <v>6.8479342716241079E-2</v>
      </c>
      <c r="O82">
        <f>SUM($L$2:output__2[[#This Row],[delta θx]])</f>
        <v>1.4624358109413653</v>
      </c>
      <c r="P82">
        <f>SUM($M$2:output__2[[#This Row],[delta θy]])</f>
        <v>0.23996389192551401</v>
      </c>
      <c r="Q82">
        <f>SUM($N$2:output__2[[#This Row],[delta θz]])</f>
        <v>-0.45690061006471588</v>
      </c>
      <c r="R82">
        <f>SQRT(output__2[[#This Row],[θ x]]^2+output__2[[#This Row],[θ y]]^2+output__2[[#This Row],[θ z]]^2)</f>
        <v>1.5508253731575576</v>
      </c>
      <c r="S82">
        <f>output__2[[#This Row],[ax]]*$B82</f>
        <v>1.0756710000000034E-2</v>
      </c>
      <c r="T82">
        <f>output__2[[#This Row],[ay]]*$B82</f>
        <v>-4.780760000000015E-3</v>
      </c>
      <c r="U82">
        <f>output__2[[#This Row],[az]]*$B82</f>
        <v>-9.5615200000000299E-3</v>
      </c>
      <c r="V82">
        <f>SUM(S$2:S82)</f>
        <v>3.0312889999999832E-2</v>
      </c>
      <c r="W82">
        <f>SUM(T$2:T82)</f>
        <v>0.63004386999999984</v>
      </c>
      <c r="X82">
        <f>SUM($U$2:U82)</f>
        <v>-0.17133054000000025</v>
      </c>
      <c r="Y82">
        <f>SQRT(output__2[[#This Row],[vx]]^2+output__2[[#This Row],[vy]]^2+output__2[[#This Row],[vz]]^2)</f>
        <v>0.65362703689598134</v>
      </c>
      <c r="Z82">
        <f t="shared" si="1"/>
        <v>0.97499999999999998</v>
      </c>
      <c r="AA82">
        <f>output__2[[#This Row],[m segmental(kg)]]*output__2[[#This Row],[vmag]]</f>
        <v>0.63728636097358182</v>
      </c>
    </row>
    <row r="83" spans="1:27" x14ac:dyDescent="0.3">
      <c r="A83">
        <v>10.174939</v>
      </c>
      <c r="B83">
        <f>output__2[[#This Row],[time]]-A82</f>
        <v>0.127301000000001</v>
      </c>
      <c r="C83">
        <v>0.23</v>
      </c>
      <c r="D83">
        <v>0.01</v>
      </c>
      <c r="E83">
        <v>0.04</v>
      </c>
      <c r="F83">
        <v>0.01</v>
      </c>
      <c r="G83">
        <v>7.0000000000000007E-2</v>
      </c>
      <c r="H83">
        <v>0.03</v>
      </c>
      <c r="I83">
        <f>output__2[[#This Row],[wx]]*180/PI()</f>
        <v>0.57295779513082323</v>
      </c>
      <c r="J83">
        <f>output__2[[#This Row],[wy]]*180/PI()</f>
        <v>4.0107045659157627</v>
      </c>
      <c r="K83">
        <f>output__2[[#This Row],[wz]]*180/PI()</f>
        <v>1.7188733853924696</v>
      </c>
      <c r="L83">
        <f>output__2[[#This Row],[wx (deg)]]*output__2[[#This Row],[dt]]</f>
        <v>7.2938100277949502E-2</v>
      </c>
      <c r="M83">
        <f>output__2[[#This Row],[wy (deg)]]*output__2[[#This Row],[dt]]</f>
        <v>0.51056670194564646</v>
      </c>
      <c r="N83">
        <f>output__2[[#This Row],[wz (deg)]]*output__2[[#This Row],[dt]]</f>
        <v>0.21881430083384848</v>
      </c>
      <c r="O83">
        <f>SUM($L$2:output__2[[#This Row],[delta θx]])</f>
        <v>1.5353739112193148</v>
      </c>
      <c r="P83">
        <f>SUM($M$2:output__2[[#This Row],[delta θy]])</f>
        <v>0.7505305938711605</v>
      </c>
      <c r="Q83">
        <f>SUM($N$2:output__2[[#This Row],[delta θz]])</f>
        <v>-0.2380863092308674</v>
      </c>
      <c r="R83">
        <f>SQRT(output__2[[#This Row],[θ x]]^2+output__2[[#This Row],[θ y]]^2+output__2[[#This Row],[θ z]]^2)</f>
        <v>1.725501176537608</v>
      </c>
      <c r="S83">
        <f>output__2[[#This Row],[ax]]*$B83</f>
        <v>2.9279230000000229E-2</v>
      </c>
      <c r="T83">
        <f>output__2[[#This Row],[ay]]*$B83</f>
        <v>1.27301000000001E-3</v>
      </c>
      <c r="U83">
        <f>output__2[[#This Row],[az]]*$B83</f>
        <v>5.0920400000000398E-3</v>
      </c>
      <c r="V83">
        <f>SUM(S$2:S83)</f>
        <v>5.9592120000000061E-2</v>
      </c>
      <c r="W83">
        <f>SUM(T$2:T83)</f>
        <v>0.63131687999999986</v>
      </c>
      <c r="X83">
        <f>SUM($U$2:U83)</f>
        <v>-0.16623850000000021</v>
      </c>
      <c r="Y83">
        <f>SQRT(output__2[[#This Row],[vx]]^2+output__2[[#This Row],[vy]]^2+output__2[[#This Row],[vz]]^2)</f>
        <v>0.6555512662037033</v>
      </c>
      <c r="Z83">
        <f t="shared" si="1"/>
        <v>0.97499999999999998</v>
      </c>
      <c r="AA83">
        <f>output__2[[#This Row],[m segmental(kg)]]*output__2[[#This Row],[vmag]]</f>
        <v>0.63916248454861069</v>
      </c>
    </row>
    <row r="84" spans="1:27" x14ac:dyDescent="0.3">
      <c r="A84">
        <v>10.319747</v>
      </c>
      <c r="B84">
        <f>output__2[[#This Row],[time]]-A83</f>
        <v>0.14480799999999938</v>
      </c>
      <c r="C84">
        <v>0.04</v>
      </c>
      <c r="D84">
        <v>0.17</v>
      </c>
      <c r="E84">
        <v>0.02</v>
      </c>
      <c r="F84">
        <v>0.04</v>
      </c>
      <c r="G84">
        <v>-0.09</v>
      </c>
      <c r="H84">
        <v>0.01</v>
      </c>
      <c r="I84">
        <f>output__2[[#This Row],[wx]]*180/PI()</f>
        <v>2.2918311805232929</v>
      </c>
      <c r="J84">
        <f>output__2[[#This Row],[wy]]*180/PI()</f>
        <v>-5.156620156177409</v>
      </c>
      <c r="K84">
        <f>output__2[[#This Row],[wz]]*180/PI()</f>
        <v>0.57295779513082323</v>
      </c>
      <c r="L84">
        <f>output__2[[#This Row],[wx (deg)]]*output__2[[#This Row],[dt]]</f>
        <v>0.33187548958921559</v>
      </c>
      <c r="M84">
        <f>output__2[[#This Row],[wy (deg)]]*output__2[[#This Row],[dt]]</f>
        <v>-0.74671985157573506</v>
      </c>
      <c r="N84">
        <f>output__2[[#This Row],[wz (deg)]]*output__2[[#This Row],[dt]]</f>
        <v>8.2968872397303897E-2</v>
      </c>
      <c r="O84">
        <f>SUM($L$2:output__2[[#This Row],[delta θx]])</f>
        <v>1.8672494008085303</v>
      </c>
      <c r="P84">
        <f>SUM($M$2:output__2[[#This Row],[delta θy]])</f>
        <v>3.81074229542544E-3</v>
      </c>
      <c r="Q84">
        <f>SUM($N$2:output__2[[#This Row],[delta θz]])</f>
        <v>-0.15511743683356349</v>
      </c>
      <c r="R84">
        <f>SQRT(output__2[[#This Row],[θ x]]^2+output__2[[#This Row],[θ y]]^2+output__2[[#This Row],[θ z]]^2)</f>
        <v>1.8736852098969219</v>
      </c>
      <c r="S84">
        <f>output__2[[#This Row],[ax]]*$B84</f>
        <v>5.792319999999975E-3</v>
      </c>
      <c r="T84">
        <f>output__2[[#This Row],[ay]]*$B84</f>
        <v>2.4617359999999897E-2</v>
      </c>
      <c r="U84">
        <f>output__2[[#This Row],[az]]*$B84</f>
        <v>2.8961599999999875E-3</v>
      </c>
      <c r="V84">
        <f>SUM(S$2:S84)</f>
        <v>6.538444000000003E-2</v>
      </c>
      <c r="W84">
        <f>SUM(T$2:T84)</f>
        <v>0.65593423999999978</v>
      </c>
      <c r="X84">
        <f>SUM($U$2:U84)</f>
        <v>-0.16334234000000022</v>
      </c>
      <c r="Y84">
        <f>SQRT(output__2[[#This Row],[vx]]^2+output__2[[#This Row],[vy]]^2+output__2[[#This Row],[vz]]^2)</f>
        <v>0.67912117640018155</v>
      </c>
      <c r="Z84">
        <f t="shared" si="1"/>
        <v>0.97499999999999998</v>
      </c>
      <c r="AA84">
        <f>output__2[[#This Row],[m segmental(kg)]]*output__2[[#This Row],[vmag]]</f>
        <v>0.66214314699017696</v>
      </c>
    </row>
    <row r="85" spans="1:27" x14ac:dyDescent="0.3">
      <c r="A85">
        <v>10.450782</v>
      </c>
      <c r="B85">
        <f>output__2[[#This Row],[time]]-A84</f>
        <v>0.13103500000000068</v>
      </c>
      <c r="C85">
        <v>-0.17</v>
      </c>
      <c r="D85">
        <v>-0.08</v>
      </c>
      <c r="E85">
        <v>0.13</v>
      </c>
      <c r="F85">
        <v>7.0000000000000007E-2</v>
      </c>
      <c r="G85">
        <v>0.09</v>
      </c>
      <c r="H85">
        <v>0</v>
      </c>
      <c r="I85">
        <f>output__2[[#This Row],[wx]]*180/PI()</f>
        <v>4.0107045659157627</v>
      </c>
      <c r="J85">
        <f>output__2[[#This Row],[wy]]*180/PI()</f>
        <v>5.156620156177409</v>
      </c>
      <c r="K85">
        <f>output__2[[#This Row],[wz]]*180/PI()</f>
        <v>0</v>
      </c>
      <c r="L85">
        <f>output__2[[#This Row],[wx (deg)]]*output__2[[#This Row],[dt]]</f>
        <v>0.52554267279477473</v>
      </c>
      <c r="M85">
        <f>output__2[[#This Row],[wy (deg)]]*output__2[[#This Row],[dt]]</f>
        <v>0.67569772216471025</v>
      </c>
      <c r="N85">
        <f>output__2[[#This Row],[wz (deg)]]*output__2[[#This Row],[dt]]</f>
        <v>0</v>
      </c>
      <c r="O85">
        <f>SUM($L$2:output__2[[#This Row],[delta θx]])</f>
        <v>2.3927920736033048</v>
      </c>
      <c r="P85">
        <f>SUM($M$2:output__2[[#This Row],[delta θy]])</f>
        <v>0.67950846446013569</v>
      </c>
      <c r="Q85">
        <f>SUM($N$2:output__2[[#This Row],[delta θz]])</f>
        <v>-0.15511743683356349</v>
      </c>
      <c r="R85">
        <f>SQRT(output__2[[#This Row],[θ x]]^2+output__2[[#This Row],[θ y]]^2+output__2[[#This Row],[θ z]]^2)</f>
        <v>2.4922373642936964</v>
      </c>
      <c r="S85">
        <f>output__2[[#This Row],[ax]]*$B85</f>
        <v>-2.2275950000000117E-2</v>
      </c>
      <c r="T85">
        <f>output__2[[#This Row],[ay]]*$B85</f>
        <v>-1.0482800000000054E-2</v>
      </c>
      <c r="U85">
        <f>output__2[[#This Row],[az]]*$B85</f>
        <v>1.7034550000000089E-2</v>
      </c>
      <c r="V85">
        <f>SUM(S$2:S85)</f>
        <v>4.3108489999999916E-2</v>
      </c>
      <c r="W85">
        <f>SUM(T$2:T85)</f>
        <v>0.64545143999999977</v>
      </c>
      <c r="X85">
        <f>SUM($U$2:U85)</f>
        <v>-0.14630779000000013</v>
      </c>
      <c r="Y85">
        <f>SQRT(output__2[[#This Row],[vx]]^2+output__2[[#This Row],[vy]]^2+output__2[[#This Row],[vz]]^2)</f>
        <v>0.6632283714700673</v>
      </c>
      <c r="Z85">
        <f t="shared" si="1"/>
        <v>0.97499999999999998</v>
      </c>
      <c r="AA85">
        <f>output__2[[#This Row],[m segmental(kg)]]*output__2[[#This Row],[vmag]]</f>
        <v>0.6466476621833156</v>
      </c>
    </row>
    <row r="86" spans="1:27" x14ac:dyDescent="0.3">
      <c r="A86">
        <v>10.561810999999999</v>
      </c>
      <c r="B86">
        <f>output__2[[#This Row],[time]]-A85</f>
        <v>0.11102899999999849</v>
      </c>
      <c r="C86">
        <v>0.1</v>
      </c>
      <c r="D86">
        <v>0</v>
      </c>
      <c r="E86">
        <v>0.04</v>
      </c>
      <c r="F86">
        <v>0.05</v>
      </c>
      <c r="G86">
        <v>-0.06</v>
      </c>
      <c r="H86">
        <v>0.02</v>
      </c>
      <c r="I86">
        <f>output__2[[#This Row],[wx]]*180/PI()</f>
        <v>2.8647889756541161</v>
      </c>
      <c r="J86">
        <f>output__2[[#This Row],[wy]]*180/PI()</f>
        <v>-3.4377467707849392</v>
      </c>
      <c r="K86">
        <f>output__2[[#This Row],[wz]]*180/PI()</f>
        <v>1.1459155902616465</v>
      </c>
      <c r="L86">
        <f>output__2[[#This Row],[wx (deg)]]*output__2[[#This Row],[dt]]</f>
        <v>0.31807465517789651</v>
      </c>
      <c r="M86">
        <f>output__2[[#This Row],[wy (deg)]]*output__2[[#This Row],[dt]]</f>
        <v>-0.38168958621347582</v>
      </c>
      <c r="N86">
        <f>output__2[[#This Row],[wz (deg)]]*output__2[[#This Row],[dt]]</f>
        <v>0.12722986207115861</v>
      </c>
      <c r="O86">
        <f>SUM($L$2:output__2[[#This Row],[delta θx]])</f>
        <v>2.7108667287812014</v>
      </c>
      <c r="P86">
        <f>SUM($M$2:output__2[[#This Row],[delta θy]])</f>
        <v>0.29781887824665987</v>
      </c>
      <c r="Q86">
        <f>SUM($N$2:output__2[[#This Row],[delta θz]])</f>
        <v>-2.7887574762404888E-2</v>
      </c>
      <c r="R86">
        <f>SQRT(output__2[[#This Row],[θ x]]^2+output__2[[#This Row],[θ y]]^2+output__2[[#This Row],[θ z]]^2)</f>
        <v>2.7273196039846739</v>
      </c>
      <c r="S86">
        <f>output__2[[#This Row],[ax]]*$B86</f>
        <v>1.110289999999985E-2</v>
      </c>
      <c r="T86">
        <f>output__2[[#This Row],[ay]]*$B86</f>
        <v>0</v>
      </c>
      <c r="U86">
        <f>output__2[[#This Row],[az]]*$B86</f>
        <v>4.4411599999999397E-3</v>
      </c>
      <c r="V86">
        <f>SUM(S$2:S86)</f>
        <v>5.4211389999999762E-2</v>
      </c>
      <c r="W86">
        <f>SUM(T$2:T86)</f>
        <v>0.64545143999999977</v>
      </c>
      <c r="X86">
        <f>SUM($U$2:U86)</f>
        <v>-0.14186663000000019</v>
      </c>
      <c r="Y86">
        <f>SQRT(output__2[[#This Row],[vx]]^2+output__2[[#This Row],[vy]]^2+output__2[[#This Row],[vz]]^2)</f>
        <v>0.66307810770026354</v>
      </c>
      <c r="Z86">
        <f t="shared" si="1"/>
        <v>0.97499999999999998</v>
      </c>
      <c r="AA86">
        <f>output__2[[#This Row],[m segmental(kg)]]*output__2[[#This Row],[vmag]]</f>
        <v>0.64650115500775696</v>
      </c>
    </row>
    <row r="87" spans="1:27" x14ac:dyDescent="0.3">
      <c r="A87">
        <v>10.673525999999999</v>
      </c>
      <c r="B87">
        <f>output__2[[#This Row],[time]]-A86</f>
        <v>0.11171500000000023</v>
      </c>
      <c r="C87">
        <v>0.04</v>
      </c>
      <c r="D87">
        <v>0.01</v>
      </c>
      <c r="E87">
        <v>0.05</v>
      </c>
      <c r="F87">
        <v>0.03</v>
      </c>
      <c r="G87">
        <v>-0.01</v>
      </c>
      <c r="H87">
        <v>0.01</v>
      </c>
      <c r="I87">
        <f>output__2[[#This Row],[wx]]*180/PI()</f>
        <v>1.7188733853924696</v>
      </c>
      <c r="J87">
        <f>output__2[[#This Row],[wy]]*180/PI()</f>
        <v>-0.57295779513082323</v>
      </c>
      <c r="K87">
        <f>output__2[[#This Row],[wz]]*180/PI()</f>
        <v>0.57295779513082323</v>
      </c>
      <c r="L87">
        <f>output__2[[#This Row],[wx (deg)]]*output__2[[#This Row],[dt]]</f>
        <v>0.19202394024912015</v>
      </c>
      <c r="M87">
        <f>output__2[[#This Row],[wy (deg)]]*output__2[[#This Row],[dt]]</f>
        <v>-6.4007980083040053E-2</v>
      </c>
      <c r="N87">
        <f>output__2[[#This Row],[wz (deg)]]*output__2[[#This Row],[dt]]</f>
        <v>6.4007980083040053E-2</v>
      </c>
      <c r="O87">
        <f>SUM($L$2:output__2[[#This Row],[delta θx]])</f>
        <v>2.9028906690303216</v>
      </c>
      <c r="P87">
        <f>SUM($M$2:output__2[[#This Row],[delta θy]])</f>
        <v>0.23381089816361983</v>
      </c>
      <c r="Q87">
        <f>SUM($N$2:output__2[[#This Row],[delta θz]])</f>
        <v>3.6120405320635166E-2</v>
      </c>
      <c r="R87">
        <f>SQRT(output__2[[#This Row],[θ x]]^2+output__2[[#This Row],[θ y]]^2+output__2[[#This Row],[θ z]]^2)</f>
        <v>2.9125154859886861</v>
      </c>
      <c r="S87">
        <f>output__2[[#This Row],[ax]]*$B87</f>
        <v>4.4686000000000092E-3</v>
      </c>
      <c r="T87">
        <f>output__2[[#This Row],[ay]]*$B87</f>
        <v>1.1171500000000023E-3</v>
      </c>
      <c r="U87">
        <f>output__2[[#This Row],[az]]*$B87</f>
        <v>5.5857500000000117E-3</v>
      </c>
      <c r="V87">
        <f>SUM(S$2:S87)</f>
        <v>5.8679989999999772E-2</v>
      </c>
      <c r="W87">
        <f>SUM(T$2:T87)</f>
        <v>0.64656858999999978</v>
      </c>
      <c r="X87">
        <f>SUM($U$2:U87)</f>
        <v>-0.13628088000000019</v>
      </c>
      <c r="Y87">
        <f>SQRT(output__2[[#This Row],[vx]]^2+output__2[[#This Row],[vy]]^2+output__2[[#This Row],[vz]]^2)</f>
        <v>0.66337527920066652</v>
      </c>
      <c r="Z87">
        <f t="shared" si="1"/>
        <v>0.97499999999999998</v>
      </c>
      <c r="AA87">
        <f>output__2[[#This Row],[m segmental(kg)]]*output__2[[#This Row],[vmag]]</f>
        <v>0.64679089722064986</v>
      </c>
    </row>
    <row r="88" spans="1:27" x14ac:dyDescent="0.3">
      <c r="A88">
        <v>10.80095</v>
      </c>
      <c r="B88">
        <f>output__2[[#This Row],[time]]-A87</f>
        <v>0.12742400000000131</v>
      </c>
      <c r="C88">
        <v>0.05</v>
      </c>
      <c r="D88">
        <v>7.0000000000000007E-2</v>
      </c>
      <c r="E88">
        <v>0.03</v>
      </c>
      <c r="F88">
        <v>0.02</v>
      </c>
      <c r="G88">
        <v>-0.04</v>
      </c>
      <c r="H88">
        <v>0.03</v>
      </c>
      <c r="I88">
        <f>output__2[[#This Row],[wx]]*180/PI()</f>
        <v>1.1459155902616465</v>
      </c>
      <c r="J88">
        <f>output__2[[#This Row],[wy]]*180/PI()</f>
        <v>-2.2918311805232929</v>
      </c>
      <c r="K88">
        <f>output__2[[#This Row],[wz]]*180/PI()</f>
        <v>1.7188733853924696</v>
      </c>
      <c r="L88">
        <f>output__2[[#This Row],[wx (deg)]]*output__2[[#This Row],[dt]]</f>
        <v>0.14601714817350153</v>
      </c>
      <c r="M88">
        <f>output__2[[#This Row],[wy (deg)]]*output__2[[#This Row],[dt]]</f>
        <v>-0.29203429634700306</v>
      </c>
      <c r="N88">
        <f>output__2[[#This Row],[wz (deg)]]*output__2[[#This Row],[dt]]</f>
        <v>0.2190257222602523</v>
      </c>
      <c r="O88">
        <f>SUM($L$2:output__2[[#This Row],[delta θx]])</f>
        <v>3.0489078172038231</v>
      </c>
      <c r="P88">
        <f>SUM($M$2:output__2[[#This Row],[delta θy]])</f>
        <v>-5.8223398183383235E-2</v>
      </c>
      <c r="Q88">
        <f>SUM($N$2:output__2[[#This Row],[delta θz]])</f>
        <v>0.25514612758088745</v>
      </c>
      <c r="R88">
        <f>SQRT(output__2[[#This Row],[θ x]]^2+output__2[[#This Row],[θ y]]^2+output__2[[#This Row],[θ z]]^2)</f>
        <v>3.0601190153852063</v>
      </c>
      <c r="S88">
        <f>output__2[[#This Row],[ax]]*$B88</f>
        <v>6.3712000000000664E-3</v>
      </c>
      <c r="T88">
        <f>output__2[[#This Row],[ay]]*$B88</f>
        <v>8.919680000000093E-3</v>
      </c>
      <c r="U88">
        <f>output__2[[#This Row],[az]]*$B88</f>
        <v>3.8227200000000394E-3</v>
      </c>
      <c r="V88">
        <f>SUM(S$2:S88)</f>
        <v>6.5051189999999842E-2</v>
      </c>
      <c r="W88">
        <f>SUM(T$2:T88)</f>
        <v>0.65548826999999987</v>
      </c>
      <c r="X88">
        <f>SUM($U$2:U88)</f>
        <v>-0.13245816000000016</v>
      </c>
      <c r="Y88">
        <f>SQRT(output__2[[#This Row],[vx]]^2+output__2[[#This Row],[vy]]^2+output__2[[#This Row],[vz]]^2)</f>
        <v>0.67189410890302836</v>
      </c>
      <c r="Z88">
        <f t="shared" si="1"/>
        <v>0.97499999999999998</v>
      </c>
      <c r="AA88">
        <f>output__2[[#This Row],[m segmental(kg)]]*output__2[[#This Row],[vmag]]</f>
        <v>0.6550967561804526</v>
      </c>
    </row>
    <row r="89" spans="1:27" x14ac:dyDescent="0.3">
      <c r="A89">
        <v>10.938599</v>
      </c>
      <c r="B89">
        <f>output__2[[#This Row],[time]]-A88</f>
        <v>0.13764899999999969</v>
      </c>
      <c r="C89">
        <v>-0.04</v>
      </c>
      <c r="D89">
        <v>-0.08</v>
      </c>
      <c r="E89">
        <v>-0.13</v>
      </c>
      <c r="F89">
        <v>0.02</v>
      </c>
      <c r="G89">
        <v>0.02</v>
      </c>
      <c r="H89">
        <v>0</v>
      </c>
      <c r="I89">
        <f>output__2[[#This Row],[wx]]*180/PI()</f>
        <v>1.1459155902616465</v>
      </c>
      <c r="J89">
        <f>output__2[[#This Row],[wy]]*180/PI()</f>
        <v>1.1459155902616465</v>
      </c>
      <c r="K89">
        <f>output__2[[#This Row],[wz]]*180/PI()</f>
        <v>0</v>
      </c>
      <c r="L89">
        <f>output__2[[#This Row],[wx (deg)]]*output__2[[#This Row],[dt]]</f>
        <v>0.157734135083925</v>
      </c>
      <c r="M89">
        <f>output__2[[#This Row],[wy (deg)]]*output__2[[#This Row],[dt]]</f>
        <v>0.157734135083925</v>
      </c>
      <c r="N89">
        <f>output__2[[#This Row],[wz (deg)]]*output__2[[#This Row],[dt]]</f>
        <v>0</v>
      </c>
      <c r="O89">
        <f>SUM($L$2:output__2[[#This Row],[delta θx]])</f>
        <v>3.2066419522877481</v>
      </c>
      <c r="P89">
        <f>SUM($M$2:output__2[[#This Row],[delta θy]])</f>
        <v>9.9510736900541769E-2</v>
      </c>
      <c r="Q89">
        <f>SUM($N$2:output__2[[#This Row],[delta θz]])</f>
        <v>0.25514612758088745</v>
      </c>
      <c r="R89">
        <f>SQRT(output__2[[#This Row],[θ x]]^2+output__2[[#This Row],[θ y]]^2+output__2[[#This Row],[θ z]]^2)</f>
        <v>3.2183154822592814</v>
      </c>
      <c r="S89">
        <f>output__2[[#This Row],[ax]]*$B89</f>
        <v>-5.5059599999999877E-3</v>
      </c>
      <c r="T89">
        <f>output__2[[#This Row],[ay]]*$B89</f>
        <v>-1.1011919999999975E-2</v>
      </c>
      <c r="U89">
        <f>output__2[[#This Row],[az]]*$B89</f>
        <v>-1.7894369999999962E-2</v>
      </c>
      <c r="V89">
        <f>SUM(S$2:S89)</f>
        <v>5.9545229999999852E-2</v>
      </c>
      <c r="W89">
        <f>SUM(T$2:T89)</f>
        <v>0.64447634999999992</v>
      </c>
      <c r="X89">
        <f>SUM($U$2:U89)</f>
        <v>-0.15035253000000012</v>
      </c>
      <c r="Y89">
        <f>SQRT(output__2[[#This Row],[vx]]^2+output__2[[#This Row],[vy]]^2+output__2[[#This Row],[vz]]^2)</f>
        <v>0.66445562937074754</v>
      </c>
      <c r="Z89">
        <f t="shared" si="1"/>
        <v>0.97499999999999998</v>
      </c>
      <c r="AA89">
        <f>output__2[[#This Row],[m segmental(kg)]]*output__2[[#This Row],[vmag]]</f>
        <v>0.64784423863647889</v>
      </c>
    </row>
    <row r="90" spans="1:27" x14ac:dyDescent="0.3">
      <c r="A90">
        <v>11.062942999999999</v>
      </c>
      <c r="B90">
        <f>output__2[[#This Row],[time]]-A89</f>
        <v>0.1243439999999989</v>
      </c>
      <c r="C90">
        <v>-0.26</v>
      </c>
      <c r="D90">
        <v>0.09</v>
      </c>
      <c r="E90">
        <v>-7.0000000000000007E-2</v>
      </c>
      <c r="F90">
        <v>0.06</v>
      </c>
      <c r="G90">
        <v>0.02</v>
      </c>
      <c r="H90">
        <v>-0.02</v>
      </c>
      <c r="I90">
        <f>output__2[[#This Row],[wx]]*180/PI()</f>
        <v>3.4377467707849392</v>
      </c>
      <c r="J90">
        <f>output__2[[#This Row],[wy]]*180/PI()</f>
        <v>1.1459155902616465</v>
      </c>
      <c r="K90">
        <f>output__2[[#This Row],[wz]]*180/PI()</f>
        <v>-1.1459155902616465</v>
      </c>
      <c r="L90">
        <f>output__2[[#This Row],[wx (deg)]]*output__2[[#This Row],[dt]]</f>
        <v>0.42746318446647869</v>
      </c>
      <c r="M90">
        <f>output__2[[#This Row],[wy (deg)]]*output__2[[#This Row],[dt]]</f>
        <v>0.1424877281554929</v>
      </c>
      <c r="N90">
        <f>output__2[[#This Row],[wz (deg)]]*output__2[[#This Row],[dt]]</f>
        <v>-0.1424877281554929</v>
      </c>
      <c r="O90">
        <f>SUM($L$2:output__2[[#This Row],[delta θx]])</f>
        <v>3.6341051367542265</v>
      </c>
      <c r="P90">
        <f>SUM($M$2:output__2[[#This Row],[delta θy]])</f>
        <v>0.24199846505603467</v>
      </c>
      <c r="Q90">
        <f>SUM($N$2:output__2[[#This Row],[delta θz]])</f>
        <v>0.11265839942539455</v>
      </c>
      <c r="R90">
        <f>SQRT(output__2[[#This Row],[θ x]]^2+output__2[[#This Row],[θ y]]^2+output__2[[#This Row],[θ z]]^2)</f>
        <v>3.6438956237842519</v>
      </c>
      <c r="S90">
        <f>output__2[[#This Row],[ax]]*$B90</f>
        <v>-3.2329439999999716E-2</v>
      </c>
      <c r="T90">
        <f>output__2[[#This Row],[ay]]*$B90</f>
        <v>1.1190959999999901E-2</v>
      </c>
      <c r="U90">
        <f>output__2[[#This Row],[az]]*$B90</f>
        <v>-8.7040799999999231E-3</v>
      </c>
      <c r="V90">
        <f>SUM(S$2:S90)</f>
        <v>2.7215790000000135E-2</v>
      </c>
      <c r="W90">
        <f>SUM(T$2:T90)</f>
        <v>0.65566730999999978</v>
      </c>
      <c r="X90">
        <f>SUM($U$2:U90)</f>
        <v>-0.15905661000000004</v>
      </c>
      <c r="Y90">
        <f>SQRT(output__2[[#This Row],[vx]]^2+output__2[[#This Row],[vy]]^2+output__2[[#This Row],[vz]]^2)</f>
        <v>0.67523279379237211</v>
      </c>
      <c r="Z90">
        <f t="shared" si="1"/>
        <v>0.97499999999999998</v>
      </c>
      <c r="AA90">
        <f>output__2[[#This Row],[m segmental(kg)]]*output__2[[#This Row],[vmag]]</f>
        <v>0.65835197394756284</v>
      </c>
    </row>
    <row r="91" spans="1:27" x14ac:dyDescent="0.3">
      <c r="A91">
        <v>11.175079999999999</v>
      </c>
      <c r="B91">
        <f>output__2[[#This Row],[time]]-A90</f>
        <v>0.1121370000000006</v>
      </c>
      <c r="C91">
        <v>0.12</v>
      </c>
      <c r="D91">
        <v>0.04</v>
      </c>
      <c r="E91">
        <v>-0.23</v>
      </c>
      <c r="F91">
        <v>0.01</v>
      </c>
      <c r="G91">
        <v>-7.0000000000000007E-2</v>
      </c>
      <c r="H91">
        <v>0</v>
      </c>
      <c r="I91">
        <f>output__2[[#This Row],[wx]]*180/PI()</f>
        <v>0.57295779513082323</v>
      </c>
      <c r="J91">
        <f>output__2[[#This Row],[wy]]*180/PI()</f>
        <v>-4.0107045659157627</v>
      </c>
      <c r="K91">
        <f>output__2[[#This Row],[wz]]*180/PI()</f>
        <v>0</v>
      </c>
      <c r="L91">
        <f>output__2[[#This Row],[wx (deg)]]*output__2[[#This Row],[dt]]</f>
        <v>6.4249768272585467E-2</v>
      </c>
      <c r="M91">
        <f>output__2[[#This Row],[wy (deg)]]*output__2[[#This Row],[dt]]</f>
        <v>-0.4497483779080983</v>
      </c>
      <c r="N91">
        <f>output__2[[#This Row],[wz (deg)]]*output__2[[#This Row],[dt]]</f>
        <v>0</v>
      </c>
      <c r="O91">
        <f>SUM($L$2:output__2[[#This Row],[delta θx]])</f>
        <v>3.6983549050268119</v>
      </c>
      <c r="P91">
        <f>SUM($M$2:output__2[[#This Row],[delta θy]])</f>
        <v>-0.20774991285206362</v>
      </c>
      <c r="Q91">
        <f>SUM($N$2:output__2[[#This Row],[delta θz]])</f>
        <v>0.11265839942539455</v>
      </c>
      <c r="R91">
        <f>SQRT(output__2[[#This Row],[θ x]]^2+output__2[[#This Row],[θ y]]^2+output__2[[#This Row],[θ z]]^2)</f>
        <v>3.7058981293050963</v>
      </c>
      <c r="S91">
        <f>output__2[[#This Row],[ax]]*$B91</f>
        <v>1.3456440000000071E-2</v>
      </c>
      <c r="T91">
        <f>output__2[[#This Row],[ay]]*$B91</f>
        <v>4.4854800000000243E-3</v>
      </c>
      <c r="U91">
        <f>output__2[[#This Row],[az]]*$B91</f>
        <v>-2.5791510000000139E-2</v>
      </c>
      <c r="V91">
        <f>SUM(S$2:S91)</f>
        <v>4.0672230000000205E-2</v>
      </c>
      <c r="W91">
        <f>SUM(T$2:T91)</f>
        <v>0.66015278999999982</v>
      </c>
      <c r="X91">
        <f>SUM($U$2:U91)</f>
        <v>-0.18484812000000017</v>
      </c>
      <c r="Y91">
        <f>SQRT(output__2[[#This Row],[vx]]^2+output__2[[#This Row],[vy]]^2+output__2[[#This Row],[vz]]^2)</f>
        <v>0.68674941856945992</v>
      </c>
      <c r="Z91">
        <f t="shared" si="1"/>
        <v>0.97499999999999998</v>
      </c>
      <c r="AA91">
        <f>output__2[[#This Row],[m segmental(kg)]]*output__2[[#This Row],[vmag]]</f>
        <v>0.66958068310522345</v>
      </c>
    </row>
    <row r="92" spans="1:27" x14ac:dyDescent="0.3">
      <c r="A92">
        <v>11.299579999999999</v>
      </c>
      <c r="B92">
        <f>output__2[[#This Row],[time]]-A91</f>
        <v>0.12449999999999939</v>
      </c>
      <c r="C92">
        <v>0.04</v>
      </c>
      <c r="D92">
        <v>0.05</v>
      </c>
      <c r="E92">
        <v>-0.01</v>
      </c>
      <c r="F92">
        <v>0</v>
      </c>
      <c r="G92">
        <v>0.03</v>
      </c>
      <c r="H92">
        <v>0</v>
      </c>
      <c r="I92">
        <f>output__2[[#This Row],[wx]]*180/PI()</f>
        <v>0</v>
      </c>
      <c r="J92">
        <f>output__2[[#This Row],[wy]]*180/PI()</f>
        <v>1.7188733853924696</v>
      </c>
      <c r="K92">
        <f>output__2[[#This Row],[wz]]*180/PI()</f>
        <v>0</v>
      </c>
      <c r="L92">
        <f>output__2[[#This Row],[wx (deg)]]*output__2[[#This Row],[dt]]</f>
        <v>0</v>
      </c>
      <c r="M92">
        <f>output__2[[#This Row],[wy (deg)]]*output__2[[#This Row],[dt]]</f>
        <v>0.21399973648136142</v>
      </c>
      <c r="N92">
        <f>output__2[[#This Row],[wz (deg)]]*output__2[[#This Row],[dt]]</f>
        <v>0</v>
      </c>
      <c r="O92">
        <f>SUM($L$2:output__2[[#This Row],[delta θx]])</f>
        <v>3.6983549050268119</v>
      </c>
      <c r="P92">
        <f>SUM($M$2:output__2[[#This Row],[delta θy]])</f>
        <v>6.249823629297796E-3</v>
      </c>
      <c r="Q92">
        <f>SUM($N$2:output__2[[#This Row],[delta θz]])</f>
        <v>0.11265839942539455</v>
      </c>
      <c r="R92">
        <f>SQRT(output__2[[#This Row],[θ x]]^2+output__2[[#This Row],[θ y]]^2+output__2[[#This Row],[θ z]]^2)</f>
        <v>3.7000756720359611</v>
      </c>
      <c r="S92">
        <f>output__2[[#This Row],[ax]]*$B92</f>
        <v>4.9799999999999758E-3</v>
      </c>
      <c r="T92">
        <f>output__2[[#This Row],[ay]]*$B92</f>
        <v>6.2249999999999701E-3</v>
      </c>
      <c r="U92">
        <f>output__2[[#This Row],[az]]*$B92</f>
        <v>-1.2449999999999939E-3</v>
      </c>
      <c r="V92">
        <f>SUM(S$2:S92)</f>
        <v>4.5652230000000182E-2</v>
      </c>
      <c r="W92">
        <f>SUM(T$2:T92)</f>
        <v>0.66637778999999975</v>
      </c>
      <c r="X92">
        <f>SUM($U$2:U92)</f>
        <v>-0.18609312000000017</v>
      </c>
      <c r="Y92">
        <f>SQRT(output__2[[#This Row],[vx]]^2+output__2[[#This Row],[vy]]^2+output__2[[#This Row],[vz]]^2)</f>
        <v>0.69337878134580322</v>
      </c>
      <c r="Z92">
        <f t="shared" si="1"/>
        <v>0.97499999999999998</v>
      </c>
      <c r="AA92">
        <f>output__2[[#This Row],[m segmental(kg)]]*output__2[[#This Row],[vmag]]</f>
        <v>0.67604431181215807</v>
      </c>
    </row>
    <row r="93" spans="1:27" x14ac:dyDescent="0.3">
      <c r="A93">
        <v>11.462555999999999</v>
      </c>
      <c r="B93">
        <f>output__2[[#This Row],[time]]-A92</f>
        <v>0.16297600000000045</v>
      </c>
      <c r="C93">
        <v>-0.04</v>
      </c>
      <c r="D93">
        <v>0.15</v>
      </c>
      <c r="E93">
        <v>-0.12</v>
      </c>
      <c r="F93">
        <v>-7.0000000000000007E-2</v>
      </c>
      <c r="G93">
        <v>0.04</v>
      </c>
      <c r="H93">
        <v>-0.01</v>
      </c>
      <c r="I93">
        <f>output__2[[#This Row],[wx]]*180/PI()</f>
        <v>-4.0107045659157627</v>
      </c>
      <c r="J93">
        <f>output__2[[#This Row],[wy]]*180/PI()</f>
        <v>2.2918311805232929</v>
      </c>
      <c r="K93">
        <f>output__2[[#This Row],[wz]]*180/PI()</f>
        <v>-0.57295779513082323</v>
      </c>
      <c r="L93">
        <f>output__2[[#This Row],[wx (deg)]]*output__2[[#This Row],[dt]]</f>
        <v>-0.65364858733468922</v>
      </c>
      <c r="M93">
        <f>output__2[[#This Row],[wy (deg)]]*output__2[[#This Row],[dt]]</f>
        <v>0.37351347847696525</v>
      </c>
      <c r="N93">
        <f>output__2[[#This Row],[wz (deg)]]*output__2[[#This Row],[dt]]</f>
        <v>-9.3378369619241314E-2</v>
      </c>
      <c r="O93">
        <f>SUM($L$2:output__2[[#This Row],[delta θx]])</f>
        <v>3.0447063176921225</v>
      </c>
      <c r="P93">
        <f>SUM($M$2:output__2[[#This Row],[delta θy]])</f>
        <v>0.37976330210626308</v>
      </c>
      <c r="Q93">
        <f>SUM($N$2:output__2[[#This Row],[delta θz]])</f>
        <v>1.9280029806153232E-2</v>
      </c>
      <c r="R93">
        <f>SQRT(output__2[[#This Row],[θ x]]^2+output__2[[#This Row],[θ y]]^2+output__2[[#This Row],[θ z]]^2)</f>
        <v>3.0683592433367872</v>
      </c>
      <c r="S93">
        <f>output__2[[#This Row],[ax]]*$B93</f>
        <v>-6.5190400000000185E-3</v>
      </c>
      <c r="T93">
        <f>output__2[[#This Row],[ay]]*$B93</f>
        <v>2.4446400000000066E-2</v>
      </c>
      <c r="U93">
        <f>output__2[[#This Row],[az]]*$B93</f>
        <v>-1.9557120000000053E-2</v>
      </c>
      <c r="V93">
        <f>SUM(S$2:S93)</f>
        <v>3.9133190000000165E-2</v>
      </c>
      <c r="W93">
        <f>SUM(T$2:T93)</f>
        <v>0.69082418999999984</v>
      </c>
      <c r="X93">
        <f>SUM($U$2:U93)</f>
        <v>-0.20565024000000021</v>
      </c>
      <c r="Y93">
        <f>SQRT(output__2[[#This Row],[vx]]^2+output__2[[#This Row],[vy]]^2+output__2[[#This Row],[vz]]^2)</f>
        <v>0.72184589024305568</v>
      </c>
      <c r="Z93">
        <f t="shared" si="1"/>
        <v>0.97499999999999998</v>
      </c>
      <c r="AA93">
        <f>output__2[[#This Row],[m segmental(kg)]]*output__2[[#This Row],[vmag]]</f>
        <v>0.70379974298697923</v>
      </c>
    </row>
    <row r="94" spans="1:27" x14ac:dyDescent="0.3">
      <c r="A94">
        <v>11.576618</v>
      </c>
      <c r="B94">
        <f>output__2[[#This Row],[time]]-A93</f>
        <v>0.11406200000000055</v>
      </c>
      <c r="C94">
        <v>-0.06</v>
      </c>
      <c r="D94">
        <v>-0.03</v>
      </c>
      <c r="E94">
        <v>0.11</v>
      </c>
      <c r="F94">
        <v>0</v>
      </c>
      <c r="G94">
        <v>0.01</v>
      </c>
      <c r="H94">
        <v>0</v>
      </c>
      <c r="I94">
        <f>output__2[[#This Row],[wx]]*180/PI()</f>
        <v>0</v>
      </c>
      <c r="J94">
        <f>output__2[[#This Row],[wy]]*180/PI()</f>
        <v>0.57295779513082323</v>
      </c>
      <c r="K94">
        <f>output__2[[#This Row],[wz]]*180/PI()</f>
        <v>0</v>
      </c>
      <c r="L94">
        <f>output__2[[#This Row],[wx (deg)]]*output__2[[#This Row],[dt]]</f>
        <v>0</v>
      </c>
      <c r="M94">
        <f>output__2[[#This Row],[wy (deg)]]*output__2[[#This Row],[dt]]</f>
        <v>6.5352712028212273E-2</v>
      </c>
      <c r="N94">
        <f>output__2[[#This Row],[wz (deg)]]*output__2[[#This Row],[dt]]</f>
        <v>0</v>
      </c>
      <c r="O94">
        <f>SUM($L$2:output__2[[#This Row],[delta θx]])</f>
        <v>3.0447063176921225</v>
      </c>
      <c r="P94">
        <f>SUM($M$2:output__2[[#This Row],[delta θy]])</f>
        <v>0.44511601413447532</v>
      </c>
      <c r="Q94">
        <f>SUM($N$2:output__2[[#This Row],[delta θz]])</f>
        <v>1.9280029806153232E-2</v>
      </c>
      <c r="R94">
        <f>SQRT(output__2[[#This Row],[θ x]]^2+output__2[[#This Row],[θ y]]^2+output__2[[#This Row],[θ z]]^2)</f>
        <v>3.0771312202411214</v>
      </c>
      <c r="S94">
        <f>output__2[[#This Row],[ax]]*$B94</f>
        <v>-6.8437200000000331E-3</v>
      </c>
      <c r="T94">
        <f>output__2[[#This Row],[ay]]*$B94</f>
        <v>-3.4218600000000166E-3</v>
      </c>
      <c r="U94">
        <f>output__2[[#This Row],[az]]*$B94</f>
        <v>1.2546820000000061E-2</v>
      </c>
      <c r="V94">
        <f>SUM(S$2:S94)</f>
        <v>3.2289470000000133E-2</v>
      </c>
      <c r="W94">
        <f>SUM(T$2:T94)</f>
        <v>0.68740232999999984</v>
      </c>
      <c r="X94">
        <f>SUM($U$2:U94)</f>
        <v>-0.19310342000000014</v>
      </c>
      <c r="Y94">
        <f>SQRT(output__2[[#This Row],[vx]]^2+output__2[[#This Row],[vy]]^2+output__2[[#This Row],[vz]]^2)</f>
        <v>0.71474016535941642</v>
      </c>
      <c r="Z94">
        <f t="shared" si="1"/>
        <v>0.97499999999999998</v>
      </c>
      <c r="AA94">
        <f>output__2[[#This Row],[m segmental(kg)]]*output__2[[#This Row],[vmag]]</f>
        <v>0.69687166122543098</v>
      </c>
    </row>
    <row r="95" spans="1:27" x14ac:dyDescent="0.3">
      <c r="A95">
        <v>11.692791999999999</v>
      </c>
      <c r="B95">
        <f>output__2[[#This Row],[time]]-A94</f>
        <v>0.11617399999999911</v>
      </c>
      <c r="C95">
        <v>-0.06</v>
      </c>
      <c r="D95">
        <v>0.03</v>
      </c>
      <c r="E95">
        <v>0.02</v>
      </c>
      <c r="F95">
        <v>-0.01</v>
      </c>
      <c r="G95">
        <v>-0.02</v>
      </c>
      <c r="H95">
        <v>0</v>
      </c>
      <c r="I95">
        <f>output__2[[#This Row],[wx]]*180/PI()</f>
        <v>-0.57295779513082323</v>
      </c>
      <c r="J95">
        <f>output__2[[#This Row],[wy]]*180/PI()</f>
        <v>-1.1459155902616465</v>
      </c>
      <c r="K95">
        <f>output__2[[#This Row],[wz]]*180/PI()</f>
        <v>0</v>
      </c>
      <c r="L95">
        <f>output__2[[#This Row],[wx (deg)]]*output__2[[#This Row],[dt]]</f>
        <v>-6.6562798891527747E-2</v>
      </c>
      <c r="M95">
        <f>output__2[[#This Row],[wy (deg)]]*output__2[[#This Row],[dt]]</f>
        <v>-0.13312559778305549</v>
      </c>
      <c r="N95">
        <f>output__2[[#This Row],[wz (deg)]]*output__2[[#This Row],[dt]]</f>
        <v>0</v>
      </c>
      <c r="O95">
        <f>SUM($L$2:output__2[[#This Row],[delta θx]])</f>
        <v>2.9781435188005947</v>
      </c>
      <c r="P95">
        <f>SUM($M$2:output__2[[#This Row],[delta θy]])</f>
        <v>0.31199041635141983</v>
      </c>
      <c r="Q95">
        <f>SUM($N$2:output__2[[#This Row],[delta θz]])</f>
        <v>1.9280029806153232E-2</v>
      </c>
      <c r="R95">
        <f>SQRT(output__2[[#This Row],[θ x]]^2+output__2[[#This Row],[θ y]]^2+output__2[[#This Row],[θ z]]^2)</f>
        <v>2.9945030569392386</v>
      </c>
      <c r="S95">
        <f>output__2[[#This Row],[ax]]*$B95</f>
        <v>-6.9704399999999467E-3</v>
      </c>
      <c r="T95">
        <f>output__2[[#This Row],[ay]]*$B95</f>
        <v>3.4852199999999734E-3</v>
      </c>
      <c r="U95">
        <f>output__2[[#This Row],[az]]*$B95</f>
        <v>2.3234799999999824E-3</v>
      </c>
      <c r="V95">
        <f>SUM(S$2:S95)</f>
        <v>2.5319030000000187E-2</v>
      </c>
      <c r="W95">
        <f>SUM(T$2:T95)</f>
        <v>0.69088754999999979</v>
      </c>
      <c r="X95">
        <f>SUM($U$2:U95)</f>
        <v>-0.19077994000000015</v>
      </c>
      <c r="Y95">
        <f>SQRT(output__2[[#This Row],[vx]]^2+output__2[[#This Row],[vy]]^2+output__2[[#This Row],[vz]]^2)</f>
        <v>0.71719149850757902</v>
      </c>
      <c r="Z95">
        <f t="shared" si="1"/>
        <v>0.97499999999999998</v>
      </c>
      <c r="AA95">
        <f>output__2[[#This Row],[m segmental(kg)]]*output__2[[#This Row],[vmag]]</f>
        <v>0.69926171104488954</v>
      </c>
    </row>
    <row r="96" spans="1:27" x14ac:dyDescent="0.3">
      <c r="A96">
        <v>11.803713999999999</v>
      </c>
      <c r="B96">
        <f>output__2[[#This Row],[time]]-A95</f>
        <v>0.11092200000000041</v>
      </c>
      <c r="C96">
        <v>0.01</v>
      </c>
      <c r="D96">
        <v>0.1</v>
      </c>
      <c r="E96">
        <v>-0.06</v>
      </c>
      <c r="F96">
        <v>0</v>
      </c>
      <c r="G96">
        <v>-0.01</v>
      </c>
      <c r="H96">
        <v>0</v>
      </c>
      <c r="I96">
        <f>output__2[[#This Row],[wx]]*180/PI()</f>
        <v>0</v>
      </c>
      <c r="J96">
        <f>output__2[[#This Row],[wy]]*180/PI()</f>
        <v>-0.57295779513082323</v>
      </c>
      <c r="K96">
        <f>output__2[[#This Row],[wz]]*180/PI()</f>
        <v>0</v>
      </c>
      <c r="L96">
        <f>output__2[[#This Row],[wx (deg)]]*output__2[[#This Row],[dt]]</f>
        <v>0</v>
      </c>
      <c r="M96">
        <f>output__2[[#This Row],[wy (deg)]]*output__2[[#This Row],[dt]]</f>
        <v>-6.3553624551501403E-2</v>
      </c>
      <c r="N96">
        <f>output__2[[#This Row],[wz (deg)]]*output__2[[#This Row],[dt]]</f>
        <v>0</v>
      </c>
      <c r="O96">
        <f>SUM($L$2:output__2[[#This Row],[delta θx]])</f>
        <v>2.9781435188005947</v>
      </c>
      <c r="P96">
        <f>SUM($M$2:output__2[[#This Row],[delta θy]])</f>
        <v>0.24843679179991843</v>
      </c>
      <c r="Q96">
        <f>SUM($N$2:output__2[[#This Row],[delta θz]])</f>
        <v>1.9280029806153232E-2</v>
      </c>
      <c r="R96">
        <f>SQRT(output__2[[#This Row],[θ x]]^2+output__2[[#This Row],[θ y]]^2+output__2[[#This Row],[θ z]]^2)</f>
        <v>2.9885500460328838</v>
      </c>
      <c r="S96">
        <f>output__2[[#This Row],[ax]]*$B96</f>
        <v>1.1092200000000041E-3</v>
      </c>
      <c r="T96">
        <f>output__2[[#This Row],[ay]]*$B96</f>
        <v>1.1092200000000042E-2</v>
      </c>
      <c r="U96">
        <f>output__2[[#This Row],[az]]*$B96</f>
        <v>-6.6553200000000244E-3</v>
      </c>
      <c r="V96">
        <f>SUM(S$2:S96)</f>
        <v>2.6428250000000191E-2</v>
      </c>
      <c r="W96">
        <f>SUM(T$2:T96)</f>
        <v>0.70197974999999979</v>
      </c>
      <c r="X96">
        <f>SUM($U$2:U96)</f>
        <v>-0.19743526000000017</v>
      </c>
      <c r="Y96">
        <f>SQRT(output__2[[#This Row],[vx]]^2+output__2[[#This Row],[vy]]^2+output__2[[#This Row],[vz]]^2)</f>
        <v>0.72969493879250147</v>
      </c>
      <c r="Z96">
        <f t="shared" si="1"/>
        <v>0.97499999999999998</v>
      </c>
      <c r="AA96">
        <f>output__2[[#This Row],[m segmental(kg)]]*output__2[[#This Row],[vmag]]</f>
        <v>0.71145256532268897</v>
      </c>
    </row>
    <row r="97" spans="1:27" x14ac:dyDescent="0.3">
      <c r="A97">
        <v>11.929024999999999</v>
      </c>
      <c r="B97">
        <f>output__2[[#This Row],[time]]-A96</f>
        <v>0.12531099999999995</v>
      </c>
      <c r="C97">
        <v>0.02</v>
      </c>
      <c r="D97">
        <v>0.06</v>
      </c>
      <c r="E97">
        <v>-0.04</v>
      </c>
      <c r="F97">
        <v>0</v>
      </c>
      <c r="G97">
        <v>0.01</v>
      </c>
      <c r="H97">
        <v>-0.01</v>
      </c>
      <c r="I97">
        <f>output__2[[#This Row],[wx]]*180/PI()</f>
        <v>0</v>
      </c>
      <c r="J97">
        <f>output__2[[#This Row],[wy]]*180/PI()</f>
        <v>0.57295779513082323</v>
      </c>
      <c r="K97">
        <f>output__2[[#This Row],[wz]]*180/PI()</f>
        <v>-0.57295779513082323</v>
      </c>
      <c r="L97">
        <f>output__2[[#This Row],[wx (deg)]]*output__2[[#This Row],[dt]]</f>
        <v>0</v>
      </c>
      <c r="M97">
        <f>output__2[[#This Row],[wy (deg)]]*output__2[[#This Row],[dt]]</f>
        <v>7.1797914265638557E-2</v>
      </c>
      <c r="N97">
        <f>output__2[[#This Row],[wz (deg)]]*output__2[[#This Row],[dt]]</f>
        <v>-7.1797914265638557E-2</v>
      </c>
      <c r="O97">
        <f>SUM($L$2:output__2[[#This Row],[delta θx]])</f>
        <v>2.9781435188005947</v>
      </c>
      <c r="P97">
        <f>SUM($M$2:output__2[[#This Row],[delta θy]])</f>
        <v>0.32023470606555698</v>
      </c>
      <c r="Q97">
        <f>SUM($N$2:output__2[[#This Row],[delta θz]])</f>
        <v>-5.2517884459485326E-2</v>
      </c>
      <c r="R97">
        <f>SQRT(output__2[[#This Row],[θ x]]^2+output__2[[#This Row],[θ y]]^2+output__2[[#This Row],[θ z]]^2)</f>
        <v>2.9957715556649145</v>
      </c>
      <c r="S97">
        <f>output__2[[#This Row],[ax]]*$B97</f>
        <v>2.5062199999999991E-3</v>
      </c>
      <c r="T97">
        <f>output__2[[#This Row],[ay]]*$B97</f>
        <v>7.5186599999999965E-3</v>
      </c>
      <c r="U97">
        <f>output__2[[#This Row],[az]]*$B97</f>
        <v>-5.0124399999999982E-3</v>
      </c>
      <c r="V97">
        <f>SUM(S$2:S97)</f>
        <v>2.8934470000000191E-2</v>
      </c>
      <c r="W97">
        <f>SUM(T$2:T97)</f>
        <v>0.7094984099999998</v>
      </c>
      <c r="X97">
        <f>SUM($U$2:U97)</f>
        <v>-0.20244770000000017</v>
      </c>
      <c r="Y97">
        <f>SQRT(output__2[[#This Row],[vx]]^2+output__2[[#This Row],[vy]]^2+output__2[[#This Row],[vz]]^2)</f>
        <v>0.7383835511317941</v>
      </c>
      <c r="Z97">
        <f t="shared" si="1"/>
        <v>0.97499999999999998</v>
      </c>
      <c r="AA97">
        <f>output__2[[#This Row],[m segmental(kg)]]*output__2[[#This Row],[vmag]]</f>
        <v>0.7199239623534992</v>
      </c>
    </row>
    <row r="98" spans="1:27" x14ac:dyDescent="0.3">
      <c r="A98">
        <v>12.079068999999999</v>
      </c>
      <c r="B98">
        <f>output__2[[#This Row],[time]]-A97</f>
        <v>0.1500439999999994</v>
      </c>
      <c r="C98">
        <v>-0.04</v>
      </c>
      <c r="D98">
        <v>0.02</v>
      </c>
      <c r="E98">
        <v>-0.11</v>
      </c>
      <c r="F98">
        <v>0</v>
      </c>
      <c r="G98">
        <v>0.02</v>
      </c>
      <c r="H98">
        <v>0</v>
      </c>
      <c r="I98">
        <f>output__2[[#This Row],[wx]]*180/PI()</f>
        <v>0</v>
      </c>
      <c r="J98">
        <f>output__2[[#This Row],[wy]]*180/PI()</f>
        <v>1.1459155902616465</v>
      </c>
      <c r="K98">
        <f>output__2[[#This Row],[wz]]*180/PI()</f>
        <v>0</v>
      </c>
      <c r="L98">
        <f>output__2[[#This Row],[wx (deg)]]*output__2[[#This Row],[dt]]</f>
        <v>0</v>
      </c>
      <c r="M98">
        <f>output__2[[#This Row],[wy (deg)]]*output__2[[#This Row],[dt]]</f>
        <v>0.17193775882521781</v>
      </c>
      <c r="N98">
        <f>output__2[[#This Row],[wz (deg)]]*output__2[[#This Row],[dt]]</f>
        <v>0</v>
      </c>
      <c r="O98">
        <f>SUM($L$2:output__2[[#This Row],[delta θx]])</f>
        <v>2.9781435188005947</v>
      </c>
      <c r="P98">
        <f>SUM($M$2:output__2[[#This Row],[delta θy]])</f>
        <v>0.49217246489077482</v>
      </c>
      <c r="Q98">
        <f>SUM($N$2:output__2[[#This Row],[delta θz]])</f>
        <v>-5.2517884459485326E-2</v>
      </c>
      <c r="R98">
        <f>SQRT(output__2[[#This Row],[θ x]]^2+output__2[[#This Row],[θ y]]^2+output__2[[#This Row],[θ z]]^2)</f>
        <v>3.01899497878992</v>
      </c>
      <c r="S98">
        <f>output__2[[#This Row],[ax]]*$B98</f>
        <v>-6.0017599999999758E-3</v>
      </c>
      <c r="T98">
        <f>output__2[[#This Row],[ay]]*$B98</f>
        <v>3.0008799999999879E-3</v>
      </c>
      <c r="U98">
        <f>output__2[[#This Row],[az]]*$B98</f>
        <v>-1.6504839999999934E-2</v>
      </c>
      <c r="V98">
        <f>SUM(S$2:S98)</f>
        <v>2.2932710000000217E-2</v>
      </c>
      <c r="W98">
        <f>SUM(T$2:T98)</f>
        <v>0.71249928999999979</v>
      </c>
      <c r="X98">
        <f>SUM($U$2:U98)</f>
        <v>-0.21895254000000011</v>
      </c>
      <c r="Y98">
        <f>SQRT(output__2[[#This Row],[vx]]^2+output__2[[#This Row],[vy]]^2+output__2[[#This Row],[vz]]^2)</f>
        <v>0.74573545055260693</v>
      </c>
      <c r="Z98">
        <f t="shared" si="1"/>
        <v>0.97499999999999998</v>
      </c>
      <c r="AA98">
        <f>output__2[[#This Row],[m segmental(kg)]]*output__2[[#This Row],[vmag]]</f>
        <v>0.7270920642887917</v>
      </c>
    </row>
    <row r="99" spans="1:27" x14ac:dyDescent="0.3">
      <c r="A99">
        <v>12.197535999999999</v>
      </c>
      <c r="B99">
        <f>output__2[[#This Row],[time]]-A98</f>
        <v>0.11846700000000077</v>
      </c>
      <c r="C99">
        <v>-0.06</v>
      </c>
      <c r="D99">
        <v>0.32</v>
      </c>
      <c r="E99">
        <v>0.22</v>
      </c>
      <c r="F99">
        <v>0.03</v>
      </c>
      <c r="G99">
        <v>0.01</v>
      </c>
      <c r="H99">
        <v>0</v>
      </c>
      <c r="I99">
        <f>output__2[[#This Row],[wx]]*180/PI()</f>
        <v>1.7188733853924696</v>
      </c>
      <c r="J99">
        <f>output__2[[#This Row],[wy]]*180/PI()</f>
        <v>0.57295779513082323</v>
      </c>
      <c r="K99">
        <f>output__2[[#This Row],[wz]]*180/PI()</f>
        <v>0</v>
      </c>
      <c r="L99">
        <f>output__2[[#This Row],[wx (deg)]]*output__2[[#This Row],[dt]]</f>
        <v>0.20362977334729102</v>
      </c>
      <c r="M99">
        <f>output__2[[#This Row],[wy (deg)]]*output__2[[#This Row],[dt]]</f>
        <v>6.7876591115763676E-2</v>
      </c>
      <c r="N99">
        <f>output__2[[#This Row],[wz (deg)]]*output__2[[#This Row],[dt]]</f>
        <v>0</v>
      </c>
      <c r="O99">
        <f>SUM($L$2:output__2[[#This Row],[delta θx]])</f>
        <v>3.1817732921478856</v>
      </c>
      <c r="P99">
        <f>SUM($M$2:output__2[[#This Row],[delta θy]])</f>
        <v>0.56004905600653854</v>
      </c>
      <c r="Q99">
        <f>SUM($N$2:output__2[[#This Row],[delta θz]])</f>
        <v>-5.2517884459485326E-2</v>
      </c>
      <c r="R99">
        <f>SQRT(output__2[[#This Row],[θ x]]^2+output__2[[#This Row],[θ y]]^2+output__2[[#This Row],[θ z]]^2)</f>
        <v>3.2311134854640295</v>
      </c>
      <c r="S99">
        <f>output__2[[#This Row],[ax]]*$B99</f>
        <v>-7.1080200000000456E-3</v>
      </c>
      <c r="T99">
        <f>output__2[[#This Row],[ay]]*$B99</f>
        <v>3.7909440000000245E-2</v>
      </c>
      <c r="U99">
        <f>output__2[[#This Row],[az]]*$B99</f>
        <v>2.6062740000000167E-2</v>
      </c>
      <c r="V99">
        <f>SUM(S$2:S99)</f>
        <v>1.5824690000000172E-2</v>
      </c>
      <c r="W99">
        <f>SUM(T$2:T99)</f>
        <v>0.75040873000000008</v>
      </c>
      <c r="X99">
        <f>SUM($U$2:U99)</f>
        <v>-0.19288979999999994</v>
      </c>
      <c r="Y99">
        <f>SQRT(output__2[[#This Row],[vx]]^2+output__2[[#This Row],[vy]]^2+output__2[[#This Row],[vz]]^2)</f>
        <v>0.77496461713929177</v>
      </c>
      <c r="Z99">
        <f t="shared" si="1"/>
        <v>0.97499999999999998</v>
      </c>
      <c r="AA99">
        <f>output__2[[#This Row],[m segmental(kg)]]*output__2[[#This Row],[vmag]]</f>
        <v>0.75559050171080944</v>
      </c>
    </row>
    <row r="100" spans="1:27" x14ac:dyDescent="0.3">
      <c r="A100">
        <v>12.321954</v>
      </c>
      <c r="B100">
        <f>output__2[[#This Row],[time]]-A99</f>
        <v>0.12441800000000036</v>
      </c>
      <c r="C100">
        <v>7.0000000000000007E-2</v>
      </c>
      <c r="D100">
        <v>0.05</v>
      </c>
      <c r="E100">
        <v>-0.12</v>
      </c>
      <c r="F100">
        <v>-0.01</v>
      </c>
      <c r="G100">
        <v>0</v>
      </c>
      <c r="H100">
        <v>0</v>
      </c>
      <c r="I100">
        <f>output__2[[#This Row],[wx]]*180/PI()</f>
        <v>-0.57295779513082323</v>
      </c>
      <c r="J100">
        <f>output__2[[#This Row],[wy]]*180/PI()</f>
        <v>0</v>
      </c>
      <c r="K100">
        <f>output__2[[#This Row],[wz]]*180/PI()</f>
        <v>0</v>
      </c>
      <c r="L100">
        <f>output__2[[#This Row],[wx (deg)]]*output__2[[#This Row],[dt]]</f>
        <v>-7.1286262954586968E-2</v>
      </c>
      <c r="M100">
        <f>output__2[[#This Row],[wy (deg)]]*output__2[[#This Row],[dt]]</f>
        <v>0</v>
      </c>
      <c r="N100">
        <f>output__2[[#This Row],[wz (deg)]]*output__2[[#This Row],[dt]]</f>
        <v>0</v>
      </c>
      <c r="O100">
        <f>SUM($L$2:output__2[[#This Row],[delta θx]])</f>
        <v>3.1104870291932984</v>
      </c>
      <c r="P100">
        <f>SUM($M$2:output__2[[#This Row],[delta θy]])</f>
        <v>0.56004905600653854</v>
      </c>
      <c r="Q100">
        <f>SUM($N$2:output__2[[#This Row],[delta θz]])</f>
        <v>-5.2517884459485326E-2</v>
      </c>
      <c r="R100">
        <f>SQRT(output__2[[#This Row],[θ x]]^2+output__2[[#This Row],[θ y]]^2+output__2[[#This Row],[θ z]]^2)</f>
        <v>3.1609401500347434</v>
      </c>
      <c r="S100">
        <f>output__2[[#This Row],[ax]]*$B100</f>
        <v>8.7092600000000259E-3</v>
      </c>
      <c r="T100">
        <f>output__2[[#This Row],[ay]]*$B100</f>
        <v>6.2209000000000188E-3</v>
      </c>
      <c r="U100">
        <f>output__2[[#This Row],[az]]*$B100</f>
        <v>-1.4930160000000043E-2</v>
      </c>
      <c r="V100">
        <f>SUM(S$2:S100)</f>
        <v>2.45339500000002E-2</v>
      </c>
      <c r="W100">
        <f>SUM(T$2:T100)</f>
        <v>0.75662963000000005</v>
      </c>
      <c r="X100">
        <f>SUM($U$2:U100)</f>
        <v>-0.20781996</v>
      </c>
      <c r="Y100">
        <f>SQRT(output__2[[#This Row],[vx]]^2+output__2[[#This Row],[vy]]^2+output__2[[#This Row],[vz]]^2)</f>
        <v>0.78503467915178182</v>
      </c>
      <c r="Z100">
        <f t="shared" si="1"/>
        <v>0.97499999999999998</v>
      </c>
      <c r="AA100">
        <f>output__2[[#This Row],[m segmental(kg)]]*output__2[[#This Row],[vmag]]</f>
        <v>0.76540881217298729</v>
      </c>
    </row>
    <row r="101" spans="1:27" x14ac:dyDescent="0.3">
      <c r="A101">
        <v>12.435943999999999</v>
      </c>
      <c r="B101">
        <f>output__2[[#This Row],[time]]-A100</f>
        <v>0.11398999999999937</v>
      </c>
      <c r="C101">
        <v>0.08</v>
      </c>
      <c r="D101">
        <v>0.08</v>
      </c>
      <c r="E101">
        <v>-7.0000000000000007E-2</v>
      </c>
      <c r="F101">
        <v>-0.01</v>
      </c>
      <c r="G101">
        <v>0.01</v>
      </c>
      <c r="H101">
        <v>0</v>
      </c>
      <c r="I101">
        <f>output__2[[#This Row],[wx]]*180/PI()</f>
        <v>-0.57295779513082323</v>
      </c>
      <c r="J101">
        <f>output__2[[#This Row],[wy]]*180/PI()</f>
        <v>0.57295779513082323</v>
      </c>
      <c r="K101">
        <f>output__2[[#This Row],[wz]]*180/PI()</f>
        <v>0</v>
      </c>
      <c r="L101">
        <f>output__2[[#This Row],[wx (deg)]]*output__2[[#This Row],[dt]]</f>
        <v>-6.5311459066962174E-2</v>
      </c>
      <c r="M101">
        <f>output__2[[#This Row],[wy (deg)]]*output__2[[#This Row],[dt]]</f>
        <v>6.5311459066962174E-2</v>
      </c>
      <c r="N101">
        <f>output__2[[#This Row],[wz (deg)]]*output__2[[#This Row],[dt]]</f>
        <v>0</v>
      </c>
      <c r="O101">
        <f>SUM($L$2:output__2[[#This Row],[delta θx]])</f>
        <v>3.0451755701263363</v>
      </c>
      <c r="P101">
        <f>SUM($M$2:output__2[[#This Row],[delta θy]])</f>
        <v>0.62536051507350066</v>
      </c>
      <c r="Q101">
        <f>SUM($N$2:output__2[[#This Row],[delta θz]])</f>
        <v>-5.2517884459485326E-2</v>
      </c>
      <c r="R101">
        <f>SQRT(output__2[[#This Row],[θ x]]^2+output__2[[#This Row],[θ y]]^2+output__2[[#This Row],[θ z]]^2)</f>
        <v>3.1091684024663815</v>
      </c>
      <c r="S101">
        <f>output__2[[#This Row],[ax]]*$B101</f>
        <v>9.1191999999999506E-3</v>
      </c>
      <c r="T101">
        <f>output__2[[#This Row],[ay]]*$B101</f>
        <v>9.1191999999999506E-3</v>
      </c>
      <c r="U101">
        <f>output__2[[#This Row],[az]]*$B101</f>
        <v>-7.9792999999999566E-3</v>
      </c>
      <c r="V101">
        <f>SUM(S$2:S101)</f>
        <v>3.3653150000000152E-2</v>
      </c>
      <c r="W101">
        <f>SUM(T$2:T101)</f>
        <v>0.76574883000000005</v>
      </c>
      <c r="X101">
        <f>SUM($U$2:U101)</f>
        <v>-0.21579925999999996</v>
      </c>
      <c r="Y101">
        <f>SQRT(output__2[[#This Row],[vx]]^2+output__2[[#This Row],[vy]]^2+output__2[[#This Row],[vz]]^2)</f>
        <v>0.79628708753052069</v>
      </c>
      <c r="Z101">
        <f t="shared" si="1"/>
        <v>0.97499999999999998</v>
      </c>
      <c r="AA101">
        <f>output__2[[#This Row],[m segmental(kg)]]*output__2[[#This Row],[vmag]]</f>
        <v>0.77637991034225762</v>
      </c>
    </row>
    <row r="102" spans="1:27" x14ac:dyDescent="0.3">
      <c r="A102">
        <v>12.566689999999999</v>
      </c>
      <c r="B102">
        <f>output__2[[#This Row],[time]]-A101</f>
        <v>0.13074600000000025</v>
      </c>
      <c r="C102">
        <v>0.09</v>
      </c>
      <c r="D102">
        <v>0.11</v>
      </c>
      <c r="E102">
        <v>-0.23</v>
      </c>
      <c r="F102">
        <v>-0.01</v>
      </c>
      <c r="G102">
        <v>0.01</v>
      </c>
      <c r="H102">
        <v>0</v>
      </c>
      <c r="I102">
        <f>output__2[[#This Row],[wx]]*180/PI()</f>
        <v>-0.57295779513082323</v>
      </c>
      <c r="J102">
        <f>output__2[[#This Row],[wy]]*180/PI()</f>
        <v>0.57295779513082323</v>
      </c>
      <c r="K102">
        <f>output__2[[#This Row],[wz]]*180/PI()</f>
        <v>0</v>
      </c>
      <c r="L102">
        <f>output__2[[#This Row],[wx (deg)]]*output__2[[#This Row],[dt]]</f>
        <v>-7.4911939882174761E-2</v>
      </c>
      <c r="M102">
        <f>output__2[[#This Row],[wy (deg)]]*output__2[[#This Row],[dt]]</f>
        <v>7.4911939882174761E-2</v>
      </c>
      <c r="N102">
        <f>output__2[[#This Row],[wz (deg)]]*output__2[[#This Row],[dt]]</f>
        <v>0</v>
      </c>
      <c r="O102">
        <f>SUM($L$2:output__2[[#This Row],[delta θx]])</f>
        <v>2.9702636302441614</v>
      </c>
      <c r="P102">
        <f>SUM($M$2:output__2[[#This Row],[delta θy]])</f>
        <v>0.70027245495567536</v>
      </c>
      <c r="Q102">
        <f>SUM($N$2:output__2[[#This Row],[delta θz]])</f>
        <v>-5.2517884459485326E-2</v>
      </c>
      <c r="R102">
        <f>SQRT(output__2[[#This Row],[θ x]]^2+output__2[[#This Row],[θ y]]^2+output__2[[#This Row],[θ z]]^2)</f>
        <v>3.0521477147262996</v>
      </c>
      <c r="S102">
        <f>output__2[[#This Row],[ax]]*$B102</f>
        <v>1.1767140000000021E-2</v>
      </c>
      <c r="T102">
        <f>output__2[[#This Row],[ay]]*$B102</f>
        <v>1.4382060000000028E-2</v>
      </c>
      <c r="U102">
        <f>output__2[[#This Row],[az]]*$B102</f>
        <v>-3.007158000000006E-2</v>
      </c>
      <c r="V102">
        <f>SUM(S$2:S102)</f>
        <v>4.5420290000000176E-2</v>
      </c>
      <c r="W102">
        <f>SUM(T$2:T102)</f>
        <v>0.78013089000000002</v>
      </c>
      <c r="X102">
        <f>SUM($U$2:U102)</f>
        <v>-0.24587084000000003</v>
      </c>
      <c r="Y102">
        <f>SQRT(output__2[[#This Row],[vx]]^2+output__2[[#This Row],[vy]]^2+output__2[[#This Row],[vz]]^2)</f>
        <v>0.81921894401813111</v>
      </c>
      <c r="Z102">
        <f t="shared" si="1"/>
        <v>0.97499999999999998</v>
      </c>
      <c r="AA102">
        <f>output__2[[#This Row],[m segmental(kg)]]*output__2[[#This Row],[vmag]]</f>
        <v>0.79873847041767787</v>
      </c>
    </row>
    <row r="103" spans="1:27" x14ac:dyDescent="0.3">
      <c r="A103">
        <v>12.695304999999999</v>
      </c>
      <c r="B103">
        <f>output__2[[#This Row],[time]]-A102</f>
        <v>0.12861499999999992</v>
      </c>
      <c r="C103">
        <v>-0.08</v>
      </c>
      <c r="D103">
        <v>-0.03</v>
      </c>
      <c r="E103">
        <v>0.13</v>
      </c>
      <c r="F103">
        <v>-0.01</v>
      </c>
      <c r="G103">
        <v>0.02</v>
      </c>
      <c r="H103">
        <v>0</v>
      </c>
      <c r="I103">
        <f>output__2[[#This Row],[wx]]*180/PI()</f>
        <v>-0.57295779513082323</v>
      </c>
      <c r="J103">
        <f>output__2[[#This Row],[wy]]*180/PI()</f>
        <v>1.1459155902616465</v>
      </c>
      <c r="K103">
        <f>output__2[[#This Row],[wz]]*180/PI()</f>
        <v>0</v>
      </c>
      <c r="L103">
        <f>output__2[[#This Row],[wx (deg)]]*output__2[[#This Row],[dt]]</f>
        <v>-7.3690966820750783E-2</v>
      </c>
      <c r="M103">
        <f>output__2[[#This Row],[wy (deg)]]*output__2[[#This Row],[dt]]</f>
        <v>0.14738193364150157</v>
      </c>
      <c r="N103">
        <f>output__2[[#This Row],[wz (deg)]]*output__2[[#This Row],[dt]]</f>
        <v>0</v>
      </c>
      <c r="O103">
        <f>SUM($L$2:output__2[[#This Row],[delta θx]])</f>
        <v>2.8965726634234108</v>
      </c>
      <c r="P103">
        <f>SUM($M$2:output__2[[#This Row],[delta θy]])</f>
        <v>0.8476543885971769</v>
      </c>
      <c r="Q103">
        <f>SUM($N$2:output__2[[#This Row],[delta θz]])</f>
        <v>-5.2517884459485326E-2</v>
      </c>
      <c r="R103">
        <f>SQRT(output__2[[#This Row],[θ x]]^2+output__2[[#This Row],[θ y]]^2+output__2[[#This Row],[θ z]]^2)</f>
        <v>3.0185111040358863</v>
      </c>
      <c r="S103">
        <f>output__2[[#This Row],[ax]]*$B103</f>
        <v>-1.0289199999999995E-2</v>
      </c>
      <c r="T103">
        <f>output__2[[#This Row],[ay]]*$B103</f>
        <v>-3.8584499999999976E-3</v>
      </c>
      <c r="U103">
        <f>output__2[[#This Row],[az]]*$B103</f>
        <v>1.671994999999999E-2</v>
      </c>
      <c r="V103">
        <f>SUM(S$2:S103)</f>
        <v>3.5131090000000184E-2</v>
      </c>
      <c r="W103">
        <f>SUM(T$2:T103)</f>
        <v>0.77627244000000006</v>
      </c>
      <c r="X103">
        <f>SUM($U$2:U103)</f>
        <v>-0.22915089000000005</v>
      </c>
      <c r="Y103">
        <f>SQRT(output__2[[#This Row],[vx]]^2+output__2[[#This Row],[vy]]^2+output__2[[#This Row],[vz]]^2)</f>
        <v>0.81015012496199368</v>
      </c>
      <c r="Z103">
        <f t="shared" si="1"/>
        <v>0.97499999999999998</v>
      </c>
      <c r="AA103">
        <f>output__2[[#This Row],[m segmental(kg)]]*output__2[[#This Row],[vmag]]</f>
        <v>0.78989637183794381</v>
      </c>
    </row>
    <row r="104" spans="1:27" x14ac:dyDescent="0.3">
      <c r="A104">
        <v>12.819175</v>
      </c>
      <c r="B104">
        <f>output__2[[#This Row],[time]]-A103</f>
        <v>0.12387000000000015</v>
      </c>
      <c r="C104">
        <v>0.2</v>
      </c>
      <c r="D104">
        <v>-0.01</v>
      </c>
      <c r="E104">
        <v>0.08</v>
      </c>
      <c r="F104">
        <v>0</v>
      </c>
      <c r="G104">
        <v>0.02</v>
      </c>
      <c r="H104">
        <v>0</v>
      </c>
      <c r="I104">
        <f>output__2[[#This Row],[wx]]*180/PI()</f>
        <v>0</v>
      </c>
      <c r="J104">
        <f>output__2[[#This Row],[wy]]*180/PI()</f>
        <v>1.1459155902616465</v>
      </c>
      <c r="K104">
        <f>output__2[[#This Row],[wz]]*180/PI()</f>
        <v>0</v>
      </c>
      <c r="L104">
        <f>output__2[[#This Row],[wx (deg)]]*output__2[[#This Row],[dt]]</f>
        <v>0</v>
      </c>
      <c r="M104">
        <f>output__2[[#This Row],[wy (deg)]]*output__2[[#This Row],[dt]]</f>
        <v>0.14194456416571033</v>
      </c>
      <c r="N104">
        <f>output__2[[#This Row],[wz (deg)]]*output__2[[#This Row],[dt]]</f>
        <v>0</v>
      </c>
      <c r="O104">
        <f>SUM($L$2:output__2[[#This Row],[delta θx]])</f>
        <v>2.8965726634234108</v>
      </c>
      <c r="P104">
        <f>SUM($M$2:output__2[[#This Row],[delta θy]])</f>
        <v>0.98959895276288723</v>
      </c>
      <c r="Q104">
        <f>SUM($N$2:output__2[[#This Row],[delta θz]])</f>
        <v>-5.2517884459485326E-2</v>
      </c>
      <c r="R104">
        <f>SQRT(output__2[[#This Row],[θ x]]^2+output__2[[#This Row],[θ y]]^2+output__2[[#This Row],[θ z]]^2)</f>
        <v>3.0614044832379297</v>
      </c>
      <c r="S104">
        <f>output__2[[#This Row],[ax]]*$B104</f>
        <v>2.4774000000000032E-2</v>
      </c>
      <c r="T104">
        <f>output__2[[#This Row],[ay]]*$B104</f>
        <v>-1.2387000000000014E-3</v>
      </c>
      <c r="U104">
        <f>output__2[[#This Row],[az]]*$B104</f>
        <v>9.9096000000000115E-3</v>
      </c>
      <c r="V104">
        <f>SUM(S$2:S104)</f>
        <v>5.9905090000000216E-2</v>
      </c>
      <c r="W104">
        <f>SUM(T$2:T104)</f>
        <v>0.77503374000000003</v>
      </c>
      <c r="X104">
        <f>SUM($U$2:U104)</f>
        <v>-0.21924129000000003</v>
      </c>
      <c r="Y104">
        <f>SQRT(output__2[[#This Row],[vx]]^2+output__2[[#This Row],[vy]]^2+output__2[[#This Row],[vz]]^2)</f>
        <v>0.80767113430353565</v>
      </c>
      <c r="Z104">
        <f t="shared" si="1"/>
        <v>0.97499999999999998</v>
      </c>
      <c r="AA104">
        <f>output__2[[#This Row],[m segmental(kg)]]*output__2[[#This Row],[vmag]]</f>
        <v>0.7874793559459472</v>
      </c>
    </row>
    <row r="105" spans="1:27" x14ac:dyDescent="0.3">
      <c r="A105">
        <v>12.94703</v>
      </c>
      <c r="B105">
        <f>output__2[[#This Row],[time]]-A104</f>
        <v>0.12785500000000027</v>
      </c>
      <c r="C105">
        <v>-0.01</v>
      </c>
      <c r="D105">
        <v>0.02</v>
      </c>
      <c r="E105">
        <v>-0.02</v>
      </c>
      <c r="F105">
        <v>0</v>
      </c>
      <c r="G105">
        <v>0</v>
      </c>
      <c r="H105">
        <v>0.01</v>
      </c>
      <c r="I105">
        <f>output__2[[#This Row],[wx]]*180/PI()</f>
        <v>0</v>
      </c>
      <c r="J105">
        <f>output__2[[#This Row],[wy]]*180/PI()</f>
        <v>0</v>
      </c>
      <c r="K105">
        <f>output__2[[#This Row],[wz]]*180/PI()</f>
        <v>0.57295779513082323</v>
      </c>
      <c r="L105">
        <f>output__2[[#This Row],[wx (deg)]]*output__2[[#This Row],[dt]]</f>
        <v>0</v>
      </c>
      <c r="M105">
        <f>output__2[[#This Row],[wy (deg)]]*output__2[[#This Row],[dt]]</f>
        <v>0</v>
      </c>
      <c r="N105">
        <f>output__2[[#This Row],[wz (deg)]]*output__2[[#This Row],[dt]]</f>
        <v>7.3255518896451557E-2</v>
      </c>
      <c r="O105">
        <f>SUM($L$2:output__2[[#This Row],[delta θx]])</f>
        <v>2.8965726634234108</v>
      </c>
      <c r="P105">
        <f>SUM($M$2:output__2[[#This Row],[delta θy]])</f>
        <v>0.98959895276288723</v>
      </c>
      <c r="Q105">
        <f>SUM($N$2:output__2[[#This Row],[delta θz]])</f>
        <v>2.0737634436966232E-2</v>
      </c>
      <c r="R105">
        <f>SQRT(output__2[[#This Row],[θ x]]^2+output__2[[#This Row],[θ y]]^2+output__2[[#This Row],[θ z]]^2)</f>
        <v>3.0610242291238463</v>
      </c>
      <c r="S105">
        <f>output__2[[#This Row],[ax]]*$B105</f>
        <v>-1.2785500000000029E-3</v>
      </c>
      <c r="T105">
        <f>output__2[[#This Row],[ay]]*$B105</f>
        <v>2.5571000000000057E-3</v>
      </c>
      <c r="U105">
        <f>output__2[[#This Row],[az]]*$B105</f>
        <v>-2.5571000000000057E-3</v>
      </c>
      <c r="V105">
        <f>SUM(S$2:S105)</f>
        <v>5.8626540000000213E-2</v>
      </c>
      <c r="W105">
        <f>SUM(T$2:T105)</f>
        <v>0.77759084000000001</v>
      </c>
      <c r="X105">
        <f>SUM($U$2:U105)</f>
        <v>-0.22179839000000004</v>
      </c>
      <c r="Y105">
        <f>SQRT(output__2[[#This Row],[vx]]^2+output__2[[#This Row],[vy]]^2+output__2[[#This Row],[vz]]^2)</f>
        <v>0.81072751985538849</v>
      </c>
      <c r="Z105">
        <f t="shared" si="1"/>
        <v>0.97499999999999998</v>
      </c>
      <c r="AA105">
        <f>output__2[[#This Row],[m segmental(kg)]]*output__2[[#This Row],[vmag]]</f>
        <v>0.79045933185900374</v>
      </c>
    </row>
    <row r="106" spans="1:27" x14ac:dyDescent="0.3">
      <c r="A106">
        <v>13.058546999999999</v>
      </c>
      <c r="B106">
        <f>output__2[[#This Row],[time]]-A105</f>
        <v>0.1115169999999992</v>
      </c>
      <c r="C106">
        <v>-7.0000000000000007E-2</v>
      </c>
      <c r="D106">
        <v>0.08</v>
      </c>
      <c r="E106">
        <v>-0.35000000000000003</v>
      </c>
      <c r="F106">
        <v>0.03</v>
      </c>
      <c r="G106">
        <v>0</v>
      </c>
      <c r="H106">
        <v>-0.01</v>
      </c>
      <c r="I106">
        <f>output__2[[#This Row],[wx]]*180/PI()</f>
        <v>1.7188733853924696</v>
      </c>
      <c r="J106">
        <f>output__2[[#This Row],[wy]]*180/PI()</f>
        <v>0</v>
      </c>
      <c r="K106">
        <f>output__2[[#This Row],[wz]]*180/PI()</f>
        <v>-0.57295779513082323</v>
      </c>
      <c r="L106">
        <f>output__2[[#This Row],[wx (deg)]]*output__2[[#This Row],[dt]]</f>
        <v>0.19168360331881065</v>
      </c>
      <c r="M106">
        <f>output__2[[#This Row],[wy (deg)]]*output__2[[#This Row],[dt]]</f>
        <v>0</v>
      </c>
      <c r="N106">
        <f>output__2[[#This Row],[wz (deg)]]*output__2[[#This Row],[dt]]</f>
        <v>-6.3894534439603551E-2</v>
      </c>
      <c r="O106">
        <f>SUM($L$2:output__2[[#This Row],[delta θx]])</f>
        <v>3.0882562667422215</v>
      </c>
      <c r="P106">
        <f>SUM($M$2:output__2[[#This Row],[delta θy]])</f>
        <v>0.98959895276288723</v>
      </c>
      <c r="Q106">
        <f>SUM($N$2:output__2[[#This Row],[delta θz]])</f>
        <v>-4.3156900002637319E-2</v>
      </c>
      <c r="R106">
        <f>SQRT(output__2[[#This Row],[θ x]]^2+output__2[[#This Row],[θ y]]^2+output__2[[#This Row],[θ z]]^2)</f>
        <v>3.2432229917783704</v>
      </c>
      <c r="S106">
        <f>output__2[[#This Row],[ax]]*$B106</f>
        <v>-7.8061899999999447E-3</v>
      </c>
      <c r="T106">
        <f>output__2[[#This Row],[ay]]*$B106</f>
        <v>8.9213599999999355E-3</v>
      </c>
      <c r="U106">
        <f>output__2[[#This Row],[az]]*$B106</f>
        <v>-3.9030949999999724E-2</v>
      </c>
      <c r="V106">
        <f>SUM(S$2:S106)</f>
        <v>5.0820350000000271E-2</v>
      </c>
      <c r="W106">
        <f>SUM(T$2:T106)</f>
        <v>0.78651219999999999</v>
      </c>
      <c r="X106">
        <f>SUM($U$2:U106)</f>
        <v>-0.26082933999999974</v>
      </c>
      <c r="Y106">
        <f>SQRT(output__2[[#This Row],[vx]]^2+output__2[[#This Row],[vy]]^2+output__2[[#This Row],[vz]]^2)</f>
        <v>0.83019039582965426</v>
      </c>
      <c r="Z106">
        <f t="shared" si="1"/>
        <v>0.97499999999999998</v>
      </c>
      <c r="AA106">
        <f>output__2[[#This Row],[m segmental(kg)]]*output__2[[#This Row],[vmag]]</f>
        <v>0.80943563593391288</v>
      </c>
    </row>
    <row r="107" spans="1:27" x14ac:dyDescent="0.3">
      <c r="A107">
        <v>13.202038999999999</v>
      </c>
      <c r="B107">
        <f>output__2[[#This Row],[time]]-A106</f>
        <v>0.14349200000000017</v>
      </c>
      <c r="C107">
        <v>-0.13</v>
      </c>
      <c r="D107">
        <v>0.2</v>
      </c>
      <c r="E107">
        <v>-0.19</v>
      </c>
      <c r="F107">
        <v>0.01</v>
      </c>
      <c r="G107">
        <v>-0.01</v>
      </c>
      <c r="H107">
        <v>-0.01</v>
      </c>
      <c r="I107">
        <f>output__2[[#This Row],[wx]]*180/PI()</f>
        <v>0.57295779513082323</v>
      </c>
      <c r="J107">
        <f>output__2[[#This Row],[wy]]*180/PI()</f>
        <v>-0.57295779513082323</v>
      </c>
      <c r="K107">
        <f>output__2[[#This Row],[wz]]*180/PI()</f>
        <v>-0.57295779513082323</v>
      </c>
      <c r="L107">
        <f>output__2[[#This Row],[wx (deg)]]*output__2[[#This Row],[dt]]</f>
        <v>8.2214859938912185E-2</v>
      </c>
      <c r="M107">
        <f>output__2[[#This Row],[wy (deg)]]*output__2[[#This Row],[dt]]</f>
        <v>-8.2214859938912185E-2</v>
      </c>
      <c r="N107">
        <f>output__2[[#This Row],[wz (deg)]]*output__2[[#This Row],[dt]]</f>
        <v>-8.2214859938912185E-2</v>
      </c>
      <c r="O107">
        <f>SUM($L$2:output__2[[#This Row],[delta θx]])</f>
        <v>3.1704711266811336</v>
      </c>
      <c r="P107">
        <f>SUM($M$2:output__2[[#This Row],[delta θy]])</f>
        <v>0.90738409282397503</v>
      </c>
      <c r="Q107">
        <f>SUM($N$2:output__2[[#This Row],[delta θz]])</f>
        <v>-0.1253717599415495</v>
      </c>
      <c r="R107">
        <f>SQRT(output__2[[#This Row],[θ x]]^2+output__2[[#This Row],[θ y]]^2+output__2[[#This Row],[θ z]]^2)</f>
        <v>3.3001441082503602</v>
      </c>
      <c r="S107">
        <f>output__2[[#This Row],[ax]]*$B107</f>
        <v>-1.8653960000000025E-2</v>
      </c>
      <c r="T107">
        <f>output__2[[#This Row],[ay]]*$B107</f>
        <v>2.8698400000000037E-2</v>
      </c>
      <c r="U107">
        <f>output__2[[#This Row],[az]]*$B107</f>
        <v>-2.7263480000000034E-2</v>
      </c>
      <c r="V107">
        <f>SUM(S$2:S107)</f>
        <v>3.2166390000000246E-2</v>
      </c>
      <c r="W107">
        <f>SUM(T$2:T107)</f>
        <v>0.81521060000000001</v>
      </c>
      <c r="X107">
        <f>SUM($U$2:U107)</f>
        <v>-0.28809281999999981</v>
      </c>
      <c r="Y107">
        <f>SQRT(output__2[[#This Row],[vx]]^2+output__2[[#This Row],[vy]]^2+output__2[[#This Row],[vz]]^2)</f>
        <v>0.86521700857850936</v>
      </c>
      <c r="Z107">
        <f t="shared" si="1"/>
        <v>0.97499999999999998</v>
      </c>
      <c r="AA107">
        <f>output__2[[#This Row],[m segmental(kg)]]*output__2[[#This Row],[vmag]]</f>
        <v>0.84358658336404657</v>
      </c>
    </row>
    <row r="108" spans="1:27" x14ac:dyDescent="0.3">
      <c r="A108">
        <v>13.311154999999999</v>
      </c>
      <c r="B108">
        <f>output__2[[#This Row],[time]]-A107</f>
        <v>0.10911600000000021</v>
      </c>
      <c r="C108">
        <v>0.03</v>
      </c>
      <c r="D108">
        <v>0.02</v>
      </c>
      <c r="E108">
        <v>-7.0000000000000007E-2</v>
      </c>
      <c r="F108">
        <v>-0.01</v>
      </c>
      <c r="G108">
        <v>0</v>
      </c>
      <c r="H108">
        <v>0</v>
      </c>
      <c r="I108">
        <f>output__2[[#This Row],[wx]]*180/PI()</f>
        <v>-0.57295779513082323</v>
      </c>
      <c r="J108">
        <f>output__2[[#This Row],[wy]]*180/PI()</f>
        <v>0</v>
      </c>
      <c r="K108">
        <f>output__2[[#This Row],[wz]]*180/PI()</f>
        <v>0</v>
      </c>
      <c r="L108">
        <f>output__2[[#This Row],[wx (deg)]]*output__2[[#This Row],[dt]]</f>
        <v>-6.2518862773495026E-2</v>
      </c>
      <c r="M108">
        <f>output__2[[#This Row],[wy (deg)]]*output__2[[#This Row],[dt]]</f>
        <v>0</v>
      </c>
      <c r="N108">
        <f>output__2[[#This Row],[wz (deg)]]*output__2[[#This Row],[dt]]</f>
        <v>0</v>
      </c>
      <c r="O108">
        <f>SUM($L$2:output__2[[#This Row],[delta θx]])</f>
        <v>3.1079522639076385</v>
      </c>
      <c r="P108">
        <f>SUM($M$2:output__2[[#This Row],[delta θy]])</f>
        <v>0.90738409282397503</v>
      </c>
      <c r="Q108">
        <f>SUM($N$2:output__2[[#This Row],[delta θz]])</f>
        <v>-0.1253717599415495</v>
      </c>
      <c r="R108">
        <f>SQRT(output__2[[#This Row],[θ x]]^2+output__2[[#This Row],[θ y]]^2+output__2[[#This Row],[θ z]]^2)</f>
        <v>3.2401282759837526</v>
      </c>
      <c r="S108">
        <f>output__2[[#This Row],[ax]]*$B108</f>
        <v>3.2734800000000061E-3</v>
      </c>
      <c r="T108">
        <f>output__2[[#This Row],[ay]]*$B108</f>
        <v>2.1823200000000045E-3</v>
      </c>
      <c r="U108">
        <f>output__2[[#This Row],[az]]*$B108</f>
        <v>-7.6381200000000156E-3</v>
      </c>
      <c r="V108">
        <f>SUM(S$2:S108)</f>
        <v>3.5439870000000255E-2</v>
      </c>
      <c r="W108">
        <f>SUM(T$2:T108)</f>
        <v>0.81739291999999997</v>
      </c>
      <c r="X108">
        <f>SUM($U$2:U108)</f>
        <v>-0.29573093999999983</v>
      </c>
      <c r="Y108">
        <f>SQRT(output__2[[#This Row],[vx]]^2+output__2[[#This Row],[vy]]^2+output__2[[#This Row],[vz]]^2)</f>
        <v>0.86996779188946227</v>
      </c>
      <c r="Z108">
        <f t="shared" si="1"/>
        <v>0.97499999999999998</v>
      </c>
      <c r="AA108">
        <f>output__2[[#This Row],[m segmental(kg)]]*output__2[[#This Row],[vmag]]</f>
        <v>0.84821859709222569</v>
      </c>
    </row>
    <row r="109" spans="1:27" x14ac:dyDescent="0.3">
      <c r="A109">
        <v>13.446069999999999</v>
      </c>
      <c r="B109">
        <f>output__2[[#This Row],[time]]-A108</f>
        <v>0.13491499999999945</v>
      </c>
      <c r="C109">
        <v>0.02</v>
      </c>
      <c r="D109">
        <v>0.05</v>
      </c>
      <c r="E109">
        <v>0.01</v>
      </c>
      <c r="F109">
        <v>-0.02</v>
      </c>
      <c r="G109">
        <v>0.01</v>
      </c>
      <c r="H109">
        <v>0</v>
      </c>
      <c r="I109">
        <f>output__2[[#This Row],[wx]]*180/PI()</f>
        <v>-1.1459155902616465</v>
      </c>
      <c r="J109">
        <f>output__2[[#This Row],[wy]]*180/PI()</f>
        <v>0.57295779513082323</v>
      </c>
      <c r="K109">
        <f>output__2[[#This Row],[wz]]*180/PI()</f>
        <v>0</v>
      </c>
      <c r="L109">
        <f>output__2[[#This Row],[wx (deg)]]*output__2[[#This Row],[dt]]</f>
        <v>-0.15460120186014942</v>
      </c>
      <c r="M109">
        <f>output__2[[#This Row],[wy (deg)]]*output__2[[#This Row],[dt]]</f>
        <v>7.7300600930074709E-2</v>
      </c>
      <c r="N109">
        <f>output__2[[#This Row],[wz (deg)]]*output__2[[#This Row],[dt]]</f>
        <v>0</v>
      </c>
      <c r="O109">
        <f>SUM($L$2:output__2[[#This Row],[delta θx]])</f>
        <v>2.953351062047489</v>
      </c>
      <c r="P109">
        <f>SUM($M$2:output__2[[#This Row],[delta θy]])</f>
        <v>0.98468469375404977</v>
      </c>
      <c r="Q109">
        <f>SUM($N$2:output__2[[#This Row],[delta θz]])</f>
        <v>-0.1253717599415495</v>
      </c>
      <c r="R109">
        <f>SQRT(output__2[[#This Row],[θ x]]^2+output__2[[#This Row],[θ y]]^2+output__2[[#This Row],[θ z]]^2)</f>
        <v>3.1157028934096687</v>
      </c>
      <c r="S109">
        <f>output__2[[#This Row],[ax]]*$B109</f>
        <v>2.698299999999989E-3</v>
      </c>
      <c r="T109">
        <f>output__2[[#This Row],[ay]]*$B109</f>
        <v>6.7457499999999731E-3</v>
      </c>
      <c r="U109">
        <f>output__2[[#This Row],[az]]*$B109</f>
        <v>1.3491499999999945E-3</v>
      </c>
      <c r="V109">
        <f>SUM(S$2:S109)</f>
        <v>3.8138170000000242E-2</v>
      </c>
      <c r="W109">
        <f>SUM(T$2:T109)</f>
        <v>0.82413866999999996</v>
      </c>
      <c r="X109">
        <f>SUM($U$2:U109)</f>
        <v>-0.29438178999999981</v>
      </c>
      <c r="Y109">
        <f>SQRT(output__2[[#This Row],[vx]]^2+output__2[[#This Row],[vy]]^2+output__2[[#This Row],[vz]]^2)</f>
        <v>0.87596786795174275</v>
      </c>
      <c r="Z109">
        <f t="shared" si="1"/>
        <v>0.97499999999999998</v>
      </c>
      <c r="AA109">
        <f>output__2[[#This Row],[m segmental(kg)]]*output__2[[#This Row],[vmag]]</f>
        <v>0.85406867125294916</v>
      </c>
    </row>
    <row r="110" spans="1:27" x14ac:dyDescent="0.3">
      <c r="A110">
        <v>13.591213</v>
      </c>
      <c r="B110">
        <f>output__2[[#This Row],[time]]-A109</f>
        <v>0.14514300000000091</v>
      </c>
      <c r="C110">
        <v>7.0000000000000007E-2</v>
      </c>
      <c r="D110">
        <v>0.09</v>
      </c>
      <c r="E110">
        <v>-0.09</v>
      </c>
      <c r="F110">
        <v>0</v>
      </c>
      <c r="G110">
        <v>-0.01</v>
      </c>
      <c r="H110">
        <v>0.01</v>
      </c>
      <c r="I110">
        <f>output__2[[#This Row],[wx]]*180/PI()</f>
        <v>0</v>
      </c>
      <c r="J110">
        <f>output__2[[#This Row],[wy]]*180/PI()</f>
        <v>-0.57295779513082323</v>
      </c>
      <c r="K110">
        <f>output__2[[#This Row],[wz]]*180/PI()</f>
        <v>0.57295779513082323</v>
      </c>
      <c r="L110">
        <f>output__2[[#This Row],[wx (deg)]]*output__2[[#This Row],[dt]]</f>
        <v>0</v>
      </c>
      <c r="M110">
        <f>output__2[[#This Row],[wy (deg)]]*output__2[[#This Row],[dt]]</f>
        <v>-8.3160813258673597E-2</v>
      </c>
      <c r="N110">
        <f>output__2[[#This Row],[wz (deg)]]*output__2[[#This Row],[dt]]</f>
        <v>8.3160813258673597E-2</v>
      </c>
      <c r="O110">
        <f>SUM($L$2:output__2[[#This Row],[delta θx]])</f>
        <v>2.953351062047489</v>
      </c>
      <c r="P110">
        <f>SUM($M$2:output__2[[#This Row],[delta θy]])</f>
        <v>0.90152388049537613</v>
      </c>
      <c r="Q110">
        <f>SUM($N$2:output__2[[#This Row],[delta θz]])</f>
        <v>-4.2210946682875908E-2</v>
      </c>
      <c r="R110">
        <f>SQRT(output__2[[#This Row],[θ x]]^2+output__2[[#This Row],[θ y]]^2+output__2[[#This Row],[θ z]]^2)</f>
        <v>3.0881725286681019</v>
      </c>
      <c r="S110">
        <f>output__2[[#This Row],[ax]]*$B110</f>
        <v>1.0160010000000065E-2</v>
      </c>
      <c r="T110">
        <f>output__2[[#This Row],[ay]]*$B110</f>
        <v>1.3062870000000082E-2</v>
      </c>
      <c r="U110">
        <f>output__2[[#This Row],[az]]*$B110</f>
        <v>-1.3062870000000082E-2</v>
      </c>
      <c r="V110">
        <f>SUM(S$2:S110)</f>
        <v>4.8298180000000308E-2</v>
      </c>
      <c r="W110">
        <f>SUM(T$2:T110)</f>
        <v>0.83720154000000002</v>
      </c>
      <c r="X110">
        <f>SUM($U$2:U110)</f>
        <v>-0.30744465999999987</v>
      </c>
      <c r="Y110">
        <f>SQRT(output__2[[#This Row],[vx]]^2+output__2[[#This Row],[vy]]^2+output__2[[#This Row],[vz]]^2)</f>
        <v>0.89317487186563849</v>
      </c>
      <c r="Z110">
        <f t="shared" si="1"/>
        <v>0.97499999999999998</v>
      </c>
      <c r="AA110">
        <f>output__2[[#This Row],[m segmental(kg)]]*output__2[[#This Row],[vmag]]</f>
        <v>0.87084550006899752</v>
      </c>
    </row>
    <row r="111" spans="1:27" x14ac:dyDescent="0.3">
      <c r="A111">
        <v>13.699327</v>
      </c>
      <c r="B111">
        <f>output__2[[#This Row],[time]]-A110</f>
        <v>0.10811400000000049</v>
      </c>
      <c r="C111">
        <v>-7.0000000000000007E-2</v>
      </c>
      <c r="D111">
        <v>7.0000000000000007E-2</v>
      </c>
      <c r="E111">
        <v>0.05</v>
      </c>
      <c r="F111">
        <v>-0.01</v>
      </c>
      <c r="G111">
        <v>0</v>
      </c>
      <c r="H111">
        <v>0</v>
      </c>
      <c r="I111">
        <f>output__2[[#This Row],[wx]]*180/PI()</f>
        <v>-0.57295779513082323</v>
      </c>
      <c r="J111">
        <f>output__2[[#This Row],[wy]]*180/PI()</f>
        <v>0</v>
      </c>
      <c r="K111">
        <f>output__2[[#This Row],[wz]]*180/PI()</f>
        <v>0</v>
      </c>
      <c r="L111">
        <f>output__2[[#This Row],[wx (deg)]]*output__2[[#This Row],[dt]]</f>
        <v>-6.19447590627741E-2</v>
      </c>
      <c r="M111">
        <f>output__2[[#This Row],[wy (deg)]]*output__2[[#This Row],[dt]]</f>
        <v>0</v>
      </c>
      <c r="N111">
        <f>output__2[[#This Row],[wz (deg)]]*output__2[[#This Row],[dt]]</f>
        <v>0</v>
      </c>
      <c r="O111">
        <f>SUM($L$2:output__2[[#This Row],[delta θx]])</f>
        <v>2.891406302984715</v>
      </c>
      <c r="P111">
        <f>SUM($M$2:output__2[[#This Row],[delta θy]])</f>
        <v>0.90152388049537613</v>
      </c>
      <c r="Q111">
        <f>SUM($N$2:output__2[[#This Row],[delta θz]])</f>
        <v>-4.2210946682875908E-2</v>
      </c>
      <c r="R111">
        <f>SQRT(output__2[[#This Row],[θ x]]^2+output__2[[#This Row],[θ y]]^2+output__2[[#This Row],[θ z]]^2)</f>
        <v>3.0289862132507377</v>
      </c>
      <c r="S111">
        <f>output__2[[#This Row],[ax]]*$B111</f>
        <v>-7.5679800000000349E-3</v>
      </c>
      <c r="T111">
        <f>output__2[[#This Row],[ay]]*$B111</f>
        <v>7.5679800000000349E-3</v>
      </c>
      <c r="U111">
        <f>output__2[[#This Row],[az]]*$B111</f>
        <v>5.4057000000000245E-3</v>
      </c>
      <c r="V111">
        <f>SUM(S$2:S111)</f>
        <v>4.0730200000000272E-2</v>
      </c>
      <c r="W111">
        <f>SUM(T$2:T111)</f>
        <v>0.84476952000000005</v>
      </c>
      <c r="X111">
        <f>SUM($U$2:U111)</f>
        <v>-0.30203895999999986</v>
      </c>
      <c r="Y111">
        <f>SQRT(output__2[[#This Row],[vx]]^2+output__2[[#This Row],[vy]]^2+output__2[[#This Row],[vz]]^2)</f>
        <v>0.89806571277994574</v>
      </c>
      <c r="Z111">
        <f t="shared" si="1"/>
        <v>0.97499999999999998</v>
      </c>
      <c r="AA111">
        <f>output__2[[#This Row],[m segmental(kg)]]*output__2[[#This Row],[vmag]]</f>
        <v>0.87561406996044711</v>
      </c>
    </row>
    <row r="112" spans="1:27" x14ac:dyDescent="0.3">
      <c r="A112">
        <v>13.822744999999999</v>
      </c>
      <c r="B112">
        <f>output__2[[#This Row],[time]]-A111</f>
        <v>0.12341799999999914</v>
      </c>
      <c r="C112">
        <v>-0.01</v>
      </c>
      <c r="D112">
        <v>0.06</v>
      </c>
      <c r="E112">
        <v>-0.09</v>
      </c>
      <c r="F112">
        <v>-0.02</v>
      </c>
      <c r="G112">
        <v>-0.01</v>
      </c>
      <c r="H112">
        <v>0</v>
      </c>
      <c r="I112">
        <f>output__2[[#This Row],[wx]]*180/PI()</f>
        <v>-1.1459155902616465</v>
      </c>
      <c r="J112">
        <f>output__2[[#This Row],[wy]]*180/PI()</f>
        <v>-0.57295779513082323</v>
      </c>
      <c r="K112">
        <f>output__2[[#This Row],[wz]]*180/PI()</f>
        <v>0</v>
      </c>
      <c r="L112">
        <f>output__2[[#This Row],[wx (deg)]]*output__2[[#This Row],[dt]]</f>
        <v>-0.14142661031891091</v>
      </c>
      <c r="M112">
        <f>output__2[[#This Row],[wy (deg)]]*output__2[[#This Row],[dt]]</f>
        <v>-7.0713305159455453E-2</v>
      </c>
      <c r="N112">
        <f>output__2[[#This Row],[wz (deg)]]*output__2[[#This Row],[dt]]</f>
        <v>0</v>
      </c>
      <c r="O112">
        <f>SUM($L$2:output__2[[#This Row],[delta θx]])</f>
        <v>2.749979692665804</v>
      </c>
      <c r="P112">
        <f>SUM($M$2:output__2[[#This Row],[delta θy]])</f>
        <v>0.83081057533592073</v>
      </c>
      <c r="Q112">
        <f>SUM($N$2:output__2[[#This Row],[delta θz]])</f>
        <v>-4.2210946682875908E-2</v>
      </c>
      <c r="R112">
        <f>SQRT(output__2[[#This Row],[θ x]]^2+output__2[[#This Row],[θ y]]^2+output__2[[#This Row],[θ z]]^2)</f>
        <v>2.8730499971605399</v>
      </c>
      <c r="S112">
        <f>output__2[[#This Row],[ax]]*$B112</f>
        <v>-1.2341799999999914E-3</v>
      </c>
      <c r="T112">
        <f>output__2[[#This Row],[ay]]*$B112</f>
        <v>7.4050799999999485E-3</v>
      </c>
      <c r="U112">
        <f>output__2[[#This Row],[az]]*$B112</f>
        <v>-1.1107619999999922E-2</v>
      </c>
      <c r="V112">
        <f>SUM(S$2:S112)</f>
        <v>3.9496020000000277E-2</v>
      </c>
      <c r="W112">
        <f>SUM(T$2:T112)</f>
        <v>0.8521746</v>
      </c>
      <c r="X112">
        <f>SUM($U$2:U112)</f>
        <v>-0.31314657999999979</v>
      </c>
      <c r="Y112">
        <f>SQRT(output__2[[#This Row],[vx]]^2+output__2[[#This Row],[vy]]^2+output__2[[#This Row],[vz]]^2)</f>
        <v>0.90874763551092486</v>
      </c>
      <c r="Z112">
        <f t="shared" si="1"/>
        <v>0.97499999999999998</v>
      </c>
      <c r="AA112">
        <f>output__2[[#This Row],[m segmental(kg)]]*output__2[[#This Row],[vmag]]</f>
        <v>0.88602894462315174</v>
      </c>
    </row>
    <row r="113" spans="1:27" x14ac:dyDescent="0.3">
      <c r="A113">
        <v>13.946057</v>
      </c>
      <c r="B113">
        <f>output__2[[#This Row],[time]]-A112</f>
        <v>0.12331200000000031</v>
      </c>
      <c r="C113">
        <v>-0.01</v>
      </c>
      <c r="D113">
        <v>0.01</v>
      </c>
      <c r="E113">
        <v>-0.12</v>
      </c>
      <c r="F113">
        <v>0.03</v>
      </c>
      <c r="G113">
        <v>0.02</v>
      </c>
      <c r="H113">
        <v>-0.01</v>
      </c>
      <c r="I113">
        <f>output__2[[#This Row],[wx]]*180/PI()</f>
        <v>1.7188733853924696</v>
      </c>
      <c r="J113">
        <f>output__2[[#This Row],[wy]]*180/PI()</f>
        <v>1.1459155902616465</v>
      </c>
      <c r="K113">
        <f>output__2[[#This Row],[wz]]*180/PI()</f>
        <v>-0.57295779513082323</v>
      </c>
      <c r="L113">
        <f>output__2[[#This Row],[wx (deg)]]*output__2[[#This Row],[dt]]</f>
        <v>0.21195771489951673</v>
      </c>
      <c r="M113">
        <f>output__2[[#This Row],[wy (deg)]]*output__2[[#This Row],[dt]]</f>
        <v>0.1413051432663445</v>
      </c>
      <c r="N113">
        <f>output__2[[#This Row],[wz (deg)]]*output__2[[#This Row],[dt]]</f>
        <v>-7.0652571633172248E-2</v>
      </c>
      <c r="O113">
        <f>SUM($L$2:output__2[[#This Row],[delta θx]])</f>
        <v>2.9619374075653209</v>
      </c>
      <c r="P113">
        <f>SUM($M$2:output__2[[#This Row],[delta θy]])</f>
        <v>0.9721157186022652</v>
      </c>
      <c r="Q113">
        <f>SUM($N$2:output__2[[#This Row],[delta θz]])</f>
        <v>-0.11286351831604816</v>
      </c>
      <c r="R113">
        <f>SQRT(output__2[[#This Row],[θ x]]^2+output__2[[#This Row],[θ y]]^2+output__2[[#This Row],[θ z]]^2)</f>
        <v>3.1194262854658144</v>
      </c>
      <c r="S113">
        <f>output__2[[#This Row],[ax]]*$B113</f>
        <v>-1.2331200000000031E-3</v>
      </c>
      <c r="T113">
        <f>output__2[[#This Row],[ay]]*$B113</f>
        <v>1.2331200000000031E-3</v>
      </c>
      <c r="U113">
        <f>output__2[[#This Row],[az]]*$B113</f>
        <v>-1.4797440000000037E-2</v>
      </c>
      <c r="V113">
        <f>SUM(S$2:S113)</f>
        <v>3.8262900000000273E-2</v>
      </c>
      <c r="W113">
        <f>SUM(T$2:T113)</f>
        <v>0.85340771999999998</v>
      </c>
      <c r="X113">
        <f>SUM($U$2:U113)</f>
        <v>-0.32794401999999984</v>
      </c>
      <c r="Y113">
        <f>SQRT(output__2[[#This Row],[vx]]^2+output__2[[#This Row],[vy]]^2+output__2[[#This Row],[vz]]^2)</f>
        <v>0.91504976166641816</v>
      </c>
      <c r="Z113">
        <f t="shared" si="1"/>
        <v>0.97499999999999998</v>
      </c>
      <c r="AA113">
        <f>output__2[[#This Row],[m segmental(kg)]]*output__2[[#This Row],[vmag]]</f>
        <v>0.89217351762475772</v>
      </c>
    </row>
    <row r="114" spans="1:27" x14ac:dyDescent="0.3">
      <c r="A114">
        <v>14.090301999999999</v>
      </c>
      <c r="B114">
        <f>output__2[[#This Row],[time]]-A113</f>
        <v>0.14424499999999973</v>
      </c>
      <c r="C114">
        <v>-0.04</v>
      </c>
      <c r="D114">
        <v>0.1</v>
      </c>
      <c r="E114">
        <v>-0.1</v>
      </c>
      <c r="F114">
        <v>0.02</v>
      </c>
      <c r="G114">
        <v>0</v>
      </c>
      <c r="H114">
        <v>0</v>
      </c>
      <c r="I114">
        <f>output__2[[#This Row],[wx]]*180/PI()</f>
        <v>1.1459155902616465</v>
      </c>
      <c r="J114">
        <f>output__2[[#This Row],[wy]]*180/PI()</f>
        <v>0</v>
      </c>
      <c r="K114">
        <f>output__2[[#This Row],[wz]]*180/PI()</f>
        <v>0</v>
      </c>
      <c r="L114">
        <f>output__2[[#This Row],[wx (deg)]]*output__2[[#This Row],[dt]]</f>
        <v>0.1652925943172909</v>
      </c>
      <c r="M114">
        <f>output__2[[#This Row],[wy (deg)]]*output__2[[#This Row],[dt]]</f>
        <v>0</v>
      </c>
      <c r="N114">
        <f>output__2[[#This Row],[wz (deg)]]*output__2[[#This Row],[dt]]</f>
        <v>0</v>
      </c>
      <c r="O114">
        <f>SUM($L$2:output__2[[#This Row],[delta θx]])</f>
        <v>3.1272300018826118</v>
      </c>
      <c r="P114">
        <f>SUM($M$2:output__2[[#This Row],[delta θy]])</f>
        <v>0.9721157186022652</v>
      </c>
      <c r="Q114">
        <f>SUM($N$2:output__2[[#This Row],[delta θz]])</f>
        <v>-0.11286351831604816</v>
      </c>
      <c r="R114">
        <f>SQRT(output__2[[#This Row],[θ x]]^2+output__2[[#This Row],[θ y]]^2+output__2[[#This Row],[θ z]]^2)</f>
        <v>3.2767841901466435</v>
      </c>
      <c r="S114">
        <f>output__2[[#This Row],[ax]]*$B114</f>
        <v>-5.7697999999999899E-3</v>
      </c>
      <c r="T114">
        <f>output__2[[#This Row],[ay]]*$B114</f>
        <v>1.4424499999999974E-2</v>
      </c>
      <c r="U114">
        <f>output__2[[#This Row],[az]]*$B114</f>
        <v>-1.4424499999999974E-2</v>
      </c>
      <c r="V114">
        <f>SUM(S$2:S114)</f>
        <v>3.2493100000000281E-2</v>
      </c>
      <c r="W114">
        <f>SUM(T$2:T114)</f>
        <v>0.86783221999999993</v>
      </c>
      <c r="X114">
        <f>SUM($U$2:U114)</f>
        <v>-0.34236851999999979</v>
      </c>
      <c r="Y114">
        <f>SQRT(output__2[[#This Row],[vx]]^2+output__2[[#This Row],[vy]]^2+output__2[[#This Row],[vz]]^2)</f>
        <v>0.93349063578845204</v>
      </c>
      <c r="Z114">
        <f t="shared" si="1"/>
        <v>0.97499999999999998</v>
      </c>
      <c r="AA114">
        <f>output__2[[#This Row],[m segmental(kg)]]*output__2[[#This Row],[vmag]]</f>
        <v>0.91015336989374074</v>
      </c>
    </row>
    <row r="115" spans="1:27" x14ac:dyDescent="0.3">
      <c r="A115">
        <v>14.211770999999999</v>
      </c>
      <c r="B115">
        <f>output__2[[#This Row],[time]]-A114</f>
        <v>0.12146899999999938</v>
      </c>
      <c r="C115">
        <v>0</v>
      </c>
      <c r="D115">
        <v>0.16</v>
      </c>
      <c r="E115">
        <v>0.08</v>
      </c>
      <c r="F115">
        <v>-0.01</v>
      </c>
      <c r="G115">
        <v>0</v>
      </c>
      <c r="H115">
        <v>0.01</v>
      </c>
      <c r="I115">
        <f>output__2[[#This Row],[wx]]*180/PI()</f>
        <v>-0.57295779513082323</v>
      </c>
      <c r="J115">
        <f>output__2[[#This Row],[wy]]*180/PI()</f>
        <v>0</v>
      </c>
      <c r="K115">
        <f>output__2[[#This Row],[wz]]*180/PI()</f>
        <v>0.57295779513082323</v>
      </c>
      <c r="L115">
        <f>output__2[[#This Row],[wx (deg)]]*output__2[[#This Row],[dt]]</f>
        <v>-6.9596610416745613E-2</v>
      </c>
      <c r="M115">
        <f>output__2[[#This Row],[wy (deg)]]*output__2[[#This Row],[dt]]</f>
        <v>0</v>
      </c>
      <c r="N115">
        <f>output__2[[#This Row],[wz (deg)]]*output__2[[#This Row],[dt]]</f>
        <v>6.9596610416745613E-2</v>
      </c>
      <c r="O115">
        <f>SUM($L$2:output__2[[#This Row],[delta θx]])</f>
        <v>3.057633391465866</v>
      </c>
      <c r="P115">
        <f>SUM($M$2:output__2[[#This Row],[delta θy]])</f>
        <v>0.9721157186022652</v>
      </c>
      <c r="Q115">
        <f>SUM($N$2:output__2[[#This Row],[delta θz]])</f>
        <v>-4.3266907899302542E-2</v>
      </c>
      <c r="R115">
        <f>SQRT(output__2[[#This Row],[θ x]]^2+output__2[[#This Row],[θ y]]^2+output__2[[#This Row],[θ z]]^2)</f>
        <v>3.2087385297465136</v>
      </c>
      <c r="S115">
        <f>output__2[[#This Row],[ax]]*$B115</f>
        <v>0</v>
      </c>
      <c r="T115">
        <f>output__2[[#This Row],[ay]]*$B115</f>
        <v>1.94350399999999E-2</v>
      </c>
      <c r="U115">
        <f>output__2[[#This Row],[az]]*$B115</f>
        <v>9.71751999999995E-3</v>
      </c>
      <c r="V115">
        <f>SUM(S$2:S115)</f>
        <v>3.2493100000000281E-2</v>
      </c>
      <c r="W115">
        <f>SUM(T$2:T115)</f>
        <v>0.88726725999999978</v>
      </c>
      <c r="X115">
        <f>SUM($U$2:U115)</f>
        <v>-0.33265099999999986</v>
      </c>
      <c r="Y115">
        <f>SQRT(output__2[[#This Row],[vx]]^2+output__2[[#This Row],[vy]]^2+output__2[[#This Row],[vz]]^2)</f>
        <v>0.94813273333247861</v>
      </c>
      <c r="Z115">
        <f t="shared" si="1"/>
        <v>0.97499999999999998</v>
      </c>
      <c r="AA115">
        <f>output__2[[#This Row],[m segmental(kg)]]*output__2[[#This Row],[vmag]]</f>
        <v>0.92442941499916664</v>
      </c>
    </row>
    <row r="116" spans="1:27" x14ac:dyDescent="0.3">
      <c r="A116">
        <v>14.330439999999999</v>
      </c>
      <c r="B116">
        <f>output__2[[#This Row],[time]]-A115</f>
        <v>0.11866900000000058</v>
      </c>
      <c r="C116">
        <v>-0.05</v>
      </c>
      <c r="D116">
        <v>0.05</v>
      </c>
      <c r="E116">
        <v>-0.08</v>
      </c>
      <c r="F116">
        <v>0.01</v>
      </c>
      <c r="G116">
        <v>-0.01</v>
      </c>
      <c r="H116">
        <v>0</v>
      </c>
      <c r="I116">
        <f>output__2[[#This Row],[wx]]*180/PI()</f>
        <v>0.57295779513082323</v>
      </c>
      <c r="J116">
        <f>output__2[[#This Row],[wy]]*180/PI()</f>
        <v>-0.57295779513082323</v>
      </c>
      <c r="K116">
        <f>output__2[[#This Row],[wz]]*180/PI()</f>
        <v>0</v>
      </c>
      <c r="L116">
        <f>output__2[[#This Row],[wx (deg)]]*output__2[[#This Row],[dt]]</f>
        <v>6.799232859038E-2</v>
      </c>
      <c r="M116">
        <f>output__2[[#This Row],[wy (deg)]]*output__2[[#This Row],[dt]]</f>
        <v>-6.799232859038E-2</v>
      </c>
      <c r="N116">
        <f>output__2[[#This Row],[wz (deg)]]*output__2[[#This Row],[dt]]</f>
        <v>0</v>
      </c>
      <c r="O116">
        <f>SUM($L$2:output__2[[#This Row],[delta θx]])</f>
        <v>3.1256257200562461</v>
      </c>
      <c r="P116">
        <f>SUM($M$2:output__2[[#This Row],[delta θy]])</f>
        <v>0.90412339001188524</v>
      </c>
      <c r="Q116">
        <f>SUM($N$2:output__2[[#This Row],[delta θz]])</f>
        <v>-4.3266907899302542E-2</v>
      </c>
      <c r="R116">
        <f>SQRT(output__2[[#This Row],[θ x]]^2+output__2[[#This Row],[θ y]]^2+output__2[[#This Row],[θ z]]^2)</f>
        <v>3.2540509018088324</v>
      </c>
      <c r="S116">
        <f>output__2[[#This Row],[ax]]*$B116</f>
        <v>-5.9334500000000293E-3</v>
      </c>
      <c r="T116">
        <f>output__2[[#This Row],[ay]]*$B116</f>
        <v>5.9334500000000293E-3</v>
      </c>
      <c r="U116">
        <f>output__2[[#This Row],[az]]*$B116</f>
        <v>-9.4935200000000469E-3</v>
      </c>
      <c r="V116">
        <f>SUM(S$2:S116)</f>
        <v>2.6559650000000254E-2</v>
      </c>
      <c r="W116">
        <f>SUM(T$2:T116)</f>
        <v>0.89320070999999979</v>
      </c>
      <c r="X116">
        <f>SUM($U$2:U116)</f>
        <v>-0.3421445199999999</v>
      </c>
      <c r="Y116">
        <f>SQRT(output__2[[#This Row],[vx]]^2+output__2[[#This Row],[vy]]^2+output__2[[#This Row],[vz]]^2)</f>
        <v>0.95685724949892947</v>
      </c>
      <c r="Z116">
        <f t="shared" si="1"/>
        <v>0.97499999999999998</v>
      </c>
      <c r="AA116">
        <f>output__2[[#This Row],[m segmental(kg)]]*output__2[[#This Row],[vmag]]</f>
        <v>0.93293581826145622</v>
      </c>
    </row>
    <row r="117" spans="1:27" x14ac:dyDescent="0.3">
      <c r="A117">
        <v>14.442281999999999</v>
      </c>
      <c r="B117">
        <f>output__2[[#This Row],[time]]-A116</f>
        <v>0.11184199999999933</v>
      </c>
      <c r="C117">
        <v>-0.01</v>
      </c>
      <c r="D117">
        <v>0.13</v>
      </c>
      <c r="E117">
        <v>-0.02</v>
      </c>
      <c r="F117">
        <v>0.06</v>
      </c>
      <c r="G117">
        <v>0.01</v>
      </c>
      <c r="H117">
        <v>0</v>
      </c>
      <c r="I117">
        <f>output__2[[#This Row],[wx]]*180/PI()</f>
        <v>3.4377467707849392</v>
      </c>
      <c r="J117">
        <f>output__2[[#This Row],[wy]]*180/PI()</f>
        <v>0.57295779513082323</v>
      </c>
      <c r="K117">
        <f>output__2[[#This Row],[wz]]*180/PI()</f>
        <v>0</v>
      </c>
      <c r="L117">
        <f>output__2[[#This Row],[wx (deg)]]*output__2[[#This Row],[dt]]</f>
        <v>0.38448447433812688</v>
      </c>
      <c r="M117">
        <f>output__2[[#This Row],[wy (deg)]]*output__2[[#This Row],[dt]]</f>
        <v>6.4080745723021151E-2</v>
      </c>
      <c r="N117">
        <f>output__2[[#This Row],[wz (deg)]]*output__2[[#This Row],[dt]]</f>
        <v>0</v>
      </c>
      <c r="O117">
        <f>SUM($L$2:output__2[[#This Row],[delta θx]])</f>
        <v>3.5101101943943731</v>
      </c>
      <c r="P117">
        <f>SUM($M$2:output__2[[#This Row],[delta θy]])</f>
        <v>0.96820413573490638</v>
      </c>
      <c r="Q117">
        <f>SUM($N$2:output__2[[#This Row],[delta θz]])</f>
        <v>-4.3266907899302542E-2</v>
      </c>
      <c r="R117">
        <f>SQRT(output__2[[#This Row],[θ x]]^2+output__2[[#This Row],[θ y]]^2+output__2[[#This Row],[θ z]]^2)</f>
        <v>3.6414509265627411</v>
      </c>
      <c r="S117">
        <f>output__2[[#This Row],[ax]]*$B117</f>
        <v>-1.1184199999999932E-3</v>
      </c>
      <c r="T117">
        <f>output__2[[#This Row],[ay]]*$B117</f>
        <v>1.4539459999999914E-2</v>
      </c>
      <c r="U117">
        <f>output__2[[#This Row],[az]]*$B117</f>
        <v>-2.2368399999999865E-3</v>
      </c>
      <c r="V117">
        <f>SUM(S$2:S117)</f>
        <v>2.5441230000000259E-2</v>
      </c>
      <c r="W117">
        <f>SUM(T$2:T117)</f>
        <v>0.90774016999999974</v>
      </c>
      <c r="X117">
        <f>SUM($U$2:U117)</f>
        <v>-0.34438135999999986</v>
      </c>
      <c r="Y117">
        <f>SQRT(output__2[[#This Row],[vx]]^2+output__2[[#This Row],[vy]]^2+output__2[[#This Row],[vz]]^2)</f>
        <v>0.97120440357887117</v>
      </c>
      <c r="Z117">
        <f t="shared" si="1"/>
        <v>0.97499999999999998</v>
      </c>
      <c r="AA117">
        <f>output__2[[#This Row],[m segmental(kg)]]*output__2[[#This Row],[vmag]]</f>
        <v>0.94692429348939933</v>
      </c>
    </row>
    <row r="118" spans="1:27" x14ac:dyDescent="0.3">
      <c r="A118">
        <v>14.580356999999999</v>
      </c>
      <c r="B118">
        <f>output__2[[#This Row],[time]]-A117</f>
        <v>0.13807500000000061</v>
      </c>
      <c r="C118">
        <v>-0.01</v>
      </c>
      <c r="D118">
        <v>0.09</v>
      </c>
      <c r="E118">
        <v>-0.02</v>
      </c>
      <c r="F118">
        <v>0.03</v>
      </c>
      <c r="G118">
        <v>-0.02</v>
      </c>
      <c r="H118">
        <v>0</v>
      </c>
      <c r="I118">
        <f>output__2[[#This Row],[wx]]*180/PI()</f>
        <v>1.7188733853924696</v>
      </c>
      <c r="J118">
        <f>output__2[[#This Row],[wy]]*180/PI()</f>
        <v>-1.1459155902616465</v>
      </c>
      <c r="K118">
        <f>output__2[[#This Row],[wz]]*180/PI()</f>
        <v>0</v>
      </c>
      <c r="L118">
        <f>output__2[[#This Row],[wx (deg)]]*output__2[[#This Row],[dt]]</f>
        <v>0.2373334426880663</v>
      </c>
      <c r="M118">
        <f>output__2[[#This Row],[wy (deg)]]*output__2[[#This Row],[dt]]</f>
        <v>-0.15822229512537753</v>
      </c>
      <c r="N118">
        <f>output__2[[#This Row],[wz (deg)]]*output__2[[#This Row],[dt]]</f>
        <v>0</v>
      </c>
      <c r="O118">
        <f>SUM($L$2:output__2[[#This Row],[delta θx]])</f>
        <v>3.7474436370824393</v>
      </c>
      <c r="P118">
        <f>SUM($M$2:output__2[[#This Row],[delta θy]])</f>
        <v>0.80998184060952882</v>
      </c>
      <c r="Q118">
        <f>SUM($N$2:output__2[[#This Row],[delta θz]])</f>
        <v>-4.3266907899302542E-2</v>
      </c>
      <c r="R118">
        <f>SQRT(output__2[[#This Row],[θ x]]^2+output__2[[#This Row],[θ y]]^2+output__2[[#This Row],[θ z]]^2)</f>
        <v>3.8342243570957124</v>
      </c>
      <c r="S118">
        <f>output__2[[#This Row],[ax]]*$B118</f>
        <v>-1.3807500000000061E-3</v>
      </c>
      <c r="T118">
        <f>output__2[[#This Row],[ay]]*$B118</f>
        <v>1.2426750000000054E-2</v>
      </c>
      <c r="U118">
        <f>output__2[[#This Row],[az]]*$B118</f>
        <v>-2.7615000000000122E-3</v>
      </c>
      <c r="V118">
        <f>SUM(S$2:S118)</f>
        <v>2.4060480000000252E-2</v>
      </c>
      <c r="W118">
        <f>SUM(T$2:T118)</f>
        <v>0.92016691999999978</v>
      </c>
      <c r="X118">
        <f>SUM($U$2:U118)</f>
        <v>-0.34714285999999989</v>
      </c>
      <c r="Y118">
        <f>SQRT(output__2[[#This Row],[vx]]^2+output__2[[#This Row],[vy]]^2+output__2[[#This Row],[vz]]^2)</f>
        <v>0.98376533411637146</v>
      </c>
      <c r="Z118">
        <f t="shared" si="1"/>
        <v>0.97499999999999998</v>
      </c>
      <c r="AA118">
        <f>output__2[[#This Row],[m segmental(kg)]]*output__2[[#This Row],[vmag]]</f>
        <v>0.95917120076346218</v>
      </c>
    </row>
    <row r="119" spans="1:27" x14ac:dyDescent="0.3">
      <c r="A119">
        <v>14.712534999999999</v>
      </c>
      <c r="B119">
        <f>output__2[[#This Row],[time]]-A118</f>
        <v>0.13217799999999968</v>
      </c>
      <c r="C119">
        <v>-0.04</v>
      </c>
      <c r="D119">
        <v>0.01</v>
      </c>
      <c r="E119">
        <v>0.09</v>
      </c>
      <c r="F119">
        <v>0.01</v>
      </c>
      <c r="G119">
        <v>0.01</v>
      </c>
      <c r="H119">
        <v>0</v>
      </c>
      <c r="I119">
        <f>output__2[[#This Row],[wx]]*180/PI()</f>
        <v>0.57295779513082323</v>
      </c>
      <c r="J119">
        <f>output__2[[#This Row],[wy]]*180/PI()</f>
        <v>0.57295779513082323</v>
      </c>
      <c r="K119">
        <f>output__2[[#This Row],[wz]]*180/PI()</f>
        <v>0</v>
      </c>
      <c r="L119">
        <f>output__2[[#This Row],[wx (deg)]]*output__2[[#This Row],[dt]]</f>
        <v>7.5732415444801776E-2</v>
      </c>
      <c r="M119">
        <f>output__2[[#This Row],[wy (deg)]]*output__2[[#This Row],[dt]]</f>
        <v>7.5732415444801776E-2</v>
      </c>
      <c r="N119">
        <f>output__2[[#This Row],[wz (deg)]]*output__2[[#This Row],[dt]]</f>
        <v>0</v>
      </c>
      <c r="O119">
        <f>SUM($L$2:output__2[[#This Row],[delta θx]])</f>
        <v>3.8231760525272409</v>
      </c>
      <c r="P119">
        <f>SUM($M$2:output__2[[#This Row],[delta θy]])</f>
        <v>0.88571425605433063</v>
      </c>
      <c r="Q119">
        <f>SUM($N$2:output__2[[#This Row],[delta θz]])</f>
        <v>-4.3266907899302542E-2</v>
      </c>
      <c r="R119">
        <f>SQRT(output__2[[#This Row],[θ x]]^2+output__2[[#This Row],[θ y]]^2+output__2[[#This Row],[θ z]]^2)</f>
        <v>3.9246702915423124</v>
      </c>
      <c r="S119">
        <f>output__2[[#This Row],[ax]]*$B119</f>
        <v>-5.2871199999999872E-3</v>
      </c>
      <c r="T119">
        <f>output__2[[#This Row],[ay]]*$B119</f>
        <v>1.3217799999999968E-3</v>
      </c>
      <c r="U119">
        <f>output__2[[#This Row],[az]]*$B119</f>
        <v>1.1896019999999971E-2</v>
      </c>
      <c r="V119">
        <f>SUM(S$2:S119)</f>
        <v>1.8773360000000267E-2</v>
      </c>
      <c r="W119">
        <f>SUM(T$2:T119)</f>
        <v>0.92148869999999983</v>
      </c>
      <c r="X119">
        <f>SUM($U$2:U119)</f>
        <v>-0.33524683999999993</v>
      </c>
      <c r="Y119">
        <f>SQRT(output__2[[#This Row],[vx]]^2+output__2[[#This Row],[vy]]^2+output__2[[#This Row],[vz]]^2)</f>
        <v>0.98075700711407854</v>
      </c>
      <c r="Z119">
        <f t="shared" si="1"/>
        <v>0.97499999999999998</v>
      </c>
      <c r="AA119">
        <f>output__2[[#This Row],[m segmental(kg)]]*output__2[[#This Row],[vmag]]</f>
        <v>0.9562380819362265</v>
      </c>
    </row>
    <row r="120" spans="1:27" x14ac:dyDescent="0.3">
      <c r="A120">
        <v>14.833826</v>
      </c>
      <c r="B120">
        <f>output__2[[#This Row],[time]]-A119</f>
        <v>0.12129100000000115</v>
      </c>
      <c r="C120">
        <v>0.03</v>
      </c>
      <c r="D120">
        <v>7.0000000000000007E-2</v>
      </c>
      <c r="E120">
        <v>0.02</v>
      </c>
      <c r="F120">
        <v>0.01</v>
      </c>
      <c r="G120">
        <v>0</v>
      </c>
      <c r="H120">
        <v>0</v>
      </c>
      <c r="I120">
        <f>output__2[[#This Row],[wx]]*180/PI()</f>
        <v>0.57295779513082323</v>
      </c>
      <c r="J120">
        <f>output__2[[#This Row],[wy]]*180/PI()</f>
        <v>0</v>
      </c>
      <c r="K120">
        <f>output__2[[#This Row],[wz]]*180/PI()</f>
        <v>0</v>
      </c>
      <c r="L120">
        <f>output__2[[#This Row],[wx (deg)]]*output__2[[#This Row],[dt]]</f>
        <v>6.9494623929213337E-2</v>
      </c>
      <c r="M120">
        <f>output__2[[#This Row],[wy (deg)]]*output__2[[#This Row],[dt]]</f>
        <v>0</v>
      </c>
      <c r="N120">
        <f>output__2[[#This Row],[wz (deg)]]*output__2[[#This Row],[dt]]</f>
        <v>0</v>
      </c>
      <c r="O120">
        <f>SUM($L$2:output__2[[#This Row],[delta θx]])</f>
        <v>3.8926706764564543</v>
      </c>
      <c r="P120">
        <f>SUM($M$2:output__2[[#This Row],[delta θy]])</f>
        <v>0.88571425605433063</v>
      </c>
      <c r="Q120">
        <f>SUM($N$2:output__2[[#This Row],[delta θz]])</f>
        <v>-4.3266907899302542E-2</v>
      </c>
      <c r="R120">
        <f>SQRT(output__2[[#This Row],[θ x]]^2+output__2[[#This Row],[θ y]]^2+output__2[[#This Row],[θ z]]^2)</f>
        <v>3.9923986228883748</v>
      </c>
      <c r="S120">
        <f>output__2[[#This Row],[ax]]*$B120</f>
        <v>3.6387300000000344E-3</v>
      </c>
      <c r="T120">
        <f>output__2[[#This Row],[ay]]*$B120</f>
        <v>8.4903700000000804E-3</v>
      </c>
      <c r="U120">
        <f>output__2[[#This Row],[az]]*$B120</f>
        <v>2.425820000000023E-3</v>
      </c>
      <c r="V120">
        <f>SUM(S$2:S120)</f>
        <v>2.2412090000000301E-2</v>
      </c>
      <c r="W120">
        <f>SUM(T$2:T120)</f>
        <v>0.92997906999999991</v>
      </c>
      <c r="X120">
        <f>SUM($U$2:U120)</f>
        <v>-0.33282101999999991</v>
      </c>
      <c r="Y120">
        <f>SQRT(output__2[[#This Row],[vx]]^2+output__2[[#This Row],[vy]]^2+output__2[[#This Row],[vz]]^2)</f>
        <v>0.98799453630577994</v>
      </c>
      <c r="Z120">
        <f t="shared" si="1"/>
        <v>0.97499999999999998</v>
      </c>
      <c r="AA120">
        <f>output__2[[#This Row],[m segmental(kg)]]*output__2[[#This Row],[vmag]]</f>
        <v>0.96329467289813542</v>
      </c>
    </row>
    <row r="121" spans="1:27" x14ac:dyDescent="0.3">
      <c r="A121">
        <v>14.943503</v>
      </c>
      <c r="B121">
        <f>output__2[[#This Row],[time]]-A120</f>
        <v>0.10967699999999958</v>
      </c>
      <c r="C121">
        <v>0</v>
      </c>
      <c r="D121">
        <v>-0.03</v>
      </c>
      <c r="E121">
        <v>0.11</v>
      </c>
      <c r="F121">
        <v>-0.04</v>
      </c>
      <c r="G121">
        <v>0.02</v>
      </c>
      <c r="H121">
        <v>0</v>
      </c>
      <c r="I121">
        <f>output__2[[#This Row],[wx]]*180/PI()</f>
        <v>-2.2918311805232929</v>
      </c>
      <c r="J121">
        <f>output__2[[#This Row],[wy]]*180/PI()</f>
        <v>1.1459155902616465</v>
      </c>
      <c r="K121">
        <f>output__2[[#This Row],[wz]]*180/PI()</f>
        <v>0</v>
      </c>
      <c r="L121">
        <f>output__2[[#This Row],[wx (deg)]]*output__2[[#This Row],[dt]]</f>
        <v>-0.25136116838625222</v>
      </c>
      <c r="M121">
        <f>output__2[[#This Row],[wy (deg)]]*output__2[[#This Row],[dt]]</f>
        <v>0.12568058419312611</v>
      </c>
      <c r="N121">
        <f>output__2[[#This Row],[wz (deg)]]*output__2[[#This Row],[dt]]</f>
        <v>0</v>
      </c>
      <c r="O121">
        <f>SUM($L$2:output__2[[#This Row],[delta θx]])</f>
        <v>3.641309508070202</v>
      </c>
      <c r="P121">
        <f>SUM($M$2:output__2[[#This Row],[delta θy]])</f>
        <v>1.0113948402474566</v>
      </c>
      <c r="Q121">
        <f>SUM($N$2:output__2[[#This Row],[delta θz]])</f>
        <v>-4.3266907899302542E-2</v>
      </c>
      <c r="R121">
        <f>SQRT(output__2[[#This Row],[θ x]]^2+output__2[[#This Row],[θ y]]^2+output__2[[#This Row],[θ z]]^2)</f>
        <v>3.7794082184597104</v>
      </c>
      <c r="S121">
        <f>output__2[[#This Row],[ax]]*$B121</f>
        <v>0</v>
      </c>
      <c r="T121">
        <f>output__2[[#This Row],[ay]]*$B121</f>
        <v>-3.2903099999999873E-3</v>
      </c>
      <c r="U121">
        <f>output__2[[#This Row],[az]]*$B121</f>
        <v>1.2064469999999954E-2</v>
      </c>
      <c r="V121">
        <f>SUM(S$2:S121)</f>
        <v>2.2412090000000301E-2</v>
      </c>
      <c r="W121">
        <f>SUM(T$2:T121)</f>
        <v>0.92668875999999989</v>
      </c>
      <c r="X121">
        <f>SUM($U$2:U121)</f>
        <v>-0.32075654999999997</v>
      </c>
      <c r="Y121">
        <f>SQRT(output__2[[#This Row],[vx]]^2+output__2[[#This Row],[vy]]^2+output__2[[#This Row],[vz]]^2)</f>
        <v>0.98088690686358337</v>
      </c>
      <c r="Z121">
        <f t="shared" si="1"/>
        <v>0.97499999999999998</v>
      </c>
      <c r="AA121">
        <f>output__2[[#This Row],[m segmental(kg)]]*output__2[[#This Row],[vmag]]</f>
        <v>0.95636473419199375</v>
      </c>
    </row>
    <row r="122" spans="1:27" x14ac:dyDescent="0.3">
      <c r="A122">
        <v>15.067485</v>
      </c>
      <c r="B122">
        <f>output__2[[#This Row],[time]]-A121</f>
        <v>0.12398199999999981</v>
      </c>
      <c r="C122">
        <v>0</v>
      </c>
      <c r="D122">
        <v>0</v>
      </c>
      <c r="E122">
        <v>0</v>
      </c>
      <c r="F122">
        <v>0.01</v>
      </c>
      <c r="G122">
        <v>0</v>
      </c>
      <c r="H122">
        <v>0</v>
      </c>
      <c r="I122">
        <f>output__2[[#This Row],[wx]]*180/PI()</f>
        <v>0.57295779513082323</v>
      </c>
      <c r="J122">
        <f>output__2[[#This Row],[wy]]*180/PI()</f>
        <v>0</v>
      </c>
      <c r="K122">
        <f>output__2[[#This Row],[wz]]*180/PI()</f>
        <v>0</v>
      </c>
      <c r="L122">
        <f>output__2[[#This Row],[wx (deg)]]*output__2[[#This Row],[dt]]</f>
        <v>7.1036453355909621E-2</v>
      </c>
      <c r="M122">
        <f>output__2[[#This Row],[wy (deg)]]*output__2[[#This Row],[dt]]</f>
        <v>0</v>
      </c>
      <c r="N122">
        <f>output__2[[#This Row],[wz (deg)]]*output__2[[#This Row],[dt]]</f>
        <v>0</v>
      </c>
      <c r="O122">
        <f>SUM($L$2:output__2[[#This Row],[delta θx]])</f>
        <v>3.7123459614261116</v>
      </c>
      <c r="P122">
        <f>SUM($M$2:output__2[[#This Row],[delta θy]])</f>
        <v>1.0113948402474566</v>
      </c>
      <c r="Q122">
        <f>SUM($N$2:output__2[[#This Row],[delta θz]])</f>
        <v>-4.3266907899302542E-2</v>
      </c>
      <c r="R122">
        <f>SQRT(output__2[[#This Row],[θ x]]^2+output__2[[#This Row],[θ y]]^2+output__2[[#This Row],[θ z]]^2)</f>
        <v>3.8478960596038849</v>
      </c>
      <c r="S122">
        <f>output__2[[#This Row],[ax]]*$B122</f>
        <v>0</v>
      </c>
      <c r="T122">
        <f>output__2[[#This Row],[ay]]*$B122</f>
        <v>0</v>
      </c>
      <c r="U122">
        <f>output__2[[#This Row],[az]]*$B122</f>
        <v>0</v>
      </c>
      <c r="V122">
        <f>SUM(S$2:S122)</f>
        <v>2.2412090000000301E-2</v>
      </c>
      <c r="W122">
        <f>SUM(T$2:T122)</f>
        <v>0.92668875999999989</v>
      </c>
      <c r="X122">
        <f>SUM($U$2:U122)</f>
        <v>-0.32075654999999997</v>
      </c>
      <c r="Y122">
        <f>SQRT(output__2[[#This Row],[vx]]^2+output__2[[#This Row],[vy]]^2+output__2[[#This Row],[vz]]^2)</f>
        <v>0.98088690686358337</v>
      </c>
      <c r="Z122">
        <f t="shared" si="1"/>
        <v>0.97499999999999998</v>
      </c>
      <c r="AA122">
        <f>output__2[[#This Row],[m segmental(kg)]]*output__2[[#This Row],[vmag]]</f>
        <v>0.95636473419199375</v>
      </c>
    </row>
    <row r="123" spans="1:27" x14ac:dyDescent="0.3">
      <c r="A123">
        <v>15.216619</v>
      </c>
      <c r="B123">
        <f>output__2[[#This Row],[time]]-A122</f>
        <v>0.1491340000000001</v>
      </c>
      <c r="C123">
        <v>-0.02</v>
      </c>
      <c r="D123">
        <v>0.04</v>
      </c>
      <c r="E123">
        <v>0</v>
      </c>
      <c r="F123">
        <v>0.02</v>
      </c>
      <c r="G123">
        <v>0</v>
      </c>
      <c r="H123">
        <v>0</v>
      </c>
      <c r="I123">
        <f>output__2[[#This Row],[wx]]*180/PI()</f>
        <v>1.1459155902616465</v>
      </c>
      <c r="J123">
        <f>output__2[[#This Row],[wy]]*180/PI()</f>
        <v>0</v>
      </c>
      <c r="K123">
        <f>output__2[[#This Row],[wz]]*180/PI()</f>
        <v>0</v>
      </c>
      <c r="L123">
        <f>output__2[[#This Row],[wx (deg)]]*output__2[[#This Row],[dt]]</f>
        <v>0.17089497563808051</v>
      </c>
      <c r="M123">
        <f>output__2[[#This Row],[wy (deg)]]*output__2[[#This Row],[dt]]</f>
        <v>0</v>
      </c>
      <c r="N123">
        <f>output__2[[#This Row],[wz (deg)]]*output__2[[#This Row],[dt]]</f>
        <v>0</v>
      </c>
      <c r="O123">
        <f>SUM($L$2:output__2[[#This Row],[delta θx]])</f>
        <v>3.8832409370641923</v>
      </c>
      <c r="P123">
        <f>SUM($M$2:output__2[[#This Row],[delta θy]])</f>
        <v>1.0113948402474566</v>
      </c>
      <c r="Q123">
        <f>SUM($N$2:output__2[[#This Row],[delta θz]])</f>
        <v>-4.3266907899302542E-2</v>
      </c>
      <c r="R123">
        <f>SQRT(output__2[[#This Row],[θ x]]^2+output__2[[#This Row],[θ y]]^2+output__2[[#This Row],[θ z]]^2)</f>
        <v>4.0130227663806659</v>
      </c>
      <c r="S123">
        <f>output__2[[#This Row],[ax]]*$B123</f>
        <v>-2.9826800000000019E-3</v>
      </c>
      <c r="T123">
        <f>output__2[[#This Row],[ay]]*$B123</f>
        <v>5.9653600000000037E-3</v>
      </c>
      <c r="U123">
        <f>output__2[[#This Row],[az]]*$B123</f>
        <v>0</v>
      </c>
      <c r="V123">
        <f>SUM(S$2:S123)</f>
        <v>1.9429410000000299E-2</v>
      </c>
      <c r="W123">
        <f>SUM(T$2:T123)</f>
        <v>0.93265411999999992</v>
      </c>
      <c r="X123">
        <f>SUM($U$2:U123)</f>
        <v>-0.32075654999999997</v>
      </c>
      <c r="Y123">
        <f>SQRT(output__2[[#This Row],[vx]]^2+output__2[[#This Row],[vy]]^2+output__2[[#This Row],[vz]]^2)</f>
        <v>0.9864613392798649</v>
      </c>
      <c r="Z123">
        <f t="shared" si="1"/>
        <v>0.97499999999999998</v>
      </c>
      <c r="AA123">
        <f>output__2[[#This Row],[m segmental(kg)]]*output__2[[#This Row],[vmag]]</f>
        <v>0.96179980579786828</v>
      </c>
    </row>
    <row r="124" spans="1:27" x14ac:dyDescent="0.3">
      <c r="A124">
        <v>15.325089999999999</v>
      </c>
      <c r="B124">
        <f>output__2[[#This Row],[time]]-A123</f>
        <v>0.10847099999999976</v>
      </c>
      <c r="C124">
        <v>-0.02</v>
      </c>
      <c r="D124">
        <v>0.04</v>
      </c>
      <c r="E124">
        <v>0</v>
      </c>
      <c r="F124">
        <v>0</v>
      </c>
      <c r="G124">
        <v>-0.01</v>
      </c>
      <c r="H124">
        <v>0</v>
      </c>
      <c r="I124">
        <f>output__2[[#This Row],[wx]]*180/PI()</f>
        <v>0</v>
      </c>
      <c r="J124">
        <f>output__2[[#This Row],[wy]]*180/PI()</f>
        <v>-0.57295779513082323</v>
      </c>
      <c r="K124">
        <f>output__2[[#This Row],[wz]]*180/PI()</f>
        <v>0</v>
      </c>
      <c r="L124">
        <f>output__2[[#This Row],[wx (deg)]]*output__2[[#This Row],[dt]]</f>
        <v>0</v>
      </c>
      <c r="M124">
        <f>output__2[[#This Row],[wy (deg)]]*output__2[[#This Row],[dt]]</f>
        <v>-6.2149304995635389E-2</v>
      </c>
      <c r="N124">
        <f>output__2[[#This Row],[wz (deg)]]*output__2[[#This Row],[dt]]</f>
        <v>0</v>
      </c>
      <c r="O124">
        <f>SUM($L$2:output__2[[#This Row],[delta θx]])</f>
        <v>3.8832409370641923</v>
      </c>
      <c r="P124">
        <f>SUM($M$2:output__2[[#This Row],[delta θy]])</f>
        <v>0.9492455352518212</v>
      </c>
      <c r="Q124">
        <f>SUM($N$2:output__2[[#This Row],[delta θz]])</f>
        <v>-4.3266907899302542E-2</v>
      </c>
      <c r="R124">
        <f>SQRT(output__2[[#This Row],[θ x]]^2+output__2[[#This Row],[θ y]]^2+output__2[[#This Row],[θ z]]^2)</f>
        <v>3.9978118123300739</v>
      </c>
      <c r="S124">
        <f>output__2[[#This Row],[ax]]*$B124</f>
        <v>-2.1694199999999953E-3</v>
      </c>
      <c r="T124">
        <f>output__2[[#This Row],[ay]]*$B124</f>
        <v>4.3388399999999905E-3</v>
      </c>
      <c r="U124">
        <f>output__2[[#This Row],[az]]*$B124</f>
        <v>0</v>
      </c>
      <c r="V124">
        <f>SUM(S$2:S124)</f>
        <v>1.7259990000000305E-2</v>
      </c>
      <c r="W124">
        <f>SUM(T$2:T124)</f>
        <v>0.93699295999999987</v>
      </c>
      <c r="X124">
        <f>SUM($U$2:U124)</f>
        <v>-0.32075654999999997</v>
      </c>
      <c r="Y124">
        <f>SQRT(output__2[[#This Row],[vx]]^2+output__2[[#This Row],[vy]]^2+output__2[[#This Row],[vz]]^2)</f>
        <v>0.99052434534051903</v>
      </c>
      <c r="Z124">
        <f t="shared" si="1"/>
        <v>0.97499999999999998</v>
      </c>
      <c r="AA124">
        <f>output__2[[#This Row],[m segmental(kg)]]*output__2[[#This Row],[vmag]]</f>
        <v>0.96576123670700609</v>
      </c>
    </row>
    <row r="125" spans="1:27" x14ac:dyDescent="0.3">
      <c r="A125">
        <v>15.459465</v>
      </c>
      <c r="B125">
        <f>output__2[[#This Row],[time]]-A124</f>
        <v>0.13437500000000036</v>
      </c>
      <c r="C125">
        <v>0</v>
      </c>
      <c r="D125">
        <v>0.05</v>
      </c>
      <c r="E125">
        <v>0.06</v>
      </c>
      <c r="F125">
        <v>-0.02</v>
      </c>
      <c r="G125">
        <v>-0.01</v>
      </c>
      <c r="H125">
        <v>0</v>
      </c>
      <c r="I125">
        <f>output__2[[#This Row],[wx]]*180/PI()</f>
        <v>-1.1459155902616465</v>
      </c>
      <c r="J125">
        <f>output__2[[#This Row],[wy]]*180/PI()</f>
        <v>-0.57295779513082323</v>
      </c>
      <c r="K125">
        <f>output__2[[#This Row],[wz]]*180/PI()</f>
        <v>0</v>
      </c>
      <c r="L125">
        <f>output__2[[#This Row],[wx (deg)]]*output__2[[#This Row],[dt]]</f>
        <v>-0.15398240744140915</v>
      </c>
      <c r="M125">
        <f>output__2[[#This Row],[wy (deg)]]*output__2[[#This Row],[dt]]</f>
        <v>-7.6991203720704574E-2</v>
      </c>
      <c r="N125">
        <f>output__2[[#This Row],[wz (deg)]]*output__2[[#This Row],[dt]]</f>
        <v>0</v>
      </c>
      <c r="O125">
        <f>SUM($L$2:output__2[[#This Row],[delta θx]])</f>
        <v>3.7292585296227831</v>
      </c>
      <c r="P125">
        <f>SUM($M$2:output__2[[#This Row],[delta θy]])</f>
        <v>0.87225433153111664</v>
      </c>
      <c r="Q125">
        <f>SUM($N$2:output__2[[#This Row],[delta θz]])</f>
        <v>-4.3266907899302542E-2</v>
      </c>
      <c r="R125">
        <f>SQRT(output__2[[#This Row],[θ x]]^2+output__2[[#This Row],[θ y]]^2+output__2[[#This Row],[θ z]]^2)</f>
        <v>3.8301525850752012</v>
      </c>
      <c r="S125">
        <f>output__2[[#This Row],[ax]]*$B125</f>
        <v>0</v>
      </c>
      <c r="T125">
        <f>output__2[[#This Row],[ay]]*$B125</f>
        <v>6.7187500000000181E-3</v>
      </c>
      <c r="U125">
        <f>output__2[[#This Row],[az]]*$B125</f>
        <v>8.062500000000021E-3</v>
      </c>
      <c r="V125">
        <f>SUM(S$2:S125)</f>
        <v>1.7259990000000305E-2</v>
      </c>
      <c r="W125">
        <f>SUM(T$2:T125)</f>
        <v>0.94371170999999987</v>
      </c>
      <c r="X125">
        <f>SUM($U$2:U125)</f>
        <v>-0.31269404999999995</v>
      </c>
      <c r="Y125">
        <f>SQRT(output__2[[#This Row],[vx]]^2+output__2[[#This Row],[vy]]^2+output__2[[#This Row],[vz]]^2)</f>
        <v>0.99431748840665901</v>
      </c>
      <c r="Z125">
        <f t="shared" si="1"/>
        <v>0.97499999999999998</v>
      </c>
      <c r="AA125">
        <f>output__2[[#This Row],[m segmental(kg)]]*output__2[[#This Row],[vmag]]</f>
        <v>0.96945955119649252</v>
      </c>
    </row>
    <row r="126" spans="1:27" x14ac:dyDescent="0.3">
      <c r="A126">
        <v>15.572828999999999</v>
      </c>
      <c r="B126">
        <f>output__2[[#This Row],[time]]-A125</f>
        <v>0.11336399999999891</v>
      </c>
      <c r="C126">
        <v>0.06</v>
      </c>
      <c r="D126">
        <v>0.01</v>
      </c>
      <c r="E126">
        <v>-0.13</v>
      </c>
      <c r="F126">
        <v>0</v>
      </c>
      <c r="G126">
        <v>0</v>
      </c>
      <c r="H126">
        <v>0</v>
      </c>
      <c r="I126">
        <f>output__2[[#This Row],[wx]]*180/PI()</f>
        <v>0</v>
      </c>
      <c r="J126">
        <f>output__2[[#This Row],[wy]]*180/PI()</f>
        <v>0</v>
      </c>
      <c r="K126">
        <f>output__2[[#This Row],[wz]]*180/PI()</f>
        <v>0</v>
      </c>
      <c r="L126">
        <f>output__2[[#This Row],[wx (deg)]]*output__2[[#This Row],[dt]]</f>
        <v>0</v>
      </c>
      <c r="M126">
        <f>output__2[[#This Row],[wy (deg)]]*output__2[[#This Row],[dt]]</f>
        <v>0</v>
      </c>
      <c r="N126">
        <f>output__2[[#This Row],[wz (deg)]]*output__2[[#This Row],[dt]]</f>
        <v>0</v>
      </c>
      <c r="O126">
        <f>SUM($L$2:output__2[[#This Row],[delta θx]])</f>
        <v>3.7292585296227831</v>
      </c>
      <c r="P126">
        <f>SUM($M$2:output__2[[#This Row],[delta θy]])</f>
        <v>0.87225433153111664</v>
      </c>
      <c r="Q126">
        <f>SUM($N$2:output__2[[#This Row],[delta θz]])</f>
        <v>-4.3266907899302542E-2</v>
      </c>
      <c r="R126">
        <f>SQRT(output__2[[#This Row],[θ x]]^2+output__2[[#This Row],[θ y]]^2+output__2[[#This Row],[θ z]]^2)</f>
        <v>3.8301525850752012</v>
      </c>
      <c r="S126">
        <f>output__2[[#This Row],[ax]]*$B126</f>
        <v>6.801839999999934E-3</v>
      </c>
      <c r="T126">
        <f>output__2[[#This Row],[ay]]*$B126</f>
        <v>1.1336399999999892E-3</v>
      </c>
      <c r="U126">
        <f>output__2[[#This Row],[az]]*$B126</f>
        <v>-1.4737319999999859E-2</v>
      </c>
      <c r="V126">
        <f>SUM(S$2:S126)</f>
        <v>2.4061830000000239E-2</v>
      </c>
      <c r="W126">
        <f>SUM(T$2:T126)</f>
        <v>0.94484534999999981</v>
      </c>
      <c r="X126">
        <f>SUM($U$2:U126)</f>
        <v>-0.32743136999999978</v>
      </c>
      <c r="Y126">
        <f>SQRT(output__2[[#This Row],[vx]]^2+output__2[[#This Row],[vy]]^2+output__2[[#This Row],[vz]]^2)</f>
        <v>1.0002614703864423</v>
      </c>
      <c r="Z126">
        <f t="shared" si="1"/>
        <v>0.97499999999999998</v>
      </c>
      <c r="AA126">
        <f>output__2[[#This Row],[m segmental(kg)]]*output__2[[#This Row],[vmag]]</f>
        <v>0.97525493362678128</v>
      </c>
    </row>
    <row r="127" spans="1:27" x14ac:dyDescent="0.3">
      <c r="A127">
        <v>15.705155999999999</v>
      </c>
      <c r="B127">
        <f>output__2[[#This Row],[time]]-A126</f>
        <v>0.13232700000000008</v>
      </c>
      <c r="C127">
        <v>0.05</v>
      </c>
      <c r="D127">
        <v>0.18</v>
      </c>
      <c r="E127">
        <v>-0.02</v>
      </c>
      <c r="F127">
        <v>-0.01</v>
      </c>
      <c r="G127">
        <v>0.04</v>
      </c>
      <c r="H127">
        <v>0</v>
      </c>
      <c r="I127">
        <f>output__2[[#This Row],[wx]]*180/PI()</f>
        <v>-0.57295779513082323</v>
      </c>
      <c r="J127">
        <f>output__2[[#This Row],[wy]]*180/PI()</f>
        <v>2.2918311805232929</v>
      </c>
      <c r="K127">
        <f>output__2[[#This Row],[wz]]*180/PI()</f>
        <v>0</v>
      </c>
      <c r="L127">
        <f>output__2[[#This Row],[wx (deg)]]*output__2[[#This Row],[dt]]</f>
        <v>-7.581778615627649E-2</v>
      </c>
      <c r="M127">
        <f>output__2[[#This Row],[wy (deg)]]*output__2[[#This Row],[dt]]</f>
        <v>0.30327114462510596</v>
      </c>
      <c r="N127">
        <f>output__2[[#This Row],[wz (deg)]]*output__2[[#This Row],[dt]]</f>
        <v>0</v>
      </c>
      <c r="O127">
        <f>SUM($L$2:output__2[[#This Row],[delta θx]])</f>
        <v>3.6534407434665068</v>
      </c>
      <c r="P127">
        <f>SUM($M$2:output__2[[#This Row],[delta θy]])</f>
        <v>1.1755254761562226</v>
      </c>
      <c r="Q127">
        <f>SUM($N$2:output__2[[#This Row],[delta θz]])</f>
        <v>-4.3266907899302542E-2</v>
      </c>
      <c r="R127">
        <f>SQRT(output__2[[#This Row],[θ x]]^2+output__2[[#This Row],[θ y]]^2+output__2[[#This Row],[θ z]]^2)</f>
        <v>3.8381455725952582</v>
      </c>
      <c r="S127">
        <f>output__2[[#This Row],[ax]]*$B127</f>
        <v>6.6163500000000043E-3</v>
      </c>
      <c r="T127">
        <f>output__2[[#This Row],[ay]]*$B127</f>
        <v>2.3818860000000015E-2</v>
      </c>
      <c r="U127">
        <f>output__2[[#This Row],[az]]*$B127</f>
        <v>-2.6465400000000019E-3</v>
      </c>
      <c r="V127">
        <f>SUM(S$2:S127)</f>
        <v>3.0678180000000242E-2</v>
      </c>
      <c r="W127">
        <f>SUM(T$2:T127)</f>
        <v>0.9686642099999998</v>
      </c>
      <c r="X127">
        <f>SUM($U$2:U127)</f>
        <v>-0.33007790999999975</v>
      </c>
      <c r="Y127">
        <f>SQRT(output__2[[#This Row],[vx]]^2+output__2[[#This Row],[vy]]^2+output__2[[#This Row],[vz]]^2)</f>
        <v>1.0238178202849393</v>
      </c>
      <c r="Z127">
        <f t="shared" si="1"/>
        <v>0.97499999999999998</v>
      </c>
      <c r="AA127">
        <f>output__2[[#This Row],[m segmental(kg)]]*output__2[[#This Row],[vmag]]</f>
        <v>0.99822237477781572</v>
      </c>
    </row>
    <row r="128" spans="1:27" x14ac:dyDescent="0.3">
      <c r="A128">
        <v>15.830145999999999</v>
      </c>
      <c r="B128">
        <f>output__2[[#This Row],[time]]-A127</f>
        <v>0.12499000000000038</v>
      </c>
      <c r="C128">
        <v>0.04</v>
      </c>
      <c r="D128">
        <v>0.06</v>
      </c>
      <c r="E128">
        <v>-0.06</v>
      </c>
      <c r="F128">
        <v>0</v>
      </c>
      <c r="G128">
        <v>-0.01</v>
      </c>
      <c r="H128">
        <v>-0.01</v>
      </c>
      <c r="I128">
        <f>output__2[[#This Row],[wx]]*180/PI()</f>
        <v>0</v>
      </c>
      <c r="J128">
        <f>output__2[[#This Row],[wy]]*180/PI()</f>
        <v>-0.57295779513082323</v>
      </c>
      <c r="K128">
        <f>output__2[[#This Row],[wz]]*180/PI()</f>
        <v>-0.57295779513082323</v>
      </c>
      <c r="L128">
        <f>output__2[[#This Row],[wx (deg)]]*output__2[[#This Row],[dt]]</f>
        <v>0</v>
      </c>
      <c r="M128">
        <f>output__2[[#This Row],[wy (deg)]]*output__2[[#This Row],[dt]]</f>
        <v>-7.1613994813401818E-2</v>
      </c>
      <c r="N128">
        <f>output__2[[#This Row],[wz (deg)]]*output__2[[#This Row],[dt]]</f>
        <v>-7.1613994813401818E-2</v>
      </c>
      <c r="O128">
        <f>SUM($L$2:output__2[[#This Row],[delta θx]])</f>
        <v>3.6534407434665068</v>
      </c>
      <c r="P128">
        <f>SUM($M$2:output__2[[#This Row],[delta θy]])</f>
        <v>1.1039114813428208</v>
      </c>
      <c r="Q128">
        <f>SUM($N$2:output__2[[#This Row],[delta θz]])</f>
        <v>-0.11488090271270436</v>
      </c>
      <c r="R128">
        <f>SQRT(output__2[[#This Row],[θ x]]^2+output__2[[#This Row],[θ y]]^2+output__2[[#This Row],[θ z]]^2)</f>
        <v>3.8183042632128843</v>
      </c>
      <c r="S128">
        <f>output__2[[#This Row],[ax]]*$B128</f>
        <v>4.9996000000000155E-3</v>
      </c>
      <c r="T128">
        <f>output__2[[#This Row],[ay]]*$B128</f>
        <v>7.4994000000000224E-3</v>
      </c>
      <c r="U128">
        <f>output__2[[#This Row],[az]]*$B128</f>
        <v>-7.4994000000000224E-3</v>
      </c>
      <c r="V128">
        <f>SUM(S$2:S128)</f>
        <v>3.5677780000000256E-2</v>
      </c>
      <c r="W128">
        <f>SUM(T$2:T128)</f>
        <v>0.97616360999999985</v>
      </c>
      <c r="X128">
        <f>SUM($U$2:U128)</f>
        <v>-0.3375773099999998</v>
      </c>
      <c r="Y128">
        <f>SQRT(output__2[[#This Row],[vx]]^2+output__2[[#This Row],[vy]]^2+output__2[[#This Row],[vz]]^2)</f>
        <v>1.0335021711156664</v>
      </c>
      <c r="Z128">
        <f t="shared" si="1"/>
        <v>0.97499999999999998</v>
      </c>
      <c r="AA128">
        <f>output__2[[#This Row],[m segmental(kg)]]*output__2[[#This Row],[vmag]]</f>
        <v>1.0076646168377748</v>
      </c>
    </row>
    <row r="129" spans="1:27" x14ac:dyDescent="0.3">
      <c r="A129">
        <v>15.949575999999999</v>
      </c>
      <c r="B129">
        <f>output__2[[#This Row],[time]]-A128</f>
        <v>0.11942999999999948</v>
      </c>
      <c r="C129">
        <v>0.06</v>
      </c>
      <c r="D129">
        <v>0.05</v>
      </c>
      <c r="E129">
        <v>0.01</v>
      </c>
      <c r="F129">
        <v>0</v>
      </c>
      <c r="G129">
        <v>0.01</v>
      </c>
      <c r="H129">
        <v>0</v>
      </c>
      <c r="I129">
        <f>output__2[[#This Row],[wx]]*180/PI()</f>
        <v>0</v>
      </c>
      <c r="J129">
        <f>output__2[[#This Row],[wy]]*180/PI()</f>
        <v>0.57295779513082323</v>
      </c>
      <c r="K129">
        <f>output__2[[#This Row],[wz]]*180/PI()</f>
        <v>0</v>
      </c>
      <c r="L129">
        <f>output__2[[#This Row],[wx (deg)]]*output__2[[#This Row],[dt]]</f>
        <v>0</v>
      </c>
      <c r="M129">
        <f>output__2[[#This Row],[wy (deg)]]*output__2[[#This Row],[dt]]</f>
        <v>6.8428349472473921E-2</v>
      </c>
      <c r="N129">
        <f>output__2[[#This Row],[wz (deg)]]*output__2[[#This Row],[dt]]</f>
        <v>0</v>
      </c>
      <c r="O129">
        <f>SUM($L$2:output__2[[#This Row],[delta θx]])</f>
        <v>3.6534407434665068</v>
      </c>
      <c r="P129">
        <f>SUM($M$2:output__2[[#This Row],[delta θy]])</f>
        <v>1.1723398308152948</v>
      </c>
      <c r="Q129">
        <f>SUM($N$2:output__2[[#This Row],[delta θz]])</f>
        <v>-0.11488090271270436</v>
      </c>
      <c r="R129">
        <f>SQRT(output__2[[#This Row],[θ x]]^2+output__2[[#This Row],[θ y]]^2+output__2[[#This Row],[θ z]]^2)</f>
        <v>3.8386465800780907</v>
      </c>
      <c r="S129">
        <f>output__2[[#This Row],[ax]]*$B129</f>
        <v>7.1657999999999687E-3</v>
      </c>
      <c r="T129">
        <f>output__2[[#This Row],[ay]]*$B129</f>
        <v>5.9714999999999742E-3</v>
      </c>
      <c r="U129">
        <f>output__2[[#This Row],[az]]*$B129</f>
        <v>1.1942999999999949E-3</v>
      </c>
      <c r="V129">
        <f>SUM(S$2:S129)</f>
        <v>4.2843580000000228E-2</v>
      </c>
      <c r="W129">
        <f>SUM(T$2:T129)</f>
        <v>0.98213510999999987</v>
      </c>
      <c r="X129">
        <f>SUM($U$2:U129)</f>
        <v>-0.33638300999999982</v>
      </c>
      <c r="Y129">
        <f>SQRT(output__2[[#This Row],[vx]]^2+output__2[[#This Row],[vy]]^2+output__2[[#This Row],[vz]]^2)</f>
        <v>1.0390276589478205</v>
      </c>
      <c r="Z129">
        <f t="shared" si="1"/>
        <v>0.97499999999999998</v>
      </c>
      <c r="AA129">
        <f>output__2[[#This Row],[m segmental(kg)]]*output__2[[#This Row],[vmag]]</f>
        <v>1.013051967474125</v>
      </c>
    </row>
    <row r="130" spans="1:27" x14ac:dyDescent="0.3">
      <c r="A130">
        <v>16.101755999999998</v>
      </c>
      <c r="B130">
        <f>output__2[[#This Row],[time]]-A129</f>
        <v>0.15217999999999954</v>
      </c>
      <c r="C130">
        <v>0</v>
      </c>
      <c r="D130">
        <v>0.06</v>
      </c>
      <c r="E130">
        <v>-0.11</v>
      </c>
      <c r="F130">
        <v>0.02</v>
      </c>
      <c r="G130">
        <v>0.01</v>
      </c>
      <c r="H130">
        <v>0.01</v>
      </c>
      <c r="I130">
        <f>output__2[[#This Row],[wx]]*180/PI()</f>
        <v>1.1459155902616465</v>
      </c>
      <c r="J130">
        <f>output__2[[#This Row],[wy]]*180/PI()</f>
        <v>0.57295779513082323</v>
      </c>
      <c r="K130">
        <f>output__2[[#This Row],[wz]]*180/PI()</f>
        <v>0.57295779513082323</v>
      </c>
      <c r="L130">
        <f>output__2[[#This Row],[wx (deg)]]*output__2[[#This Row],[dt]]</f>
        <v>0.17438543452601682</v>
      </c>
      <c r="M130">
        <f>output__2[[#This Row],[wy (deg)]]*output__2[[#This Row],[dt]]</f>
        <v>8.719271726300841E-2</v>
      </c>
      <c r="N130">
        <f>output__2[[#This Row],[wz (deg)]]*output__2[[#This Row],[dt]]</f>
        <v>8.719271726300841E-2</v>
      </c>
      <c r="O130">
        <f>SUM($L$2:output__2[[#This Row],[delta θx]])</f>
        <v>3.8278261779925238</v>
      </c>
      <c r="P130">
        <f>SUM($M$2:output__2[[#This Row],[delta θy]])</f>
        <v>1.2595325480783033</v>
      </c>
      <c r="Q130">
        <f>SUM($N$2:output__2[[#This Row],[delta θz]])</f>
        <v>-2.7688185449695951E-2</v>
      </c>
      <c r="R130">
        <f>SQRT(output__2[[#This Row],[θ x]]^2+output__2[[#This Row],[θ y]]^2+output__2[[#This Row],[θ z]]^2)</f>
        <v>4.0298191180507068</v>
      </c>
      <c r="S130">
        <f>output__2[[#This Row],[ax]]*$B130</f>
        <v>0</v>
      </c>
      <c r="T130">
        <f>output__2[[#This Row],[ay]]*$B130</f>
        <v>9.1307999999999719E-3</v>
      </c>
      <c r="U130">
        <f>output__2[[#This Row],[az]]*$B130</f>
        <v>-1.6739799999999951E-2</v>
      </c>
      <c r="V130">
        <f>SUM(S$2:S130)</f>
        <v>4.2843580000000228E-2</v>
      </c>
      <c r="W130">
        <f>SUM(T$2:T130)</f>
        <v>0.99126590999999986</v>
      </c>
      <c r="X130">
        <f>SUM($U$2:U130)</f>
        <v>-0.35312280999999979</v>
      </c>
      <c r="Y130">
        <f>SQRT(output__2[[#This Row],[vx]]^2+output__2[[#This Row],[vy]]^2+output__2[[#This Row],[vz]]^2)</f>
        <v>1.0531568713243247</v>
      </c>
      <c r="Z130">
        <f t="shared" si="1"/>
        <v>0.97499999999999998</v>
      </c>
      <c r="AA130">
        <f>output__2[[#This Row],[m segmental(kg)]]*output__2[[#This Row],[vmag]]</f>
        <v>1.0268279495412165</v>
      </c>
    </row>
    <row r="131" spans="1:27" x14ac:dyDescent="0.3">
      <c r="A131">
        <v>16.197534000000001</v>
      </c>
      <c r="B131">
        <f>output__2[[#This Row],[time]]-A130</f>
        <v>9.5778000000002805E-2</v>
      </c>
      <c r="C131">
        <v>0.06</v>
      </c>
      <c r="D131">
        <v>-0.03</v>
      </c>
      <c r="E131">
        <v>0.25</v>
      </c>
      <c r="F131">
        <v>0</v>
      </c>
      <c r="G131">
        <v>-0.01</v>
      </c>
      <c r="H131">
        <v>0</v>
      </c>
      <c r="I131">
        <f>output__2[[#This Row],[wx]]*180/PI()</f>
        <v>0</v>
      </c>
      <c r="J131">
        <f>output__2[[#This Row],[wy]]*180/PI()</f>
        <v>-0.57295779513082323</v>
      </c>
      <c r="K131">
        <f>output__2[[#This Row],[wz]]*180/PI()</f>
        <v>0</v>
      </c>
      <c r="L131">
        <f>output__2[[#This Row],[wx (deg)]]*output__2[[#This Row],[dt]]</f>
        <v>0</v>
      </c>
      <c r="M131">
        <f>output__2[[#This Row],[wy (deg)]]*output__2[[#This Row],[dt]]</f>
        <v>-5.4876751702041593E-2</v>
      </c>
      <c r="N131">
        <f>output__2[[#This Row],[wz (deg)]]*output__2[[#This Row],[dt]]</f>
        <v>0</v>
      </c>
      <c r="O131">
        <f>SUM($L$2:output__2[[#This Row],[delta θx]])</f>
        <v>3.8278261779925238</v>
      </c>
      <c r="P131">
        <f>SUM($M$2:output__2[[#This Row],[delta θy]])</f>
        <v>1.2046557963762616</v>
      </c>
      <c r="Q131">
        <f>SUM($N$2:output__2[[#This Row],[delta θz]])</f>
        <v>-2.7688185449695951E-2</v>
      </c>
      <c r="R131">
        <f>SQRT(output__2[[#This Row],[θ x]]^2+output__2[[#This Row],[θ y]]^2+output__2[[#This Row],[θ z]]^2)</f>
        <v>4.0130057902127767</v>
      </c>
      <c r="S131">
        <f>output__2[[#This Row],[ax]]*$B131</f>
        <v>5.7466800000001679E-3</v>
      </c>
      <c r="T131">
        <f>output__2[[#This Row],[ay]]*$B131</f>
        <v>-2.873340000000084E-3</v>
      </c>
      <c r="U131">
        <f>output__2[[#This Row],[az]]*$B131</f>
        <v>2.3944500000000701E-2</v>
      </c>
      <c r="V131">
        <f>SUM(S$2:S131)</f>
        <v>4.8590260000000399E-2</v>
      </c>
      <c r="W131">
        <f>SUM(T$2:T131)</f>
        <v>0.9883925699999998</v>
      </c>
      <c r="X131">
        <f>SUM($U$2:U131)</f>
        <v>-0.32917830999999909</v>
      </c>
      <c r="Y131">
        <f>SQRT(output__2[[#This Row],[vx]]^2+output__2[[#This Row],[vy]]^2+output__2[[#This Row],[vz]]^2)</f>
        <v>1.0428994417356487</v>
      </c>
      <c r="Z131">
        <f t="shared" si="1"/>
        <v>0.97499999999999998</v>
      </c>
      <c r="AA131">
        <f>output__2[[#This Row],[m segmental(kg)]]*output__2[[#This Row],[vmag]]</f>
        <v>1.0168269556922576</v>
      </c>
    </row>
    <row r="132" spans="1:27" x14ac:dyDescent="0.3">
      <c r="A132">
        <v>16.323591999999998</v>
      </c>
      <c r="B132">
        <f>output__2[[#This Row],[time]]-A131</f>
        <v>0.12605799999999689</v>
      </c>
      <c r="C132">
        <v>-0.01</v>
      </c>
      <c r="D132">
        <v>0.05</v>
      </c>
      <c r="E132">
        <v>-0.03</v>
      </c>
      <c r="F132">
        <v>0.01</v>
      </c>
      <c r="G132">
        <v>0.02</v>
      </c>
      <c r="H132">
        <v>0</v>
      </c>
      <c r="I132">
        <f>output__2[[#This Row],[wx]]*180/PI()</f>
        <v>0.57295779513082323</v>
      </c>
      <c r="J132">
        <f>output__2[[#This Row],[wy]]*180/PI()</f>
        <v>1.1459155902616465</v>
      </c>
      <c r="K132">
        <f>output__2[[#This Row],[wz]]*180/PI()</f>
        <v>0</v>
      </c>
      <c r="L132">
        <f>output__2[[#This Row],[wx (deg)]]*output__2[[#This Row],[dt]]</f>
        <v>7.2225913738599531E-2</v>
      </c>
      <c r="M132">
        <f>output__2[[#This Row],[wy (deg)]]*output__2[[#This Row],[dt]]</f>
        <v>0.14445182747719906</v>
      </c>
      <c r="N132">
        <f>output__2[[#This Row],[wz (deg)]]*output__2[[#This Row],[dt]]</f>
        <v>0</v>
      </c>
      <c r="O132">
        <f>SUM($L$2:output__2[[#This Row],[delta θx]])</f>
        <v>3.9000520917311232</v>
      </c>
      <c r="P132">
        <f>SUM($M$2:output__2[[#This Row],[delta θy]])</f>
        <v>1.3491076238534607</v>
      </c>
      <c r="Q132">
        <f>SUM($N$2:output__2[[#This Row],[delta θz]])</f>
        <v>-2.7688185449695951E-2</v>
      </c>
      <c r="R132">
        <f>SQRT(output__2[[#This Row],[θ x]]^2+output__2[[#This Row],[θ y]]^2+output__2[[#This Row],[θ z]]^2)</f>
        <v>4.1268952415307734</v>
      </c>
      <c r="S132">
        <f>output__2[[#This Row],[ax]]*$B132</f>
        <v>-1.2605799999999691E-3</v>
      </c>
      <c r="T132">
        <f>output__2[[#This Row],[ay]]*$B132</f>
        <v>6.3028999999998449E-3</v>
      </c>
      <c r="U132">
        <f>output__2[[#This Row],[az]]*$B132</f>
        <v>-3.7817399999999068E-3</v>
      </c>
      <c r="V132">
        <f>SUM(S$2:S132)</f>
        <v>4.7329680000000429E-2</v>
      </c>
      <c r="W132">
        <f>SUM(T$2:T132)</f>
        <v>0.99469546999999969</v>
      </c>
      <c r="X132">
        <f>SUM($U$2:U132)</f>
        <v>-0.33296004999999901</v>
      </c>
      <c r="Y132">
        <f>SQRT(output__2[[#This Row],[vx]]^2+output__2[[#This Row],[vy]]^2+output__2[[#This Row],[vz]]^2)</f>
        <v>1.0500102721132896</v>
      </c>
      <c r="Z132">
        <f t="shared" ref="Z132:Z195" si="2">65*0.015</f>
        <v>0.97499999999999998</v>
      </c>
      <c r="AA132">
        <f>output__2[[#This Row],[m segmental(kg)]]*output__2[[#This Row],[vmag]]</f>
        <v>1.0237600153104573</v>
      </c>
    </row>
    <row r="133" spans="1:27" x14ac:dyDescent="0.3">
      <c r="A133">
        <v>16.464108</v>
      </c>
      <c r="B133">
        <f>output__2[[#This Row],[time]]-A132</f>
        <v>0.14051600000000164</v>
      </c>
      <c r="C133">
        <v>-0.02</v>
      </c>
      <c r="D133">
        <v>0.1</v>
      </c>
      <c r="E133">
        <v>-0.1</v>
      </c>
      <c r="F133">
        <v>0.04</v>
      </c>
      <c r="G133">
        <v>0.02</v>
      </c>
      <c r="H133">
        <v>0</v>
      </c>
      <c r="I133">
        <f>output__2[[#This Row],[wx]]*180/PI()</f>
        <v>2.2918311805232929</v>
      </c>
      <c r="J133">
        <f>output__2[[#This Row],[wy]]*180/PI()</f>
        <v>1.1459155902616465</v>
      </c>
      <c r="K133">
        <f>output__2[[#This Row],[wz]]*180/PI()</f>
        <v>0</v>
      </c>
      <c r="L133">
        <f>output__2[[#This Row],[wx (deg)]]*output__2[[#This Row],[dt]]</f>
        <v>0.32203895016241479</v>
      </c>
      <c r="M133">
        <f>output__2[[#This Row],[wy (deg)]]*output__2[[#This Row],[dt]]</f>
        <v>0.1610194750812074</v>
      </c>
      <c r="N133">
        <f>output__2[[#This Row],[wz (deg)]]*output__2[[#This Row],[dt]]</f>
        <v>0</v>
      </c>
      <c r="O133">
        <f>SUM($L$2:output__2[[#This Row],[delta θx]])</f>
        <v>4.2220910418935382</v>
      </c>
      <c r="P133">
        <f>SUM($M$2:output__2[[#This Row],[delta θy]])</f>
        <v>1.5101270989346682</v>
      </c>
      <c r="Q133">
        <f>SUM($N$2:output__2[[#This Row],[delta θz]])</f>
        <v>-2.7688185449695951E-2</v>
      </c>
      <c r="R133">
        <f>SQRT(output__2[[#This Row],[θ x]]^2+output__2[[#This Row],[θ y]]^2+output__2[[#This Row],[θ z]]^2)</f>
        <v>4.4841167755298255</v>
      </c>
      <c r="S133">
        <f>output__2[[#This Row],[ax]]*$B133</f>
        <v>-2.8103200000000328E-3</v>
      </c>
      <c r="T133">
        <f>output__2[[#This Row],[ay]]*$B133</f>
        <v>1.4051600000000164E-2</v>
      </c>
      <c r="U133">
        <f>output__2[[#This Row],[az]]*$B133</f>
        <v>-1.4051600000000164E-2</v>
      </c>
      <c r="V133">
        <f>SUM(S$2:S133)</f>
        <v>4.4519360000000396E-2</v>
      </c>
      <c r="W133">
        <f>SUM(T$2:T133)</f>
        <v>1.0087470699999999</v>
      </c>
      <c r="X133">
        <f>SUM($U$2:U133)</f>
        <v>-0.34701164999999917</v>
      </c>
      <c r="Y133">
        <f>SQRT(output__2[[#This Row],[vx]]^2+output__2[[#This Row],[vy]]^2+output__2[[#This Row],[vz]]^2)</f>
        <v>1.0676936404625235</v>
      </c>
      <c r="Z133">
        <f t="shared" si="2"/>
        <v>0.97499999999999998</v>
      </c>
      <c r="AA133">
        <f>output__2[[#This Row],[m segmental(kg)]]*output__2[[#This Row],[vmag]]</f>
        <v>1.0410012994509603</v>
      </c>
    </row>
    <row r="134" spans="1:27" x14ac:dyDescent="0.3">
      <c r="A134">
        <v>16.583627</v>
      </c>
      <c r="B134">
        <f>output__2[[#This Row],[time]]-A133</f>
        <v>0.11951900000000037</v>
      </c>
      <c r="C134">
        <v>-0.02</v>
      </c>
      <c r="D134">
        <v>0.1</v>
      </c>
      <c r="E134">
        <v>-0.11</v>
      </c>
      <c r="F134">
        <v>0.02</v>
      </c>
      <c r="G134">
        <v>-0.01</v>
      </c>
      <c r="H134">
        <v>0</v>
      </c>
      <c r="I134">
        <f>output__2[[#This Row],[wx]]*180/PI()</f>
        <v>1.1459155902616465</v>
      </c>
      <c r="J134">
        <f>output__2[[#This Row],[wy]]*180/PI()</f>
        <v>-0.57295779513082323</v>
      </c>
      <c r="K134">
        <f>output__2[[#This Row],[wz]]*180/PI()</f>
        <v>0</v>
      </c>
      <c r="L134">
        <f>output__2[[#This Row],[wx (deg)]]*output__2[[#This Row],[dt]]</f>
        <v>0.13695868543248216</v>
      </c>
      <c r="M134">
        <f>output__2[[#This Row],[wy (deg)]]*output__2[[#This Row],[dt]]</f>
        <v>-6.8479342716241079E-2</v>
      </c>
      <c r="N134">
        <f>output__2[[#This Row],[wz (deg)]]*output__2[[#This Row],[dt]]</f>
        <v>0</v>
      </c>
      <c r="O134">
        <f>SUM($L$2:output__2[[#This Row],[delta θx]])</f>
        <v>4.3590497273260205</v>
      </c>
      <c r="P134">
        <f>SUM($M$2:output__2[[#This Row],[delta θy]])</f>
        <v>1.4416477562184271</v>
      </c>
      <c r="Q134">
        <f>SUM($N$2:output__2[[#This Row],[delta θz]])</f>
        <v>-2.7688185449695951E-2</v>
      </c>
      <c r="R134">
        <f>SQRT(output__2[[#This Row],[θ x]]^2+output__2[[#This Row],[θ y]]^2+output__2[[#This Row],[θ z]]^2)</f>
        <v>4.5913428769722895</v>
      </c>
      <c r="S134">
        <f>output__2[[#This Row],[ax]]*$B134</f>
        <v>-2.3903800000000075E-3</v>
      </c>
      <c r="T134">
        <f>output__2[[#This Row],[ay]]*$B134</f>
        <v>1.1951900000000038E-2</v>
      </c>
      <c r="U134">
        <f>output__2[[#This Row],[az]]*$B134</f>
        <v>-1.3147090000000042E-2</v>
      </c>
      <c r="V134">
        <f>SUM(S$2:S134)</f>
        <v>4.2128980000000392E-2</v>
      </c>
      <c r="W134">
        <f>SUM(T$2:T134)</f>
        <v>1.02069897</v>
      </c>
      <c r="X134">
        <f>SUM($U$2:U134)</f>
        <v>-0.3601587399999992</v>
      </c>
      <c r="Y134">
        <f>SQRT(output__2[[#This Row],[vx]]^2+output__2[[#This Row],[vy]]^2+output__2[[#This Row],[vz]]^2)</f>
        <v>1.0831969148374123</v>
      </c>
      <c r="Z134">
        <f t="shared" si="2"/>
        <v>0.97499999999999998</v>
      </c>
      <c r="AA134">
        <f>output__2[[#This Row],[m segmental(kg)]]*output__2[[#This Row],[vmag]]</f>
        <v>1.056116991966477</v>
      </c>
    </row>
    <row r="135" spans="1:27" x14ac:dyDescent="0.3">
      <c r="A135">
        <v>16.699715999999999</v>
      </c>
      <c r="B135">
        <f>output__2[[#This Row],[time]]-A134</f>
        <v>0.11608899999999878</v>
      </c>
      <c r="C135">
        <v>-0.03</v>
      </c>
      <c r="D135">
        <v>0.03</v>
      </c>
      <c r="E135">
        <v>0.05</v>
      </c>
      <c r="F135">
        <v>0.01</v>
      </c>
      <c r="G135">
        <v>-0.02</v>
      </c>
      <c r="H135">
        <v>0</v>
      </c>
      <c r="I135">
        <f>output__2[[#This Row],[wx]]*180/PI()</f>
        <v>0.57295779513082323</v>
      </c>
      <c r="J135">
        <f>output__2[[#This Row],[wy]]*180/PI()</f>
        <v>-1.1459155902616465</v>
      </c>
      <c r="K135">
        <f>output__2[[#This Row],[wz]]*180/PI()</f>
        <v>0</v>
      </c>
      <c r="L135">
        <f>output__2[[#This Row],[wx (deg)]]*output__2[[#This Row],[dt]]</f>
        <v>6.6514097478941436E-2</v>
      </c>
      <c r="M135">
        <f>output__2[[#This Row],[wy (deg)]]*output__2[[#This Row],[dt]]</f>
        <v>-0.13302819495788287</v>
      </c>
      <c r="N135">
        <f>output__2[[#This Row],[wz (deg)]]*output__2[[#This Row],[dt]]</f>
        <v>0</v>
      </c>
      <c r="O135">
        <f>SUM($L$2:output__2[[#This Row],[delta θx]])</f>
        <v>4.4255638248049616</v>
      </c>
      <c r="P135">
        <f>SUM($M$2:output__2[[#This Row],[delta θy]])</f>
        <v>1.3086195612605442</v>
      </c>
      <c r="Q135">
        <f>SUM($N$2:output__2[[#This Row],[delta θz]])</f>
        <v>-2.7688185449695951E-2</v>
      </c>
      <c r="R135">
        <f>SQRT(output__2[[#This Row],[θ x]]^2+output__2[[#This Row],[θ y]]^2+output__2[[#This Row],[θ z]]^2)</f>
        <v>4.6150695508463961</v>
      </c>
      <c r="S135">
        <f>output__2[[#This Row],[ax]]*$B135</f>
        <v>-3.4826699999999633E-3</v>
      </c>
      <c r="T135">
        <f>output__2[[#This Row],[ay]]*$B135</f>
        <v>3.4826699999999633E-3</v>
      </c>
      <c r="U135">
        <f>output__2[[#This Row],[az]]*$B135</f>
        <v>5.8044499999999393E-3</v>
      </c>
      <c r="V135">
        <f>SUM(S$2:S135)</f>
        <v>3.8646310000000426E-2</v>
      </c>
      <c r="W135">
        <f>SUM(T$2:T135)</f>
        <v>1.0241816399999999</v>
      </c>
      <c r="X135">
        <f>SUM($U$2:U135)</f>
        <v>-0.35435428999999924</v>
      </c>
      <c r="Y135">
        <f>SQRT(output__2[[#This Row],[vx]]^2+output__2[[#This Row],[vy]]^2+output__2[[#This Row],[vz]]^2)</f>
        <v>1.0844392706975845</v>
      </c>
      <c r="Z135">
        <f t="shared" si="2"/>
        <v>0.97499999999999998</v>
      </c>
      <c r="AA135">
        <f>output__2[[#This Row],[m segmental(kg)]]*output__2[[#This Row],[vmag]]</f>
        <v>1.057328288930145</v>
      </c>
    </row>
    <row r="136" spans="1:27" x14ac:dyDescent="0.3">
      <c r="A136">
        <v>16.826055</v>
      </c>
      <c r="B136">
        <f>output__2[[#This Row],[time]]-A135</f>
        <v>0.12633900000000153</v>
      </c>
      <c r="C136">
        <v>0</v>
      </c>
      <c r="D136">
        <v>0.05</v>
      </c>
      <c r="E136">
        <v>0.05</v>
      </c>
      <c r="F136">
        <v>0.02</v>
      </c>
      <c r="G136">
        <v>-0.02</v>
      </c>
      <c r="H136">
        <v>0</v>
      </c>
      <c r="I136">
        <f>output__2[[#This Row],[wx]]*180/PI()</f>
        <v>1.1459155902616465</v>
      </c>
      <c r="J136">
        <f>output__2[[#This Row],[wy]]*180/PI()</f>
        <v>-1.1459155902616465</v>
      </c>
      <c r="K136">
        <f>output__2[[#This Row],[wz]]*180/PI()</f>
        <v>0</v>
      </c>
      <c r="L136">
        <f>output__2[[#This Row],[wx (deg)]]*output__2[[#This Row],[dt]]</f>
        <v>0.14477382975806791</v>
      </c>
      <c r="M136">
        <f>output__2[[#This Row],[wy (deg)]]*output__2[[#This Row],[dt]]</f>
        <v>-0.14477382975806791</v>
      </c>
      <c r="N136">
        <f>output__2[[#This Row],[wz (deg)]]*output__2[[#This Row],[dt]]</f>
        <v>0</v>
      </c>
      <c r="O136">
        <f>SUM($L$2:output__2[[#This Row],[delta θx]])</f>
        <v>4.5703376545630299</v>
      </c>
      <c r="P136">
        <f>SUM($M$2:output__2[[#This Row],[delta θy]])</f>
        <v>1.1638457315024764</v>
      </c>
      <c r="Q136">
        <f>SUM($N$2:output__2[[#This Row],[delta θz]])</f>
        <v>-2.7688185449695951E-2</v>
      </c>
      <c r="R136">
        <f>SQRT(output__2[[#This Row],[θ x]]^2+output__2[[#This Row],[θ y]]^2+output__2[[#This Row],[θ z]]^2)</f>
        <v>4.7162792325165315</v>
      </c>
      <c r="S136">
        <f>output__2[[#This Row],[ax]]*$B136</f>
        <v>0</v>
      </c>
      <c r="T136">
        <f>output__2[[#This Row],[ay]]*$B136</f>
        <v>6.3169500000000772E-3</v>
      </c>
      <c r="U136">
        <f>output__2[[#This Row],[az]]*$B136</f>
        <v>6.3169500000000772E-3</v>
      </c>
      <c r="V136">
        <f>SUM(S$2:S136)</f>
        <v>3.8646310000000426E-2</v>
      </c>
      <c r="W136">
        <f>SUM(T$2:T136)</f>
        <v>1.0304985899999999</v>
      </c>
      <c r="X136">
        <f>SUM($U$2:U136)</f>
        <v>-0.34803733999999914</v>
      </c>
      <c r="Y136">
        <f>SQRT(output__2[[#This Row],[vx]]^2+output__2[[#This Row],[vy]]^2+output__2[[#This Row],[vz]]^2)</f>
        <v>1.0883707416606159</v>
      </c>
      <c r="Z136">
        <f t="shared" si="2"/>
        <v>0.97499999999999998</v>
      </c>
      <c r="AA136">
        <f>output__2[[#This Row],[m segmental(kg)]]*output__2[[#This Row],[vmag]]</f>
        <v>1.0611614731191004</v>
      </c>
    </row>
    <row r="137" spans="1:27" x14ac:dyDescent="0.3">
      <c r="A137">
        <v>16.954993999999999</v>
      </c>
      <c r="B137">
        <f>output__2[[#This Row],[time]]-A136</f>
        <v>0.12893899999999903</v>
      </c>
      <c r="C137">
        <v>-0.02</v>
      </c>
      <c r="D137">
        <v>0.13</v>
      </c>
      <c r="E137">
        <v>-0.04</v>
      </c>
      <c r="F137">
        <v>0</v>
      </c>
      <c r="G137">
        <v>0</v>
      </c>
      <c r="H137">
        <v>0</v>
      </c>
      <c r="I137">
        <f>output__2[[#This Row],[wx]]*180/PI()</f>
        <v>0</v>
      </c>
      <c r="J137">
        <f>output__2[[#This Row],[wy]]*180/PI()</f>
        <v>0</v>
      </c>
      <c r="K137">
        <f>output__2[[#This Row],[wz]]*180/PI()</f>
        <v>0</v>
      </c>
      <c r="L137">
        <f>output__2[[#This Row],[wx (deg)]]*output__2[[#This Row],[dt]]</f>
        <v>0</v>
      </c>
      <c r="M137">
        <f>output__2[[#This Row],[wy (deg)]]*output__2[[#This Row],[dt]]</f>
        <v>0</v>
      </c>
      <c r="N137">
        <f>output__2[[#This Row],[wz (deg)]]*output__2[[#This Row],[dt]]</f>
        <v>0</v>
      </c>
      <c r="O137">
        <f>SUM($L$2:output__2[[#This Row],[delta θx]])</f>
        <v>4.5703376545630299</v>
      </c>
      <c r="P137">
        <f>SUM($M$2:output__2[[#This Row],[delta θy]])</f>
        <v>1.1638457315024764</v>
      </c>
      <c r="Q137">
        <f>SUM($N$2:output__2[[#This Row],[delta θz]])</f>
        <v>-2.7688185449695951E-2</v>
      </c>
      <c r="R137">
        <f>SQRT(output__2[[#This Row],[θ x]]^2+output__2[[#This Row],[θ y]]^2+output__2[[#This Row],[θ z]]^2)</f>
        <v>4.7162792325165315</v>
      </c>
      <c r="S137">
        <f>output__2[[#This Row],[ax]]*$B137</f>
        <v>-2.5787799999999806E-3</v>
      </c>
      <c r="T137">
        <f>output__2[[#This Row],[ay]]*$B137</f>
        <v>1.6762069999999876E-2</v>
      </c>
      <c r="U137">
        <f>output__2[[#This Row],[az]]*$B137</f>
        <v>-5.1575599999999612E-3</v>
      </c>
      <c r="V137">
        <f>SUM(S$2:S137)</f>
        <v>3.6067530000000445E-2</v>
      </c>
      <c r="W137">
        <f>SUM(T$2:T137)</f>
        <v>1.0472606599999998</v>
      </c>
      <c r="X137">
        <f>SUM($U$2:U137)</f>
        <v>-0.35319489999999909</v>
      </c>
      <c r="Y137">
        <f>SQRT(output__2[[#This Row],[vx]]^2+output__2[[#This Row],[vy]]^2+output__2[[#This Row],[vz]]^2)</f>
        <v>1.1058039582538786</v>
      </c>
      <c r="Z137">
        <f t="shared" si="2"/>
        <v>0.97499999999999998</v>
      </c>
      <c r="AA137">
        <f>output__2[[#This Row],[m segmental(kg)]]*output__2[[#This Row],[vmag]]</f>
        <v>1.0781588592975315</v>
      </c>
    </row>
    <row r="138" spans="1:27" x14ac:dyDescent="0.3">
      <c r="A138">
        <v>17.102284000000001</v>
      </c>
      <c r="B138">
        <f>output__2[[#This Row],[time]]-A137</f>
        <v>0.1472900000000017</v>
      </c>
      <c r="C138">
        <v>0.02</v>
      </c>
      <c r="D138">
        <v>0.05</v>
      </c>
      <c r="E138">
        <v>0.17</v>
      </c>
      <c r="F138">
        <v>-0.02</v>
      </c>
      <c r="G138">
        <v>-0.01</v>
      </c>
      <c r="H138">
        <v>0</v>
      </c>
      <c r="I138">
        <f>output__2[[#This Row],[wx]]*180/PI()</f>
        <v>-1.1459155902616465</v>
      </c>
      <c r="J138">
        <f>output__2[[#This Row],[wy]]*180/PI()</f>
        <v>-0.57295779513082323</v>
      </c>
      <c r="K138">
        <f>output__2[[#This Row],[wz]]*180/PI()</f>
        <v>0</v>
      </c>
      <c r="L138">
        <f>output__2[[#This Row],[wx (deg)]]*output__2[[#This Row],[dt]]</f>
        <v>-0.16878190728963985</v>
      </c>
      <c r="M138">
        <f>output__2[[#This Row],[wy (deg)]]*output__2[[#This Row],[dt]]</f>
        <v>-8.4390953644819924E-2</v>
      </c>
      <c r="N138">
        <f>output__2[[#This Row],[wz (deg)]]*output__2[[#This Row],[dt]]</f>
        <v>0</v>
      </c>
      <c r="O138">
        <f>SUM($L$2:output__2[[#This Row],[delta θx]])</f>
        <v>4.4015557472733899</v>
      </c>
      <c r="P138">
        <f>SUM($M$2:output__2[[#This Row],[delta θy]])</f>
        <v>1.0794547778576564</v>
      </c>
      <c r="Q138">
        <f>SUM($N$2:output__2[[#This Row],[delta θz]])</f>
        <v>-2.7688185449695951E-2</v>
      </c>
      <c r="R138">
        <f>SQRT(output__2[[#This Row],[θ x]]^2+output__2[[#This Row],[θ y]]^2+output__2[[#This Row],[θ z]]^2)</f>
        <v>4.5320726218153906</v>
      </c>
      <c r="S138">
        <f>output__2[[#This Row],[ax]]*$B138</f>
        <v>2.945800000000034E-3</v>
      </c>
      <c r="T138">
        <f>output__2[[#This Row],[ay]]*$B138</f>
        <v>7.3645000000000854E-3</v>
      </c>
      <c r="U138">
        <f>output__2[[#This Row],[az]]*$B138</f>
        <v>2.5039300000000292E-2</v>
      </c>
      <c r="V138">
        <f>SUM(S$2:S138)</f>
        <v>3.9013330000000478E-2</v>
      </c>
      <c r="W138">
        <f>SUM(T$2:T138)</f>
        <v>1.0546251599999998</v>
      </c>
      <c r="X138">
        <f>SUM($U$2:U138)</f>
        <v>-0.32815559999999877</v>
      </c>
      <c r="Y138">
        <f>SQRT(output__2[[#This Row],[vx]]^2+output__2[[#This Row],[vy]]^2+output__2[[#This Row],[vz]]^2)</f>
        <v>1.1051888371830731</v>
      </c>
      <c r="Z138">
        <f t="shared" si="2"/>
        <v>0.97499999999999998</v>
      </c>
      <c r="AA138">
        <f>output__2[[#This Row],[m segmental(kg)]]*output__2[[#This Row],[vmag]]</f>
        <v>1.0775591162534963</v>
      </c>
    </row>
    <row r="139" spans="1:27" x14ac:dyDescent="0.3">
      <c r="A139">
        <v>17.223247000000001</v>
      </c>
      <c r="B139">
        <f>output__2[[#This Row],[time]]-A138</f>
        <v>0.12096299999999971</v>
      </c>
      <c r="C139">
        <v>-0.01</v>
      </c>
      <c r="D139">
        <v>0.04</v>
      </c>
      <c r="E139">
        <v>-0.01</v>
      </c>
      <c r="F139">
        <v>0.02</v>
      </c>
      <c r="G139">
        <v>0.02</v>
      </c>
      <c r="H139">
        <v>0</v>
      </c>
      <c r="I139">
        <f>output__2[[#This Row],[wx]]*180/PI()</f>
        <v>1.1459155902616465</v>
      </c>
      <c r="J139">
        <f>output__2[[#This Row],[wy]]*180/PI()</f>
        <v>1.1459155902616465</v>
      </c>
      <c r="K139">
        <f>output__2[[#This Row],[wz]]*180/PI()</f>
        <v>0</v>
      </c>
      <c r="L139">
        <f>output__2[[#This Row],[wx (deg)]]*output__2[[#This Row],[dt]]</f>
        <v>0.13861338754481922</v>
      </c>
      <c r="M139">
        <f>output__2[[#This Row],[wy (deg)]]*output__2[[#This Row],[dt]]</f>
        <v>0.13861338754481922</v>
      </c>
      <c r="N139">
        <f>output__2[[#This Row],[wz (deg)]]*output__2[[#This Row],[dt]]</f>
        <v>0</v>
      </c>
      <c r="O139">
        <f>SUM($L$2:output__2[[#This Row],[delta θx]])</f>
        <v>4.5401691348182087</v>
      </c>
      <c r="P139">
        <f>SUM($M$2:output__2[[#This Row],[delta θy]])</f>
        <v>1.2180681654024756</v>
      </c>
      <c r="Q139">
        <f>SUM($N$2:output__2[[#This Row],[delta θz]])</f>
        <v>-2.7688185449695951E-2</v>
      </c>
      <c r="R139">
        <f>SQRT(output__2[[#This Row],[θ x]]^2+output__2[[#This Row],[θ y]]^2+output__2[[#This Row],[θ z]]^2)</f>
        <v>4.7008076395377394</v>
      </c>
      <c r="S139">
        <f>output__2[[#This Row],[ax]]*$B139</f>
        <v>-1.2096299999999971E-3</v>
      </c>
      <c r="T139">
        <f>output__2[[#This Row],[ay]]*$B139</f>
        <v>4.8385199999999885E-3</v>
      </c>
      <c r="U139">
        <f>output__2[[#This Row],[az]]*$B139</f>
        <v>-1.2096299999999971E-3</v>
      </c>
      <c r="V139">
        <f>SUM(S$2:S139)</f>
        <v>3.7803700000000481E-2</v>
      </c>
      <c r="W139">
        <f>SUM(T$2:T139)</f>
        <v>1.0594636799999999</v>
      </c>
      <c r="X139">
        <f>SUM($U$2:U139)</f>
        <v>-0.32936522999999879</v>
      </c>
      <c r="Y139">
        <f>SQRT(output__2[[#This Row],[vx]]^2+output__2[[#This Row],[vy]]^2+output__2[[#This Row],[vz]]^2)</f>
        <v>1.1101233551753535</v>
      </c>
      <c r="Z139">
        <f t="shared" si="2"/>
        <v>0.97499999999999998</v>
      </c>
      <c r="AA139">
        <f>output__2[[#This Row],[m segmental(kg)]]*output__2[[#This Row],[vmag]]</f>
        <v>1.0823702712959697</v>
      </c>
    </row>
    <row r="140" spans="1:27" x14ac:dyDescent="0.3">
      <c r="A140">
        <v>17.337764</v>
      </c>
      <c r="B140">
        <f>output__2[[#This Row],[time]]-A139</f>
        <v>0.11451699999999931</v>
      </c>
      <c r="C140">
        <v>-0.02</v>
      </c>
      <c r="D140">
        <v>0.02</v>
      </c>
      <c r="E140">
        <v>0.11</v>
      </c>
      <c r="F140">
        <v>0</v>
      </c>
      <c r="G140">
        <v>-0.01</v>
      </c>
      <c r="H140">
        <v>0</v>
      </c>
      <c r="I140">
        <f>output__2[[#This Row],[wx]]*180/PI()</f>
        <v>0</v>
      </c>
      <c r="J140">
        <f>output__2[[#This Row],[wy]]*180/PI()</f>
        <v>-0.57295779513082323</v>
      </c>
      <c r="K140">
        <f>output__2[[#This Row],[wz]]*180/PI()</f>
        <v>0</v>
      </c>
      <c r="L140">
        <f>output__2[[#This Row],[wx (deg)]]*output__2[[#This Row],[dt]]</f>
        <v>0</v>
      </c>
      <c r="M140">
        <f>output__2[[#This Row],[wy (deg)]]*output__2[[#This Row],[dt]]</f>
        <v>-6.5613407824996098E-2</v>
      </c>
      <c r="N140">
        <f>output__2[[#This Row],[wz (deg)]]*output__2[[#This Row],[dt]]</f>
        <v>0</v>
      </c>
      <c r="O140">
        <f>SUM($L$2:output__2[[#This Row],[delta θx]])</f>
        <v>4.5401691348182087</v>
      </c>
      <c r="P140">
        <f>SUM($M$2:output__2[[#This Row],[delta θy]])</f>
        <v>1.1524547575774795</v>
      </c>
      <c r="Q140">
        <f>SUM($N$2:output__2[[#This Row],[delta θz]])</f>
        <v>-2.7688185449695951E-2</v>
      </c>
      <c r="R140">
        <f>SQRT(output__2[[#This Row],[θ x]]^2+output__2[[#This Row],[θ y]]^2+output__2[[#This Row],[θ z]]^2)</f>
        <v>4.6842346628486053</v>
      </c>
      <c r="S140">
        <f>output__2[[#This Row],[ax]]*$B140</f>
        <v>-2.2903399999999862E-3</v>
      </c>
      <c r="T140">
        <f>output__2[[#This Row],[ay]]*$B140</f>
        <v>2.2903399999999862E-3</v>
      </c>
      <c r="U140">
        <f>output__2[[#This Row],[az]]*$B140</f>
        <v>1.2596869999999925E-2</v>
      </c>
      <c r="V140">
        <f>SUM(S$2:S140)</f>
        <v>3.5513360000000493E-2</v>
      </c>
      <c r="W140">
        <f>SUM(T$2:T140)</f>
        <v>1.06175402</v>
      </c>
      <c r="X140">
        <f>SUM($U$2:U140)</f>
        <v>-0.31676835999999886</v>
      </c>
      <c r="Y140">
        <f>SQRT(output__2[[#This Row],[vx]]^2+output__2[[#This Row],[vy]]^2+output__2[[#This Row],[vz]]^2)</f>
        <v>1.1085688934936515</v>
      </c>
      <c r="Z140">
        <f t="shared" si="2"/>
        <v>0.97499999999999998</v>
      </c>
      <c r="AA140">
        <f>output__2[[#This Row],[m segmental(kg)]]*output__2[[#This Row],[vmag]]</f>
        <v>1.0808546711563103</v>
      </c>
    </row>
    <row r="141" spans="1:27" x14ac:dyDescent="0.3">
      <c r="A141">
        <v>17.454208999999999</v>
      </c>
      <c r="B141">
        <f>output__2[[#This Row],[time]]-A140</f>
        <v>0.1164449999999988</v>
      </c>
      <c r="C141">
        <v>-0.05</v>
      </c>
      <c r="D141">
        <v>0.05</v>
      </c>
      <c r="E141">
        <v>0.02</v>
      </c>
      <c r="F141">
        <v>-0.02</v>
      </c>
      <c r="G141">
        <v>-0.02</v>
      </c>
      <c r="H141">
        <v>0</v>
      </c>
      <c r="I141">
        <f>output__2[[#This Row],[wx]]*180/PI()</f>
        <v>-1.1459155902616465</v>
      </c>
      <c r="J141">
        <f>output__2[[#This Row],[wy]]*180/PI()</f>
        <v>-1.1459155902616465</v>
      </c>
      <c r="K141">
        <f>output__2[[#This Row],[wz]]*180/PI()</f>
        <v>0</v>
      </c>
      <c r="L141">
        <f>output__2[[#This Row],[wx (deg)]]*output__2[[#This Row],[dt]]</f>
        <v>-0.13343614090801606</v>
      </c>
      <c r="M141">
        <f>output__2[[#This Row],[wy (deg)]]*output__2[[#This Row],[dt]]</f>
        <v>-0.13343614090801606</v>
      </c>
      <c r="N141">
        <f>output__2[[#This Row],[wz (deg)]]*output__2[[#This Row],[dt]]</f>
        <v>0</v>
      </c>
      <c r="O141">
        <f>SUM($L$2:output__2[[#This Row],[delta θx]])</f>
        <v>4.4067329939101922</v>
      </c>
      <c r="P141">
        <f>SUM($M$2:output__2[[#This Row],[delta θy]])</f>
        <v>1.0190186166694635</v>
      </c>
      <c r="Q141">
        <f>SUM($N$2:output__2[[#This Row],[delta θz]])</f>
        <v>-2.7688185449695951E-2</v>
      </c>
      <c r="R141">
        <f>SQRT(output__2[[#This Row],[θ x]]^2+output__2[[#This Row],[θ y]]^2+output__2[[#This Row],[θ z]]^2)</f>
        <v>4.523103056127411</v>
      </c>
      <c r="S141">
        <f>output__2[[#This Row],[ax]]*$B141</f>
        <v>-5.8222499999999403E-3</v>
      </c>
      <c r="T141">
        <f>output__2[[#This Row],[ay]]*$B141</f>
        <v>5.8222499999999403E-3</v>
      </c>
      <c r="U141">
        <f>output__2[[#This Row],[az]]*$B141</f>
        <v>2.3288999999999762E-3</v>
      </c>
      <c r="V141">
        <f>SUM(S$2:S141)</f>
        <v>2.9691110000000555E-2</v>
      </c>
      <c r="W141">
        <f>SUM(T$2:T141)</f>
        <v>1.06757627</v>
      </c>
      <c r="X141">
        <f>SUM($U$2:U141)</f>
        <v>-0.31443945999999889</v>
      </c>
      <c r="Y141">
        <f>SQRT(output__2[[#This Row],[vx]]^2+output__2[[#This Row],[vy]]^2+output__2[[#This Row],[vz]]^2)</f>
        <v>1.1133161403147067</v>
      </c>
      <c r="Z141">
        <f t="shared" si="2"/>
        <v>0.97499999999999998</v>
      </c>
      <c r="AA141">
        <f>output__2[[#This Row],[m segmental(kg)]]*output__2[[#This Row],[vmag]]</f>
        <v>1.085483236806839</v>
      </c>
    </row>
    <row r="142" spans="1:27" x14ac:dyDescent="0.3">
      <c r="A142">
        <v>17.584751000000001</v>
      </c>
      <c r="B142">
        <f>output__2[[#This Row],[time]]-A141</f>
        <v>0.13054200000000193</v>
      </c>
      <c r="C142">
        <v>-0.01</v>
      </c>
      <c r="D142">
        <v>0.1</v>
      </c>
      <c r="E142">
        <v>0.05</v>
      </c>
      <c r="F142">
        <v>0</v>
      </c>
      <c r="G142">
        <v>0</v>
      </c>
      <c r="H142">
        <v>0</v>
      </c>
      <c r="I142">
        <f>output__2[[#This Row],[wx]]*180/PI()</f>
        <v>0</v>
      </c>
      <c r="J142">
        <f>output__2[[#This Row],[wy]]*180/PI()</f>
        <v>0</v>
      </c>
      <c r="K142">
        <f>output__2[[#This Row],[wz]]*180/PI()</f>
        <v>0</v>
      </c>
      <c r="L142">
        <f>output__2[[#This Row],[wx (deg)]]*output__2[[#This Row],[dt]]</f>
        <v>0</v>
      </c>
      <c r="M142">
        <f>output__2[[#This Row],[wy (deg)]]*output__2[[#This Row],[dt]]</f>
        <v>0</v>
      </c>
      <c r="N142">
        <f>output__2[[#This Row],[wz (deg)]]*output__2[[#This Row],[dt]]</f>
        <v>0</v>
      </c>
      <c r="O142">
        <f>SUM($L$2:output__2[[#This Row],[delta θx]])</f>
        <v>4.4067329939101922</v>
      </c>
      <c r="P142">
        <f>SUM($M$2:output__2[[#This Row],[delta θy]])</f>
        <v>1.0190186166694635</v>
      </c>
      <c r="Q142">
        <f>SUM($N$2:output__2[[#This Row],[delta θz]])</f>
        <v>-2.7688185449695951E-2</v>
      </c>
      <c r="R142">
        <f>SQRT(output__2[[#This Row],[θ x]]^2+output__2[[#This Row],[θ y]]^2+output__2[[#This Row],[θ z]]^2)</f>
        <v>4.523103056127411</v>
      </c>
      <c r="S142">
        <f>output__2[[#This Row],[ax]]*$B142</f>
        <v>-1.3054200000000194E-3</v>
      </c>
      <c r="T142">
        <f>output__2[[#This Row],[ay]]*$B142</f>
        <v>1.3054200000000194E-2</v>
      </c>
      <c r="U142">
        <f>output__2[[#This Row],[az]]*$B142</f>
        <v>6.5271000000000972E-3</v>
      </c>
      <c r="V142">
        <f>SUM(S$2:S142)</f>
        <v>2.8385690000000536E-2</v>
      </c>
      <c r="W142">
        <f>SUM(T$2:T142)</f>
        <v>1.0806304700000002</v>
      </c>
      <c r="X142">
        <f>SUM($U$2:U142)</f>
        <v>-0.30791235999999877</v>
      </c>
      <c r="Y142">
        <f>SQRT(output__2[[#This Row],[vx]]^2+output__2[[#This Row],[vy]]^2+output__2[[#This Row],[vz]]^2)</f>
        <v>1.1240008814631626</v>
      </c>
      <c r="Z142">
        <f t="shared" si="2"/>
        <v>0.97499999999999998</v>
      </c>
      <c r="AA142">
        <f>output__2[[#This Row],[m segmental(kg)]]*output__2[[#This Row],[vmag]]</f>
        <v>1.0959008594265836</v>
      </c>
    </row>
    <row r="143" spans="1:27" x14ac:dyDescent="0.3">
      <c r="A143">
        <v>17.704135999999998</v>
      </c>
      <c r="B143">
        <f>output__2[[#This Row],[time]]-A142</f>
        <v>0.11938499999999763</v>
      </c>
      <c r="C143">
        <v>-0.02</v>
      </c>
      <c r="D143">
        <v>7.0000000000000007E-2</v>
      </c>
      <c r="E143">
        <v>-0.05</v>
      </c>
      <c r="F143">
        <v>0</v>
      </c>
      <c r="G143">
        <v>0</v>
      </c>
      <c r="H143">
        <v>0</v>
      </c>
      <c r="I143">
        <f>output__2[[#This Row],[wx]]*180/PI()</f>
        <v>0</v>
      </c>
      <c r="J143">
        <f>output__2[[#This Row],[wy]]*180/PI()</f>
        <v>0</v>
      </c>
      <c r="K143">
        <f>output__2[[#This Row],[wz]]*180/PI()</f>
        <v>0</v>
      </c>
      <c r="L143">
        <f>output__2[[#This Row],[wx (deg)]]*output__2[[#This Row],[dt]]</f>
        <v>0</v>
      </c>
      <c r="M143">
        <f>output__2[[#This Row],[wy (deg)]]*output__2[[#This Row],[dt]]</f>
        <v>0</v>
      </c>
      <c r="N143">
        <f>output__2[[#This Row],[wz (deg)]]*output__2[[#This Row],[dt]]</f>
        <v>0</v>
      </c>
      <c r="O143">
        <f>SUM($L$2:output__2[[#This Row],[delta θx]])</f>
        <v>4.4067329939101922</v>
      </c>
      <c r="P143">
        <f>SUM($M$2:output__2[[#This Row],[delta θy]])</f>
        <v>1.0190186166694635</v>
      </c>
      <c r="Q143">
        <f>SUM($N$2:output__2[[#This Row],[delta θz]])</f>
        <v>-2.7688185449695951E-2</v>
      </c>
      <c r="R143">
        <f>SQRT(output__2[[#This Row],[θ x]]^2+output__2[[#This Row],[θ y]]^2+output__2[[#This Row],[θ z]]^2)</f>
        <v>4.523103056127411</v>
      </c>
      <c r="S143">
        <f>output__2[[#This Row],[ax]]*$B143</f>
        <v>-2.3876999999999527E-3</v>
      </c>
      <c r="T143">
        <f>output__2[[#This Row],[ay]]*$B143</f>
        <v>8.3569499999998353E-3</v>
      </c>
      <c r="U143">
        <f>output__2[[#This Row],[az]]*$B143</f>
        <v>-5.9692499999998818E-3</v>
      </c>
      <c r="V143">
        <f>SUM(S$2:S143)</f>
        <v>2.5997990000000581E-2</v>
      </c>
      <c r="W143">
        <f>SUM(T$2:T143)</f>
        <v>1.08898742</v>
      </c>
      <c r="X143">
        <f>SUM($U$2:U143)</f>
        <v>-0.31388160999999865</v>
      </c>
      <c r="Y143">
        <f>SQRT(output__2[[#This Row],[vx]]^2+output__2[[#This Row],[vy]]^2+output__2[[#This Row],[vz]]^2)</f>
        <v>1.133618613775589</v>
      </c>
      <c r="Z143">
        <f t="shared" si="2"/>
        <v>0.97499999999999998</v>
      </c>
      <c r="AA143">
        <f>output__2[[#This Row],[m segmental(kg)]]*output__2[[#This Row],[vmag]]</f>
        <v>1.1052781484311993</v>
      </c>
    </row>
    <row r="144" spans="1:27" x14ac:dyDescent="0.3">
      <c r="A144">
        <v>17.829791999999998</v>
      </c>
      <c r="B144">
        <f>output__2[[#This Row],[time]]-A143</f>
        <v>0.12565599999999932</v>
      </c>
      <c r="C144">
        <v>0.03</v>
      </c>
      <c r="D144">
        <v>7.0000000000000007E-2</v>
      </c>
      <c r="E144">
        <v>-0.03</v>
      </c>
      <c r="F144">
        <v>-0.01</v>
      </c>
      <c r="G144">
        <v>0</v>
      </c>
      <c r="H144">
        <v>0</v>
      </c>
      <c r="I144">
        <f>output__2[[#This Row],[wx]]*180/PI()</f>
        <v>-0.57295779513082323</v>
      </c>
      <c r="J144">
        <f>output__2[[#This Row],[wy]]*180/PI()</f>
        <v>0</v>
      </c>
      <c r="K144">
        <f>output__2[[#This Row],[wz]]*180/PI()</f>
        <v>0</v>
      </c>
      <c r="L144">
        <f>output__2[[#This Row],[wx (deg)]]*output__2[[#This Row],[dt]]</f>
        <v>-7.1995584704958343E-2</v>
      </c>
      <c r="M144">
        <f>output__2[[#This Row],[wy (deg)]]*output__2[[#This Row],[dt]]</f>
        <v>0</v>
      </c>
      <c r="N144">
        <f>output__2[[#This Row],[wz (deg)]]*output__2[[#This Row],[dt]]</f>
        <v>0</v>
      </c>
      <c r="O144">
        <f>SUM($L$2:output__2[[#This Row],[delta θx]])</f>
        <v>4.3347374092052338</v>
      </c>
      <c r="P144">
        <f>SUM($M$2:output__2[[#This Row],[delta θy]])</f>
        <v>1.0190186166694635</v>
      </c>
      <c r="Q144">
        <f>SUM($N$2:output__2[[#This Row],[delta θz]])</f>
        <v>-2.7688185449695951E-2</v>
      </c>
      <c r="R144">
        <f>SQRT(output__2[[#This Row],[θ x]]^2+output__2[[#This Row],[θ y]]^2+output__2[[#This Row],[θ z]]^2)</f>
        <v>4.4529893311679674</v>
      </c>
      <c r="S144">
        <f>output__2[[#This Row],[ax]]*$B144</f>
        <v>3.7696799999999797E-3</v>
      </c>
      <c r="T144">
        <f>output__2[[#This Row],[ay]]*$B144</f>
        <v>8.7959199999999536E-3</v>
      </c>
      <c r="U144">
        <f>output__2[[#This Row],[az]]*$B144</f>
        <v>-3.7696799999999797E-3</v>
      </c>
      <c r="V144">
        <f>SUM(S$2:S144)</f>
        <v>2.9767670000000562E-2</v>
      </c>
      <c r="W144">
        <f>SUM(T$2:T144)</f>
        <v>1.0977833399999999</v>
      </c>
      <c r="X144">
        <f>SUM($U$2:U144)</f>
        <v>-0.31765128999999864</v>
      </c>
      <c r="Y144">
        <f>SQRT(output__2[[#This Row],[vx]]^2+output__2[[#This Row],[vy]]^2+output__2[[#This Row],[vz]]^2)</f>
        <v>1.1432045826523998</v>
      </c>
      <c r="Z144">
        <f t="shared" si="2"/>
        <v>0.97499999999999998</v>
      </c>
      <c r="AA144">
        <f>output__2[[#This Row],[m segmental(kg)]]*output__2[[#This Row],[vmag]]</f>
        <v>1.1146244680860897</v>
      </c>
    </row>
    <row r="145" spans="1:27" x14ac:dyDescent="0.3">
      <c r="A145">
        <v>17.955898999999999</v>
      </c>
      <c r="B145">
        <f>output__2[[#This Row],[time]]-A144</f>
        <v>0.12610700000000108</v>
      </c>
      <c r="C145">
        <v>0.03</v>
      </c>
      <c r="D145">
        <v>0.09</v>
      </c>
      <c r="E145">
        <v>0.01</v>
      </c>
      <c r="F145">
        <v>-0.02</v>
      </c>
      <c r="G145">
        <v>-0.01</v>
      </c>
      <c r="H145">
        <v>0</v>
      </c>
      <c r="I145">
        <f>output__2[[#This Row],[wx]]*180/PI()</f>
        <v>-1.1459155902616465</v>
      </c>
      <c r="J145">
        <f>output__2[[#This Row],[wy]]*180/PI()</f>
        <v>-0.57295779513082323</v>
      </c>
      <c r="K145">
        <f>output__2[[#This Row],[wz]]*180/PI()</f>
        <v>0</v>
      </c>
      <c r="L145">
        <f>output__2[[#This Row],[wx (deg)]]*output__2[[#This Row],[dt]]</f>
        <v>-0.14450797734112669</v>
      </c>
      <c r="M145">
        <f>output__2[[#This Row],[wy (deg)]]*output__2[[#This Row],[dt]]</f>
        <v>-7.2253988670563346E-2</v>
      </c>
      <c r="N145">
        <f>output__2[[#This Row],[wz (deg)]]*output__2[[#This Row],[dt]]</f>
        <v>0</v>
      </c>
      <c r="O145">
        <f>SUM($L$2:output__2[[#This Row],[delta θx]])</f>
        <v>4.1902294318641067</v>
      </c>
      <c r="P145">
        <f>SUM($M$2:output__2[[#This Row],[delta θy]])</f>
        <v>0.94676462799890015</v>
      </c>
      <c r="Q145">
        <f>SUM($N$2:output__2[[#This Row],[delta θz]])</f>
        <v>-2.7688185449695951E-2</v>
      </c>
      <c r="R145">
        <f>SQRT(output__2[[#This Row],[θ x]]^2+output__2[[#This Row],[θ y]]^2+output__2[[#This Row],[θ z]]^2)</f>
        <v>4.2959460643848395</v>
      </c>
      <c r="S145">
        <f>output__2[[#This Row],[ax]]*$B145</f>
        <v>3.7832100000000321E-3</v>
      </c>
      <c r="T145">
        <f>output__2[[#This Row],[ay]]*$B145</f>
        <v>1.1349630000000097E-2</v>
      </c>
      <c r="U145">
        <f>output__2[[#This Row],[az]]*$B145</f>
        <v>1.2610700000000108E-3</v>
      </c>
      <c r="V145">
        <f>SUM(S$2:S145)</f>
        <v>3.3550880000000595E-2</v>
      </c>
      <c r="W145">
        <f>SUM(T$2:T145)</f>
        <v>1.1091329699999999</v>
      </c>
      <c r="X145">
        <f>SUM($U$2:U145)</f>
        <v>-0.31639021999999861</v>
      </c>
      <c r="Y145">
        <f>SQRT(output__2[[#This Row],[vx]]^2+output__2[[#This Row],[vy]]^2+output__2[[#This Row],[vz]]^2)</f>
        <v>1.1538649739035511</v>
      </c>
      <c r="Z145">
        <f t="shared" si="2"/>
        <v>0.97499999999999998</v>
      </c>
      <c r="AA145">
        <f>output__2[[#This Row],[m segmental(kg)]]*output__2[[#This Row],[vmag]]</f>
        <v>1.1250183495559622</v>
      </c>
    </row>
    <row r="146" spans="1:27" x14ac:dyDescent="0.3">
      <c r="A146">
        <v>18.096837999999998</v>
      </c>
      <c r="B146">
        <f>output__2[[#This Row],[time]]-A145</f>
        <v>0.14093899999999948</v>
      </c>
      <c r="C146">
        <v>-0.01</v>
      </c>
      <c r="D146">
        <v>7.0000000000000007E-2</v>
      </c>
      <c r="E146">
        <v>-0.03</v>
      </c>
      <c r="F146">
        <v>0.01</v>
      </c>
      <c r="G146">
        <v>0.01</v>
      </c>
      <c r="H146">
        <v>0</v>
      </c>
      <c r="I146">
        <f>output__2[[#This Row],[wx]]*180/PI()</f>
        <v>0.57295779513082323</v>
      </c>
      <c r="J146">
        <f>output__2[[#This Row],[wy]]*180/PI()</f>
        <v>0.57295779513082323</v>
      </c>
      <c r="K146">
        <f>output__2[[#This Row],[wz]]*180/PI()</f>
        <v>0</v>
      </c>
      <c r="L146">
        <f>output__2[[#This Row],[wx (deg)]]*output__2[[#This Row],[dt]]</f>
        <v>8.0752098687942794E-2</v>
      </c>
      <c r="M146">
        <f>output__2[[#This Row],[wy (deg)]]*output__2[[#This Row],[dt]]</f>
        <v>8.0752098687942794E-2</v>
      </c>
      <c r="N146">
        <f>output__2[[#This Row],[wz (deg)]]*output__2[[#This Row],[dt]]</f>
        <v>0</v>
      </c>
      <c r="O146">
        <f>SUM($L$2:output__2[[#This Row],[delta θx]])</f>
        <v>4.2709815305520493</v>
      </c>
      <c r="P146">
        <f>SUM($M$2:output__2[[#This Row],[delta θy]])</f>
        <v>1.027516726686843</v>
      </c>
      <c r="Q146">
        <f>SUM($N$2:output__2[[#This Row],[delta θz]])</f>
        <v>-2.7688185449695951E-2</v>
      </c>
      <c r="R146">
        <f>SQRT(output__2[[#This Row],[θ x]]^2+output__2[[#This Row],[θ y]]^2+output__2[[#This Row],[θ z]]^2)</f>
        <v>4.3929307408097698</v>
      </c>
      <c r="S146">
        <f>output__2[[#This Row],[ax]]*$B146</f>
        <v>-1.4093899999999947E-3</v>
      </c>
      <c r="T146">
        <f>output__2[[#This Row],[ay]]*$B146</f>
        <v>9.8657299999999649E-3</v>
      </c>
      <c r="U146">
        <f>output__2[[#This Row],[az]]*$B146</f>
        <v>-4.2281699999999842E-3</v>
      </c>
      <c r="V146">
        <f>SUM(S$2:S146)</f>
        <v>3.2141490000000598E-2</v>
      </c>
      <c r="W146">
        <f>SUM(T$2:T146)</f>
        <v>1.1189986999999999</v>
      </c>
      <c r="X146">
        <f>SUM($U$2:U146)</f>
        <v>-0.32061838999999859</v>
      </c>
      <c r="Y146">
        <f>SQRT(output__2[[#This Row],[vx]]^2+output__2[[#This Row],[vy]]^2+output__2[[#This Row],[vz]]^2)</f>
        <v>1.164468684846141</v>
      </c>
      <c r="Z146">
        <f t="shared" si="2"/>
        <v>0.97499999999999998</v>
      </c>
      <c r="AA146">
        <f>output__2[[#This Row],[m segmental(kg)]]*output__2[[#This Row],[vmag]]</f>
        <v>1.1353569677249875</v>
      </c>
    </row>
    <row r="147" spans="1:27" x14ac:dyDescent="0.3">
      <c r="A147">
        <v>18.214760999999999</v>
      </c>
      <c r="B147">
        <f>output__2[[#This Row],[time]]-A146</f>
        <v>0.11792300000000111</v>
      </c>
      <c r="C147">
        <v>-0.01</v>
      </c>
      <c r="D147">
        <v>7.0000000000000007E-2</v>
      </c>
      <c r="E147">
        <v>-0.01</v>
      </c>
      <c r="F147">
        <v>-0.01</v>
      </c>
      <c r="G147">
        <v>0</v>
      </c>
      <c r="H147">
        <v>0</v>
      </c>
      <c r="I147">
        <f>output__2[[#This Row],[wx]]*180/PI()</f>
        <v>-0.57295779513082323</v>
      </c>
      <c r="J147">
        <f>output__2[[#This Row],[wy]]*180/PI()</f>
        <v>0</v>
      </c>
      <c r="K147">
        <f>output__2[[#This Row],[wz]]*180/PI()</f>
        <v>0</v>
      </c>
      <c r="L147">
        <f>output__2[[#This Row],[wx (deg)]]*output__2[[#This Row],[dt]]</f>
        <v>-6.7564902075212707E-2</v>
      </c>
      <c r="M147">
        <f>output__2[[#This Row],[wy (deg)]]*output__2[[#This Row],[dt]]</f>
        <v>0</v>
      </c>
      <c r="N147">
        <f>output__2[[#This Row],[wz (deg)]]*output__2[[#This Row],[dt]]</f>
        <v>0</v>
      </c>
      <c r="O147">
        <f>SUM($L$2:output__2[[#This Row],[delta θx]])</f>
        <v>4.2034166284768366</v>
      </c>
      <c r="P147">
        <f>SUM($M$2:output__2[[#This Row],[delta θy]])</f>
        <v>1.027516726686843</v>
      </c>
      <c r="Q147">
        <f>SUM($N$2:output__2[[#This Row],[delta θz]])</f>
        <v>-2.7688185449695951E-2</v>
      </c>
      <c r="R147">
        <f>SQRT(output__2[[#This Row],[θ x]]^2+output__2[[#This Row],[θ y]]^2+output__2[[#This Row],[θ z]]^2)</f>
        <v>4.3272703418887897</v>
      </c>
      <c r="S147">
        <f>output__2[[#This Row],[ax]]*$B147</f>
        <v>-1.1792300000000111E-3</v>
      </c>
      <c r="T147">
        <f>output__2[[#This Row],[ay]]*$B147</f>
        <v>8.2546100000000788E-3</v>
      </c>
      <c r="U147">
        <f>output__2[[#This Row],[az]]*$B147</f>
        <v>-1.1792300000000111E-3</v>
      </c>
      <c r="V147">
        <f>SUM(S$2:S147)</f>
        <v>3.0962260000000588E-2</v>
      </c>
      <c r="W147">
        <f>SUM(T$2:T147)</f>
        <v>1.12725331</v>
      </c>
      <c r="X147">
        <f>SUM($U$2:U147)</f>
        <v>-0.32179761999999862</v>
      </c>
      <c r="Y147">
        <f>SQRT(output__2[[#This Row],[vx]]^2+output__2[[#This Row],[vy]]^2+output__2[[#This Row],[vz]]^2)</f>
        <v>1.1726945018579762</v>
      </c>
      <c r="Z147">
        <f t="shared" si="2"/>
        <v>0.97499999999999998</v>
      </c>
      <c r="AA147">
        <f>output__2[[#This Row],[m segmental(kg)]]*output__2[[#This Row],[vmag]]</f>
        <v>1.1433771393115268</v>
      </c>
    </row>
    <row r="148" spans="1:27" x14ac:dyDescent="0.3">
      <c r="A148">
        <v>18.332849</v>
      </c>
      <c r="B148">
        <f>output__2[[#This Row],[time]]-A147</f>
        <v>0.11808800000000019</v>
      </c>
      <c r="C148">
        <v>0.02</v>
      </c>
      <c r="D148">
        <v>0.09</v>
      </c>
      <c r="E148">
        <v>-0.1</v>
      </c>
      <c r="F148">
        <v>-0.03</v>
      </c>
      <c r="G148">
        <v>0.01</v>
      </c>
      <c r="H148">
        <v>0</v>
      </c>
      <c r="I148">
        <f>output__2[[#This Row],[wx]]*180/PI()</f>
        <v>-1.7188733853924696</v>
      </c>
      <c r="J148">
        <f>output__2[[#This Row],[wy]]*180/PI()</f>
        <v>0.57295779513082323</v>
      </c>
      <c r="K148">
        <f>output__2[[#This Row],[wz]]*180/PI()</f>
        <v>0</v>
      </c>
      <c r="L148">
        <f>output__2[[#This Row],[wx (deg)]]*output__2[[#This Row],[dt]]</f>
        <v>-0.20297832033422628</v>
      </c>
      <c r="M148">
        <f>output__2[[#This Row],[wy (deg)]]*output__2[[#This Row],[dt]]</f>
        <v>6.7659440111408758E-2</v>
      </c>
      <c r="N148">
        <f>output__2[[#This Row],[wz (deg)]]*output__2[[#This Row],[dt]]</f>
        <v>0</v>
      </c>
      <c r="O148">
        <f>SUM($L$2:output__2[[#This Row],[delta θx]])</f>
        <v>4.00043830814261</v>
      </c>
      <c r="P148">
        <f>SUM($M$2:output__2[[#This Row],[delta θy]])</f>
        <v>1.0951761667982518</v>
      </c>
      <c r="Q148">
        <f>SUM($N$2:output__2[[#This Row],[delta θz]])</f>
        <v>-2.7688185449695951E-2</v>
      </c>
      <c r="R148">
        <f>SQRT(output__2[[#This Row],[θ x]]^2+output__2[[#This Row],[θ y]]^2+output__2[[#This Row],[θ z]]^2)</f>
        <v>4.1477324080985891</v>
      </c>
      <c r="S148">
        <f>output__2[[#This Row],[ax]]*$B148</f>
        <v>2.361760000000004E-3</v>
      </c>
      <c r="T148">
        <f>output__2[[#This Row],[ay]]*$B148</f>
        <v>1.0627920000000016E-2</v>
      </c>
      <c r="U148">
        <f>output__2[[#This Row],[az]]*$B148</f>
        <v>-1.180880000000002E-2</v>
      </c>
      <c r="V148">
        <f>SUM(S$2:S148)</f>
        <v>3.3324020000000593E-2</v>
      </c>
      <c r="W148">
        <f>SUM(T$2:T148)</f>
        <v>1.1378812300000001</v>
      </c>
      <c r="X148">
        <f>SUM($U$2:U148)</f>
        <v>-0.33360641999999863</v>
      </c>
      <c r="Y148">
        <f>SQRT(output__2[[#This Row],[vx]]^2+output__2[[#This Row],[vy]]^2+output__2[[#This Row],[vz]]^2)</f>
        <v>1.1862450958214701</v>
      </c>
      <c r="Z148">
        <f t="shared" si="2"/>
        <v>0.97499999999999998</v>
      </c>
      <c r="AA148">
        <f>output__2[[#This Row],[m segmental(kg)]]*output__2[[#This Row],[vmag]]</f>
        <v>1.1565889684259334</v>
      </c>
    </row>
    <row r="149" spans="1:27" x14ac:dyDescent="0.3">
      <c r="A149">
        <v>18.464911000000001</v>
      </c>
      <c r="B149">
        <f>output__2[[#This Row],[time]]-A148</f>
        <v>0.13206200000000123</v>
      </c>
      <c r="C149">
        <v>0</v>
      </c>
      <c r="D149">
        <v>0.03</v>
      </c>
      <c r="E149">
        <v>0.05</v>
      </c>
      <c r="F149">
        <v>-0.02</v>
      </c>
      <c r="G149">
        <v>-0.01</v>
      </c>
      <c r="H149">
        <v>0</v>
      </c>
      <c r="I149">
        <f>output__2[[#This Row],[wx]]*180/PI()</f>
        <v>-1.1459155902616465</v>
      </c>
      <c r="J149">
        <f>output__2[[#This Row],[wy]]*180/PI()</f>
        <v>-0.57295779513082323</v>
      </c>
      <c r="K149">
        <f>output__2[[#This Row],[wz]]*180/PI()</f>
        <v>0</v>
      </c>
      <c r="L149">
        <f>output__2[[#This Row],[wx (deg)]]*output__2[[#This Row],[dt]]</f>
        <v>-0.15133190468113497</v>
      </c>
      <c r="M149">
        <f>output__2[[#This Row],[wy (deg)]]*output__2[[#This Row],[dt]]</f>
        <v>-7.5665952340567486E-2</v>
      </c>
      <c r="N149">
        <f>output__2[[#This Row],[wz (deg)]]*output__2[[#This Row],[dt]]</f>
        <v>0</v>
      </c>
      <c r="O149">
        <f>SUM($L$2:output__2[[#This Row],[delta θx]])</f>
        <v>3.8491064034614753</v>
      </c>
      <c r="P149">
        <f>SUM($M$2:output__2[[#This Row],[delta θy]])</f>
        <v>1.0195102144576844</v>
      </c>
      <c r="Q149">
        <f>SUM($N$2:output__2[[#This Row],[delta θz]])</f>
        <v>-2.7688185449695951E-2</v>
      </c>
      <c r="R149">
        <f>SQRT(output__2[[#This Row],[θ x]]^2+output__2[[#This Row],[θ y]]^2+output__2[[#This Row],[θ z]]^2)</f>
        <v>3.981932673735856</v>
      </c>
      <c r="S149">
        <f>output__2[[#This Row],[ax]]*$B149</f>
        <v>0</v>
      </c>
      <c r="T149">
        <f>output__2[[#This Row],[ay]]*$B149</f>
        <v>3.9618600000000366E-3</v>
      </c>
      <c r="U149">
        <f>output__2[[#This Row],[az]]*$B149</f>
        <v>6.6031000000000622E-3</v>
      </c>
      <c r="V149">
        <f>SUM(S$2:S149)</f>
        <v>3.3324020000000593E-2</v>
      </c>
      <c r="W149">
        <f>SUM(T$2:T149)</f>
        <v>1.1418430900000001</v>
      </c>
      <c r="X149">
        <f>SUM($U$2:U149)</f>
        <v>-0.32700331999999854</v>
      </c>
      <c r="Y149">
        <f>SQRT(output__2[[#This Row],[vx]]^2+output__2[[#This Row],[vy]]^2+output__2[[#This Row],[vz]]^2)</f>
        <v>1.1882118093087319</v>
      </c>
      <c r="Z149">
        <f t="shared" si="2"/>
        <v>0.97499999999999998</v>
      </c>
      <c r="AA149">
        <f>output__2[[#This Row],[m segmental(kg)]]*output__2[[#This Row],[vmag]]</f>
        <v>1.1585065140760136</v>
      </c>
    </row>
    <row r="150" spans="1:27" x14ac:dyDescent="0.3">
      <c r="A150">
        <v>18.584748999999999</v>
      </c>
      <c r="B150">
        <f>output__2[[#This Row],[time]]-A149</f>
        <v>0.11983799999999789</v>
      </c>
      <c r="C150">
        <v>0.02</v>
      </c>
      <c r="D150">
        <v>0.06</v>
      </c>
      <c r="E150">
        <v>-0.03</v>
      </c>
      <c r="F150">
        <v>0</v>
      </c>
      <c r="G150">
        <v>0</v>
      </c>
      <c r="H150">
        <v>0</v>
      </c>
      <c r="I150">
        <f>output__2[[#This Row],[wx]]*180/PI()</f>
        <v>0</v>
      </c>
      <c r="J150">
        <f>output__2[[#This Row],[wy]]*180/PI()</f>
        <v>0</v>
      </c>
      <c r="K150">
        <f>output__2[[#This Row],[wz]]*180/PI()</f>
        <v>0</v>
      </c>
      <c r="L150">
        <f>output__2[[#This Row],[wx (deg)]]*output__2[[#This Row],[dt]]</f>
        <v>0</v>
      </c>
      <c r="M150">
        <f>output__2[[#This Row],[wy (deg)]]*output__2[[#This Row],[dt]]</f>
        <v>0</v>
      </c>
      <c r="N150">
        <f>output__2[[#This Row],[wz (deg)]]*output__2[[#This Row],[dt]]</f>
        <v>0</v>
      </c>
      <c r="O150">
        <f>SUM($L$2:output__2[[#This Row],[delta θx]])</f>
        <v>3.8491064034614753</v>
      </c>
      <c r="P150">
        <f>SUM($M$2:output__2[[#This Row],[delta θy]])</f>
        <v>1.0195102144576844</v>
      </c>
      <c r="Q150">
        <f>SUM($N$2:output__2[[#This Row],[delta θz]])</f>
        <v>-2.7688185449695951E-2</v>
      </c>
      <c r="R150">
        <f>SQRT(output__2[[#This Row],[θ x]]^2+output__2[[#This Row],[θ y]]^2+output__2[[#This Row],[θ z]]^2)</f>
        <v>3.981932673735856</v>
      </c>
      <c r="S150">
        <f>output__2[[#This Row],[ax]]*$B150</f>
        <v>2.3967599999999579E-3</v>
      </c>
      <c r="T150">
        <f>output__2[[#This Row],[ay]]*$B150</f>
        <v>7.1902799999998728E-3</v>
      </c>
      <c r="U150">
        <f>output__2[[#This Row],[az]]*$B150</f>
        <v>-3.5951399999999364E-3</v>
      </c>
      <c r="V150">
        <f>SUM(S$2:S150)</f>
        <v>3.5720780000000549E-2</v>
      </c>
      <c r="W150">
        <f>SUM(T$2:T150)</f>
        <v>1.1490333699999999</v>
      </c>
      <c r="X150">
        <f>SUM($U$2:U150)</f>
        <v>-0.33059845999999848</v>
      </c>
      <c r="Y150">
        <f>SQRT(output__2[[#This Row],[vx]]^2+output__2[[#This Row],[vy]]^2+output__2[[#This Row],[vz]]^2)</f>
        <v>1.1961810068930772</v>
      </c>
      <c r="Z150">
        <f t="shared" si="2"/>
        <v>0.97499999999999998</v>
      </c>
      <c r="AA150">
        <f>output__2[[#This Row],[m segmental(kg)]]*output__2[[#This Row],[vmag]]</f>
        <v>1.1662764817207503</v>
      </c>
    </row>
    <row r="151" spans="1:27" x14ac:dyDescent="0.3">
      <c r="A151">
        <v>18.727346000000001</v>
      </c>
      <c r="B151">
        <f>output__2[[#This Row],[time]]-A150</f>
        <v>0.14259700000000208</v>
      </c>
      <c r="C151">
        <v>0.05</v>
      </c>
      <c r="D151">
        <v>0.08</v>
      </c>
      <c r="E151">
        <v>-0.05</v>
      </c>
      <c r="F151">
        <v>0</v>
      </c>
      <c r="G151">
        <v>-0.01</v>
      </c>
      <c r="H151">
        <v>0</v>
      </c>
      <c r="I151">
        <f>output__2[[#This Row],[wx]]*180/PI()</f>
        <v>0</v>
      </c>
      <c r="J151">
        <f>output__2[[#This Row],[wy]]*180/PI()</f>
        <v>-0.57295779513082323</v>
      </c>
      <c r="K151">
        <f>output__2[[#This Row],[wz]]*180/PI()</f>
        <v>0</v>
      </c>
      <c r="L151">
        <f>output__2[[#This Row],[wx (deg)]]*output__2[[#This Row],[dt]]</f>
        <v>0</v>
      </c>
      <c r="M151">
        <f>output__2[[#This Row],[wy (deg)]]*output__2[[#This Row],[dt]]</f>
        <v>-8.1702062712271192E-2</v>
      </c>
      <c r="N151">
        <f>output__2[[#This Row],[wz (deg)]]*output__2[[#This Row],[dt]]</f>
        <v>0</v>
      </c>
      <c r="O151">
        <f>SUM($L$2:output__2[[#This Row],[delta θx]])</f>
        <v>3.8491064034614753</v>
      </c>
      <c r="P151">
        <f>SUM($M$2:output__2[[#This Row],[delta θy]])</f>
        <v>0.93780815174541321</v>
      </c>
      <c r="Q151">
        <f>SUM($N$2:output__2[[#This Row],[delta θz]])</f>
        <v>-2.7688185449695951E-2</v>
      </c>
      <c r="R151">
        <f>SQRT(output__2[[#This Row],[θ x]]^2+output__2[[#This Row],[θ y]]^2+output__2[[#This Row],[θ z]]^2)</f>
        <v>3.9618014677999422</v>
      </c>
      <c r="S151">
        <f>output__2[[#This Row],[ax]]*$B151</f>
        <v>7.1298500000001042E-3</v>
      </c>
      <c r="T151">
        <f>output__2[[#This Row],[ay]]*$B151</f>
        <v>1.1407760000000168E-2</v>
      </c>
      <c r="U151">
        <f>output__2[[#This Row],[az]]*$B151</f>
        <v>-7.1298500000001042E-3</v>
      </c>
      <c r="V151">
        <f>SUM(S$2:S151)</f>
        <v>4.2850630000000653E-2</v>
      </c>
      <c r="W151">
        <f>SUM(T$2:T151)</f>
        <v>1.1604411300000002</v>
      </c>
      <c r="X151">
        <f>SUM($U$2:U151)</f>
        <v>-0.33772830999999859</v>
      </c>
      <c r="Y151">
        <f>SQRT(output__2[[#This Row],[vx]]^2+output__2[[#This Row],[vy]]^2+output__2[[#This Row],[vz]]^2)</f>
        <v>1.2093470155677111</v>
      </c>
      <c r="Z151">
        <f t="shared" si="2"/>
        <v>0.97499999999999998</v>
      </c>
      <c r="AA151">
        <f>output__2[[#This Row],[m segmental(kg)]]*output__2[[#This Row],[vmag]]</f>
        <v>1.1791133401785183</v>
      </c>
    </row>
    <row r="152" spans="1:27" x14ac:dyDescent="0.3">
      <c r="A152">
        <v>18.838597999999998</v>
      </c>
      <c r="B152">
        <f>output__2[[#This Row],[time]]-A151</f>
        <v>0.1112519999999968</v>
      </c>
      <c r="C152">
        <v>0.02</v>
      </c>
      <c r="D152">
        <v>0.01</v>
      </c>
      <c r="E152">
        <v>-0.06</v>
      </c>
      <c r="F152">
        <v>0.01</v>
      </c>
      <c r="G152">
        <v>-0.01</v>
      </c>
      <c r="H152">
        <v>0</v>
      </c>
      <c r="I152">
        <f>output__2[[#This Row],[wx]]*180/PI()</f>
        <v>0.57295779513082323</v>
      </c>
      <c r="J152">
        <f>output__2[[#This Row],[wy]]*180/PI()</f>
        <v>-0.57295779513082323</v>
      </c>
      <c r="K152">
        <f>output__2[[#This Row],[wz]]*180/PI()</f>
        <v>0</v>
      </c>
      <c r="L152">
        <f>output__2[[#This Row],[wx (deg)]]*output__2[[#This Row],[dt]]</f>
        <v>6.3742700623892506E-2</v>
      </c>
      <c r="M152">
        <f>output__2[[#This Row],[wy (deg)]]*output__2[[#This Row],[dt]]</f>
        <v>-6.3742700623892506E-2</v>
      </c>
      <c r="N152">
        <f>output__2[[#This Row],[wz (deg)]]*output__2[[#This Row],[dt]]</f>
        <v>0</v>
      </c>
      <c r="O152">
        <f>SUM($L$2:output__2[[#This Row],[delta θx]])</f>
        <v>3.9128491040853679</v>
      </c>
      <c r="P152">
        <f>SUM($M$2:output__2[[#This Row],[delta θy]])</f>
        <v>0.87406545112152068</v>
      </c>
      <c r="Q152">
        <f>SUM($N$2:output__2[[#This Row],[delta θz]])</f>
        <v>-2.7688185449695951E-2</v>
      </c>
      <c r="R152">
        <f>SQRT(output__2[[#This Row],[θ x]]^2+output__2[[#This Row],[θ y]]^2+output__2[[#This Row],[θ z]]^2)</f>
        <v>4.0093821419015967</v>
      </c>
      <c r="S152">
        <f>output__2[[#This Row],[ax]]*$B152</f>
        <v>2.225039999999936E-3</v>
      </c>
      <c r="T152">
        <f>output__2[[#This Row],[ay]]*$B152</f>
        <v>1.112519999999968E-3</v>
      </c>
      <c r="U152">
        <f>output__2[[#This Row],[az]]*$B152</f>
        <v>-6.675119999999808E-3</v>
      </c>
      <c r="V152">
        <f>SUM(S$2:S152)</f>
        <v>4.5075670000000588E-2</v>
      </c>
      <c r="W152">
        <f>SUM(T$2:T152)</f>
        <v>1.1615536500000001</v>
      </c>
      <c r="X152">
        <f>SUM($U$2:U152)</f>
        <v>-0.3444034299999984</v>
      </c>
      <c r="Y152">
        <f>SQRT(output__2[[#This Row],[vx]]^2+output__2[[#This Row],[vy]]^2+output__2[[#This Row],[vz]]^2)</f>
        <v>1.2123747029899772</v>
      </c>
      <c r="Z152">
        <f t="shared" si="2"/>
        <v>0.97499999999999998</v>
      </c>
      <c r="AA152">
        <f>output__2[[#This Row],[m segmental(kg)]]*output__2[[#This Row],[vmag]]</f>
        <v>1.1820653354152277</v>
      </c>
    </row>
    <row r="153" spans="1:27" x14ac:dyDescent="0.3">
      <c r="A153">
        <v>18.982168999999999</v>
      </c>
      <c r="B153">
        <f>output__2[[#This Row],[time]]-A152</f>
        <v>0.14357100000000145</v>
      </c>
      <c r="C153">
        <v>0.02</v>
      </c>
      <c r="D153">
        <v>0.01</v>
      </c>
      <c r="E153">
        <v>0.08</v>
      </c>
      <c r="F153">
        <v>0.03</v>
      </c>
      <c r="G153">
        <v>0.03</v>
      </c>
      <c r="H153">
        <v>0</v>
      </c>
      <c r="I153">
        <f>output__2[[#This Row],[wx]]*180/PI()</f>
        <v>1.7188733853924696</v>
      </c>
      <c r="J153">
        <f>output__2[[#This Row],[wy]]*180/PI()</f>
        <v>1.7188733853924696</v>
      </c>
      <c r="K153">
        <f>output__2[[#This Row],[wz]]*180/PI()</f>
        <v>0</v>
      </c>
      <c r="L153">
        <f>output__2[[#This Row],[wx (deg)]]*output__2[[#This Row],[dt]]</f>
        <v>0.24678037081418475</v>
      </c>
      <c r="M153">
        <f>output__2[[#This Row],[wy (deg)]]*output__2[[#This Row],[dt]]</f>
        <v>0.24678037081418475</v>
      </c>
      <c r="N153">
        <f>output__2[[#This Row],[wz (deg)]]*output__2[[#This Row],[dt]]</f>
        <v>0</v>
      </c>
      <c r="O153">
        <f>SUM($L$2:output__2[[#This Row],[delta θx]])</f>
        <v>4.1596294748995524</v>
      </c>
      <c r="P153">
        <f>SUM($M$2:output__2[[#This Row],[delta θy]])</f>
        <v>1.1208458219357054</v>
      </c>
      <c r="Q153">
        <f>SUM($N$2:output__2[[#This Row],[delta θz]])</f>
        <v>-2.7688185449695951E-2</v>
      </c>
      <c r="R153">
        <f>SQRT(output__2[[#This Row],[θ x]]^2+output__2[[#This Row],[θ y]]^2+output__2[[#This Row],[θ z]]^2)</f>
        <v>4.3080830261982364</v>
      </c>
      <c r="S153">
        <f>output__2[[#This Row],[ax]]*$B153</f>
        <v>2.871420000000029E-3</v>
      </c>
      <c r="T153">
        <f>output__2[[#This Row],[ay]]*$B153</f>
        <v>1.4357100000000145E-3</v>
      </c>
      <c r="U153">
        <f>output__2[[#This Row],[az]]*$B153</f>
        <v>1.1485680000000116E-2</v>
      </c>
      <c r="V153">
        <f>SUM(S$2:S153)</f>
        <v>4.7947090000000615E-2</v>
      </c>
      <c r="W153">
        <f>SUM(T$2:T153)</f>
        <v>1.1629893600000001</v>
      </c>
      <c r="X153">
        <f>SUM($U$2:U153)</f>
        <v>-0.33291774999999829</v>
      </c>
      <c r="Y153">
        <f>SQRT(output__2[[#This Row],[vx]]^2+output__2[[#This Row],[vy]]^2+output__2[[#This Row],[vz]]^2)</f>
        <v>1.2106516440238866</v>
      </c>
      <c r="Z153">
        <f t="shared" si="2"/>
        <v>0.97499999999999998</v>
      </c>
      <c r="AA153">
        <f>output__2[[#This Row],[m segmental(kg)]]*output__2[[#This Row],[vmag]]</f>
        <v>1.1803853529232895</v>
      </c>
    </row>
    <row r="154" spans="1:27" x14ac:dyDescent="0.3">
      <c r="A154">
        <v>19.087949999999999</v>
      </c>
      <c r="B154">
        <f>output__2[[#This Row],[time]]-A153</f>
        <v>0.10578100000000035</v>
      </c>
      <c r="C154">
        <v>-0.04</v>
      </c>
      <c r="D154">
        <v>0.09</v>
      </c>
      <c r="E154">
        <v>-0.02</v>
      </c>
      <c r="F154">
        <v>0.02</v>
      </c>
      <c r="G154">
        <v>0.01</v>
      </c>
      <c r="H154">
        <v>0</v>
      </c>
      <c r="I154">
        <f>output__2[[#This Row],[wx]]*180/PI()</f>
        <v>1.1459155902616465</v>
      </c>
      <c r="J154">
        <f>output__2[[#This Row],[wy]]*180/PI()</f>
        <v>0.57295779513082323</v>
      </c>
      <c r="K154">
        <f>output__2[[#This Row],[wz]]*180/PI()</f>
        <v>0</v>
      </c>
      <c r="L154">
        <f>output__2[[#This Row],[wx (deg)]]*output__2[[#This Row],[dt]]</f>
        <v>0.12121609705346763</v>
      </c>
      <c r="M154">
        <f>output__2[[#This Row],[wy (deg)]]*output__2[[#This Row],[dt]]</f>
        <v>6.0608048526733814E-2</v>
      </c>
      <c r="N154">
        <f>output__2[[#This Row],[wz (deg)]]*output__2[[#This Row],[dt]]</f>
        <v>0</v>
      </c>
      <c r="O154">
        <f>SUM($L$2:output__2[[#This Row],[delta θx]])</f>
        <v>4.2808455719530203</v>
      </c>
      <c r="P154">
        <f>SUM($M$2:output__2[[#This Row],[delta θy]])</f>
        <v>1.1814538704624391</v>
      </c>
      <c r="Q154">
        <f>SUM($N$2:output__2[[#This Row],[delta θz]])</f>
        <v>-2.7688185449695951E-2</v>
      </c>
      <c r="R154">
        <f>SQRT(output__2[[#This Row],[θ x]]^2+output__2[[#This Row],[θ y]]^2+output__2[[#This Row],[θ z]]^2)</f>
        <v>4.4409727194111372</v>
      </c>
      <c r="S154">
        <f>output__2[[#This Row],[ax]]*$B154</f>
        <v>-4.2312400000000137E-3</v>
      </c>
      <c r="T154">
        <f>output__2[[#This Row],[ay]]*$B154</f>
        <v>9.5202900000000302E-3</v>
      </c>
      <c r="U154">
        <f>output__2[[#This Row],[az]]*$B154</f>
        <v>-2.1156200000000069E-3</v>
      </c>
      <c r="V154">
        <f>SUM(S$2:S154)</f>
        <v>4.3715850000000604E-2</v>
      </c>
      <c r="W154">
        <f>SUM(T$2:T154)</f>
        <v>1.1725096500000001</v>
      </c>
      <c r="X154">
        <f>SUM($U$2:U154)</f>
        <v>-0.33503336999999828</v>
      </c>
      <c r="Y154">
        <f>SQRT(output__2[[#This Row],[vx]]^2+output__2[[#This Row],[vy]]^2+output__2[[#This Row],[vz]]^2)</f>
        <v>1.2202201907434169</v>
      </c>
      <c r="Z154">
        <f t="shared" si="2"/>
        <v>0.97499999999999998</v>
      </c>
      <c r="AA154">
        <f>output__2[[#This Row],[m segmental(kg)]]*output__2[[#This Row],[vmag]]</f>
        <v>1.1897146859748315</v>
      </c>
    </row>
    <row r="155" spans="1:27" x14ac:dyDescent="0.3">
      <c r="A155">
        <v>19.217772</v>
      </c>
      <c r="B155">
        <f>output__2[[#This Row],[time]]-A154</f>
        <v>0.12982200000000077</v>
      </c>
      <c r="C155">
        <v>-0.01</v>
      </c>
      <c r="D155">
        <v>0.08</v>
      </c>
      <c r="E155">
        <v>0</v>
      </c>
      <c r="F155">
        <v>0.01</v>
      </c>
      <c r="G155">
        <v>-0.02</v>
      </c>
      <c r="H155">
        <v>0</v>
      </c>
      <c r="I155">
        <f>output__2[[#This Row],[wx]]*180/PI()</f>
        <v>0.57295779513082323</v>
      </c>
      <c r="J155">
        <f>output__2[[#This Row],[wy]]*180/PI()</f>
        <v>-1.1459155902616465</v>
      </c>
      <c r="K155">
        <f>output__2[[#This Row],[wz]]*180/PI()</f>
        <v>0</v>
      </c>
      <c r="L155">
        <f>output__2[[#This Row],[wx (deg)]]*output__2[[#This Row],[dt]]</f>
        <v>7.4382526879474178E-2</v>
      </c>
      <c r="M155">
        <f>output__2[[#This Row],[wy (deg)]]*output__2[[#This Row],[dt]]</f>
        <v>-0.14876505375894836</v>
      </c>
      <c r="N155">
        <f>output__2[[#This Row],[wz (deg)]]*output__2[[#This Row],[dt]]</f>
        <v>0</v>
      </c>
      <c r="O155">
        <f>SUM($L$2:output__2[[#This Row],[delta θx]])</f>
        <v>4.3552280988324945</v>
      </c>
      <c r="P155">
        <f>SUM($M$2:output__2[[#This Row],[delta θy]])</f>
        <v>1.0326888167034907</v>
      </c>
      <c r="Q155">
        <f>SUM($N$2:output__2[[#This Row],[delta θz]])</f>
        <v>-2.7688185449695951E-2</v>
      </c>
      <c r="R155">
        <f>SQRT(output__2[[#This Row],[θ x]]^2+output__2[[#This Row],[θ y]]^2+output__2[[#This Row],[θ z]]^2)</f>
        <v>4.4760724547998612</v>
      </c>
      <c r="S155">
        <f>output__2[[#This Row],[ax]]*$B155</f>
        <v>-1.2982200000000077E-3</v>
      </c>
      <c r="T155">
        <f>output__2[[#This Row],[ay]]*$B155</f>
        <v>1.0385760000000062E-2</v>
      </c>
      <c r="U155">
        <f>output__2[[#This Row],[az]]*$B155</f>
        <v>0</v>
      </c>
      <c r="V155">
        <f>SUM(S$2:S155)</f>
        <v>4.2417630000000595E-2</v>
      </c>
      <c r="W155">
        <f>SUM(T$2:T155)</f>
        <v>1.1828954100000002</v>
      </c>
      <c r="X155">
        <f>SUM($U$2:U155)</f>
        <v>-0.33503336999999828</v>
      </c>
      <c r="Y155">
        <f>SQRT(output__2[[#This Row],[vx]]^2+output__2[[#This Row],[vy]]^2+output__2[[#This Row],[vz]]^2)</f>
        <v>1.2301577806718296</v>
      </c>
      <c r="Z155">
        <f t="shared" si="2"/>
        <v>0.97499999999999998</v>
      </c>
      <c r="AA155">
        <f>output__2[[#This Row],[m segmental(kg)]]*output__2[[#This Row],[vmag]]</f>
        <v>1.1994038361550339</v>
      </c>
    </row>
    <row r="156" spans="1:27" x14ac:dyDescent="0.3">
      <c r="A156">
        <v>19.337274000000001</v>
      </c>
      <c r="B156">
        <f>output__2[[#This Row],[time]]-A155</f>
        <v>0.11950200000000066</v>
      </c>
      <c r="C156">
        <v>0.08</v>
      </c>
      <c r="D156">
        <v>0.08</v>
      </c>
      <c r="E156">
        <v>-0.12</v>
      </c>
      <c r="F156">
        <v>0.02</v>
      </c>
      <c r="G156">
        <v>-0.01</v>
      </c>
      <c r="H156">
        <v>-0.01</v>
      </c>
      <c r="I156">
        <f>output__2[[#This Row],[wx]]*180/PI()</f>
        <v>1.1459155902616465</v>
      </c>
      <c r="J156">
        <f>output__2[[#This Row],[wy]]*180/PI()</f>
        <v>-0.57295779513082323</v>
      </c>
      <c r="K156">
        <f>output__2[[#This Row],[wz]]*180/PI()</f>
        <v>-0.57295779513082323</v>
      </c>
      <c r="L156">
        <f>output__2[[#This Row],[wx (deg)]]*output__2[[#This Row],[dt]]</f>
        <v>0.13693920486744804</v>
      </c>
      <c r="M156">
        <f>output__2[[#This Row],[wy (deg)]]*output__2[[#This Row],[dt]]</f>
        <v>-6.8469602433724019E-2</v>
      </c>
      <c r="N156">
        <f>output__2[[#This Row],[wz (deg)]]*output__2[[#This Row],[dt]]</f>
        <v>-6.8469602433724019E-2</v>
      </c>
      <c r="O156">
        <f>SUM($L$2:output__2[[#This Row],[delta θx]])</f>
        <v>4.4921673036999428</v>
      </c>
      <c r="P156">
        <f>SUM($M$2:output__2[[#This Row],[delta θy]])</f>
        <v>0.96421921426976664</v>
      </c>
      <c r="Q156">
        <f>SUM($N$2:output__2[[#This Row],[delta θz]])</f>
        <v>-9.6157787883419971E-2</v>
      </c>
      <c r="R156">
        <f>SQRT(output__2[[#This Row],[θ x]]^2+output__2[[#This Row],[θ y]]^2+output__2[[#This Row],[θ z]]^2)</f>
        <v>4.595490408843049</v>
      </c>
      <c r="S156">
        <f>output__2[[#This Row],[ax]]*$B156</f>
        <v>9.5601600000000536E-3</v>
      </c>
      <c r="T156">
        <f>output__2[[#This Row],[ay]]*$B156</f>
        <v>9.5601600000000536E-3</v>
      </c>
      <c r="U156">
        <f>output__2[[#This Row],[az]]*$B156</f>
        <v>-1.4340240000000079E-2</v>
      </c>
      <c r="V156">
        <f>SUM(S$2:S156)</f>
        <v>5.1977790000000648E-2</v>
      </c>
      <c r="W156">
        <f>SUM(T$2:T156)</f>
        <v>1.1924555700000004</v>
      </c>
      <c r="X156">
        <f>SUM($U$2:U156)</f>
        <v>-0.34937360999999834</v>
      </c>
      <c r="Y156">
        <f>SQRT(output__2[[#This Row],[vx]]^2+output__2[[#This Row],[vy]]^2+output__2[[#This Row],[vz]]^2)</f>
        <v>1.2436695286295878</v>
      </c>
      <c r="Z156">
        <f t="shared" si="2"/>
        <v>0.97499999999999998</v>
      </c>
      <c r="AA156">
        <f>output__2[[#This Row],[m segmental(kg)]]*output__2[[#This Row],[vmag]]</f>
        <v>1.2125777904138482</v>
      </c>
    </row>
    <row r="157" spans="1:27" x14ac:dyDescent="0.3">
      <c r="A157">
        <v>19.462962999999998</v>
      </c>
      <c r="B157">
        <f>output__2[[#This Row],[time]]-A156</f>
        <v>0.12568899999999772</v>
      </c>
      <c r="C157">
        <v>0.01</v>
      </c>
      <c r="D157">
        <v>-0.01</v>
      </c>
      <c r="E157">
        <v>-0.03</v>
      </c>
      <c r="F157">
        <v>0.06</v>
      </c>
      <c r="G157">
        <v>-0.03</v>
      </c>
      <c r="H157">
        <v>0</v>
      </c>
      <c r="I157">
        <f>output__2[[#This Row],[wx]]*180/PI()</f>
        <v>3.4377467707849392</v>
      </c>
      <c r="J157">
        <f>output__2[[#This Row],[wy]]*180/PI()</f>
        <v>-1.7188733853924696</v>
      </c>
      <c r="K157">
        <f>output__2[[#This Row],[wz]]*180/PI()</f>
        <v>0</v>
      </c>
      <c r="L157">
        <f>output__2[[#This Row],[wx (deg)]]*output__2[[#This Row],[dt]]</f>
        <v>0.43208695387318036</v>
      </c>
      <c r="M157">
        <f>output__2[[#This Row],[wy (deg)]]*output__2[[#This Row],[dt]]</f>
        <v>-0.21604347693659018</v>
      </c>
      <c r="N157">
        <f>output__2[[#This Row],[wz (deg)]]*output__2[[#This Row],[dt]]</f>
        <v>0</v>
      </c>
      <c r="O157">
        <f>SUM($L$2:output__2[[#This Row],[delta θx]])</f>
        <v>4.9242542575731232</v>
      </c>
      <c r="P157">
        <f>SUM($M$2:output__2[[#This Row],[delta θy]])</f>
        <v>0.74817573733317644</v>
      </c>
      <c r="Q157">
        <f>SUM($N$2:output__2[[#This Row],[delta θz]])</f>
        <v>-9.6157787883419971E-2</v>
      </c>
      <c r="R157">
        <f>SQRT(output__2[[#This Row],[θ x]]^2+output__2[[#This Row],[θ y]]^2+output__2[[#This Row],[θ z]]^2)</f>
        <v>4.9816958204342132</v>
      </c>
      <c r="S157">
        <f>output__2[[#This Row],[ax]]*$B157</f>
        <v>1.2568899999999773E-3</v>
      </c>
      <c r="T157">
        <f>output__2[[#This Row],[ay]]*$B157</f>
        <v>-1.2568899999999773E-3</v>
      </c>
      <c r="U157">
        <f>output__2[[#This Row],[az]]*$B157</f>
        <v>-3.7706699999999313E-3</v>
      </c>
      <c r="V157">
        <f>SUM(S$2:S157)</f>
        <v>5.3234680000000624E-2</v>
      </c>
      <c r="W157">
        <f>SUM(T$2:T157)</f>
        <v>1.1911986800000003</v>
      </c>
      <c r="X157">
        <f>SUM($U$2:U157)</f>
        <v>-0.35314427999999826</v>
      </c>
      <c r="Y157">
        <f>SQRT(output__2[[#This Row],[vx]]^2+output__2[[#This Row],[vy]]^2+output__2[[#This Row],[vz]]^2)</f>
        <v>1.2435831732880447</v>
      </c>
      <c r="Z157">
        <f t="shared" si="2"/>
        <v>0.97499999999999998</v>
      </c>
      <c r="AA157">
        <f>output__2[[#This Row],[m segmental(kg)]]*output__2[[#This Row],[vmag]]</f>
        <v>1.2124935939558434</v>
      </c>
    </row>
    <row r="158" spans="1:27" x14ac:dyDescent="0.3">
      <c r="A158">
        <v>19.595444000000001</v>
      </c>
      <c r="B158">
        <f>output__2[[#This Row],[time]]-A157</f>
        <v>0.13248100000000207</v>
      </c>
      <c r="C158">
        <v>-0.04</v>
      </c>
      <c r="D158">
        <v>7.0000000000000007E-2</v>
      </c>
      <c r="E158">
        <v>0.03</v>
      </c>
      <c r="F158">
        <v>7.0000000000000007E-2</v>
      </c>
      <c r="G158">
        <v>0</v>
      </c>
      <c r="H158">
        <v>-0.01</v>
      </c>
      <c r="I158">
        <f>output__2[[#This Row],[wx]]*180/PI()</f>
        <v>4.0107045659157627</v>
      </c>
      <c r="J158">
        <f>output__2[[#This Row],[wy]]*180/PI()</f>
        <v>0</v>
      </c>
      <c r="K158">
        <f>output__2[[#This Row],[wz]]*180/PI()</f>
        <v>-0.57295779513082323</v>
      </c>
      <c r="L158">
        <f>output__2[[#This Row],[wx (deg)]]*output__2[[#This Row],[dt]]</f>
        <v>0.53134215159709441</v>
      </c>
      <c r="M158">
        <f>output__2[[#This Row],[wy (deg)]]*output__2[[#This Row],[dt]]</f>
        <v>0</v>
      </c>
      <c r="N158">
        <f>output__2[[#This Row],[wz (deg)]]*output__2[[#This Row],[dt]]</f>
        <v>-7.5906021656727773E-2</v>
      </c>
      <c r="O158">
        <f>SUM($L$2:output__2[[#This Row],[delta θx]])</f>
        <v>5.4555964091702176</v>
      </c>
      <c r="P158">
        <f>SUM($M$2:output__2[[#This Row],[delta θy]])</f>
        <v>0.74817573733317644</v>
      </c>
      <c r="Q158">
        <f>SUM($N$2:output__2[[#This Row],[delta θz]])</f>
        <v>-0.17206380954014774</v>
      </c>
      <c r="R158">
        <f>SQRT(output__2[[#This Row],[θ x]]^2+output__2[[#This Row],[θ y]]^2+output__2[[#This Row],[θ z]]^2)</f>
        <v>5.5093470636944337</v>
      </c>
      <c r="S158">
        <f>output__2[[#This Row],[ax]]*$B158</f>
        <v>-5.2992400000000826E-3</v>
      </c>
      <c r="T158">
        <f>output__2[[#This Row],[ay]]*$B158</f>
        <v>9.2736700000001452E-3</v>
      </c>
      <c r="U158">
        <f>output__2[[#This Row],[az]]*$B158</f>
        <v>3.9744300000000617E-3</v>
      </c>
      <c r="V158">
        <f>SUM(S$2:S158)</f>
        <v>4.7935440000000544E-2</v>
      </c>
      <c r="W158">
        <f>SUM(T$2:T158)</f>
        <v>1.2004723500000005</v>
      </c>
      <c r="X158">
        <f>SUM($U$2:U158)</f>
        <v>-0.34916984999999817</v>
      </c>
      <c r="Y158">
        <f>SQRT(output__2[[#This Row],[vx]]^2+output__2[[#This Row],[vy]]^2+output__2[[#This Row],[vz]]^2)</f>
        <v>1.2511399816453548</v>
      </c>
      <c r="Z158">
        <f t="shared" si="2"/>
        <v>0.97499999999999998</v>
      </c>
      <c r="AA158">
        <f>output__2[[#This Row],[m segmental(kg)]]*output__2[[#This Row],[vmag]]</f>
        <v>1.2198614821042209</v>
      </c>
    </row>
    <row r="159" spans="1:27" x14ac:dyDescent="0.3">
      <c r="A159">
        <v>19.714335999999999</v>
      </c>
      <c r="B159">
        <f>output__2[[#This Row],[time]]-A158</f>
        <v>0.11889199999999889</v>
      </c>
      <c r="C159">
        <v>-0.04</v>
      </c>
      <c r="D159">
        <v>0.05</v>
      </c>
      <c r="E159">
        <v>0</v>
      </c>
      <c r="F159">
        <v>0.05</v>
      </c>
      <c r="G159">
        <v>-0.05</v>
      </c>
      <c r="H159">
        <v>-0.01</v>
      </c>
      <c r="I159">
        <f>output__2[[#This Row],[wx]]*180/PI()</f>
        <v>2.8647889756541161</v>
      </c>
      <c r="J159">
        <f>output__2[[#This Row],[wy]]*180/PI()</f>
        <v>-2.8647889756541161</v>
      </c>
      <c r="K159">
        <f>output__2[[#This Row],[wz]]*180/PI()</f>
        <v>-0.57295779513082323</v>
      </c>
      <c r="L159">
        <f>output__2[[#This Row],[wx (deg)]]*output__2[[#This Row],[dt]]</f>
        <v>0.340600490893466</v>
      </c>
      <c r="M159">
        <f>output__2[[#This Row],[wy (deg)]]*output__2[[#This Row],[dt]]</f>
        <v>-0.340600490893466</v>
      </c>
      <c r="N159">
        <f>output__2[[#This Row],[wz (deg)]]*output__2[[#This Row],[dt]]</f>
        <v>-6.8120098178693203E-2</v>
      </c>
      <c r="O159">
        <f>SUM($L$2:output__2[[#This Row],[delta θx]])</f>
        <v>5.7961969000636833</v>
      </c>
      <c r="P159">
        <f>SUM($M$2:output__2[[#This Row],[delta θy]])</f>
        <v>0.40757524643971044</v>
      </c>
      <c r="Q159">
        <f>SUM($N$2:output__2[[#This Row],[delta θz]])</f>
        <v>-0.24018390771884096</v>
      </c>
      <c r="R159">
        <f>SQRT(output__2[[#This Row],[θ x]]^2+output__2[[#This Row],[θ y]]^2+output__2[[#This Row],[θ z]]^2)</f>
        <v>5.8154711241089778</v>
      </c>
      <c r="S159">
        <f>output__2[[#This Row],[ax]]*$B159</f>
        <v>-4.7556799999999557E-3</v>
      </c>
      <c r="T159">
        <f>output__2[[#This Row],[ay]]*$B159</f>
        <v>5.9445999999999449E-3</v>
      </c>
      <c r="U159">
        <f>output__2[[#This Row],[az]]*$B159</f>
        <v>0</v>
      </c>
      <c r="V159">
        <f>SUM(S$2:S159)</f>
        <v>4.3179760000000587E-2</v>
      </c>
      <c r="W159">
        <f>SUM(T$2:T159)</f>
        <v>1.2064169500000004</v>
      </c>
      <c r="X159">
        <f>SUM($U$2:U159)</f>
        <v>-0.34916984999999817</v>
      </c>
      <c r="Y159">
        <f>SQRT(output__2[[#This Row],[vx]]^2+output__2[[#This Row],[vy]]^2+output__2[[#This Row],[vz]]^2)</f>
        <v>1.2566725639839449</v>
      </c>
      <c r="Z159">
        <f t="shared" si="2"/>
        <v>0.97499999999999998</v>
      </c>
      <c r="AA159">
        <f>output__2[[#This Row],[m segmental(kg)]]*output__2[[#This Row],[vmag]]</f>
        <v>1.2252557498843462</v>
      </c>
    </row>
    <row r="160" spans="1:27" x14ac:dyDescent="0.3">
      <c r="A160">
        <v>19.855433999999999</v>
      </c>
      <c r="B160">
        <f>output__2[[#This Row],[time]]-A159</f>
        <v>0.1410979999999995</v>
      </c>
      <c r="C160">
        <v>0.37</v>
      </c>
      <c r="D160">
        <v>-0.17</v>
      </c>
      <c r="E160">
        <v>-0.19</v>
      </c>
      <c r="F160">
        <v>0.1</v>
      </c>
      <c r="G160">
        <v>0.06</v>
      </c>
      <c r="H160">
        <v>-0.03</v>
      </c>
      <c r="I160">
        <f>output__2[[#This Row],[wx]]*180/PI()</f>
        <v>5.7295779513082321</v>
      </c>
      <c r="J160">
        <f>output__2[[#This Row],[wy]]*180/PI()</f>
        <v>3.4377467707849392</v>
      </c>
      <c r="K160">
        <f>output__2[[#This Row],[wz]]*180/PI()</f>
        <v>-1.7188733853924696</v>
      </c>
      <c r="L160">
        <f>output__2[[#This Row],[wx (deg)]]*output__2[[#This Row],[dt]]</f>
        <v>0.80843198977368613</v>
      </c>
      <c r="M160">
        <f>output__2[[#This Row],[wy (deg)]]*output__2[[#This Row],[dt]]</f>
        <v>0.48505919386421165</v>
      </c>
      <c r="N160">
        <f>output__2[[#This Row],[wz (deg)]]*output__2[[#This Row],[dt]]</f>
        <v>-0.24252959693210582</v>
      </c>
      <c r="O160">
        <f>SUM($L$2:output__2[[#This Row],[delta θx]])</f>
        <v>6.6046288898373691</v>
      </c>
      <c r="P160">
        <f>SUM($M$2:output__2[[#This Row],[delta θy]])</f>
        <v>0.89263444030392214</v>
      </c>
      <c r="Q160">
        <f>SUM($N$2:output__2[[#This Row],[delta θz]])</f>
        <v>-0.48271350465094676</v>
      </c>
      <c r="R160">
        <f>SQRT(output__2[[#This Row],[θ x]]^2+output__2[[#This Row],[θ y]]^2+output__2[[#This Row],[θ z]]^2)</f>
        <v>6.6821352383847703</v>
      </c>
      <c r="S160">
        <f>output__2[[#This Row],[ax]]*$B160</f>
        <v>5.2206259999999817E-2</v>
      </c>
      <c r="T160">
        <f>output__2[[#This Row],[ay]]*$B160</f>
        <v>-2.3986659999999917E-2</v>
      </c>
      <c r="U160">
        <f>output__2[[#This Row],[az]]*$B160</f>
        <v>-2.6808619999999905E-2</v>
      </c>
      <c r="V160">
        <f>SUM(S$2:S160)</f>
        <v>9.5386020000000404E-2</v>
      </c>
      <c r="W160">
        <f>SUM(T$2:T160)</f>
        <v>1.1824302900000006</v>
      </c>
      <c r="X160">
        <f>SUM($U$2:U160)</f>
        <v>-0.37597846999999807</v>
      </c>
      <c r="Y160">
        <f>SQRT(output__2[[#This Row],[vx]]^2+output__2[[#This Row],[vy]]^2+output__2[[#This Row],[vz]]^2)</f>
        <v>1.2444274560714519</v>
      </c>
      <c r="Z160">
        <f t="shared" si="2"/>
        <v>0.97499999999999998</v>
      </c>
      <c r="AA160">
        <f>output__2[[#This Row],[m segmental(kg)]]*output__2[[#This Row],[vmag]]</f>
        <v>1.2133167696696656</v>
      </c>
    </row>
    <row r="161" spans="1:27" x14ac:dyDescent="0.3">
      <c r="A161">
        <v>19.965551999999999</v>
      </c>
      <c r="B161">
        <f>output__2[[#This Row],[time]]-A160</f>
        <v>0.11011799999999994</v>
      </c>
      <c r="C161">
        <v>0.19</v>
      </c>
      <c r="D161">
        <v>-0.19</v>
      </c>
      <c r="E161">
        <v>0.12</v>
      </c>
      <c r="F161">
        <v>-0.01</v>
      </c>
      <c r="G161">
        <v>-0.08</v>
      </c>
      <c r="H161">
        <v>0.03</v>
      </c>
      <c r="I161">
        <f>output__2[[#This Row],[wx]]*180/PI()</f>
        <v>-0.57295779513082323</v>
      </c>
      <c r="J161">
        <f>output__2[[#This Row],[wy]]*180/PI()</f>
        <v>-4.5836623610465859</v>
      </c>
      <c r="K161">
        <f>output__2[[#This Row],[wz]]*180/PI()</f>
        <v>1.7188733853924696</v>
      </c>
      <c r="L161">
        <f>output__2[[#This Row],[wx (deg)]]*output__2[[#This Row],[dt]]</f>
        <v>-6.3092966484215959E-2</v>
      </c>
      <c r="M161">
        <f>output__2[[#This Row],[wy (deg)]]*output__2[[#This Row],[dt]]</f>
        <v>-0.50474373187372767</v>
      </c>
      <c r="N161">
        <f>output__2[[#This Row],[wz (deg)]]*output__2[[#This Row],[dt]]</f>
        <v>0.18927889945264786</v>
      </c>
      <c r="O161">
        <f>SUM($L$2:output__2[[#This Row],[delta θx]])</f>
        <v>6.5415359233531527</v>
      </c>
      <c r="P161">
        <f>SUM($M$2:output__2[[#This Row],[delta θy]])</f>
        <v>0.38789070843019446</v>
      </c>
      <c r="Q161">
        <f>SUM($N$2:output__2[[#This Row],[delta θz]])</f>
        <v>-0.29343460519829889</v>
      </c>
      <c r="R161">
        <f>SQRT(output__2[[#This Row],[θ x]]^2+output__2[[#This Row],[θ y]]^2+output__2[[#This Row],[θ z]]^2)</f>
        <v>6.5595926173607877</v>
      </c>
      <c r="S161">
        <f>output__2[[#This Row],[ax]]*$B161</f>
        <v>2.092241999999999E-2</v>
      </c>
      <c r="T161">
        <f>output__2[[#This Row],[ay]]*$B161</f>
        <v>-2.092241999999999E-2</v>
      </c>
      <c r="U161">
        <f>output__2[[#This Row],[az]]*$B161</f>
        <v>1.3214159999999992E-2</v>
      </c>
      <c r="V161">
        <f>SUM(S$2:S161)</f>
        <v>0.1163084400000004</v>
      </c>
      <c r="W161">
        <f>SUM(T$2:T161)</f>
        <v>1.1615078700000006</v>
      </c>
      <c r="X161">
        <f>SUM($U$2:U161)</f>
        <v>-0.36276430999999809</v>
      </c>
      <c r="Y161">
        <f>SQRT(output__2[[#This Row],[vx]]^2+output__2[[#This Row],[vy]]^2+output__2[[#This Row],[vz]]^2)</f>
        <v>1.2223854260817031</v>
      </c>
      <c r="Z161">
        <f t="shared" si="2"/>
        <v>0.97499999999999998</v>
      </c>
      <c r="AA161">
        <f>output__2[[#This Row],[m segmental(kg)]]*output__2[[#This Row],[vmag]]</f>
        <v>1.1918257904296605</v>
      </c>
    </row>
    <row r="162" spans="1:27" x14ac:dyDescent="0.3">
      <c r="A162">
        <v>20.097614</v>
      </c>
      <c r="B162">
        <f>output__2[[#This Row],[time]]-A161</f>
        <v>0.13206200000000123</v>
      </c>
      <c r="C162">
        <v>-0.23</v>
      </c>
      <c r="D162">
        <v>-0.05</v>
      </c>
      <c r="E162">
        <v>-0.21</v>
      </c>
      <c r="F162">
        <v>0.19</v>
      </c>
      <c r="G162">
        <v>-0.15</v>
      </c>
      <c r="H162">
        <v>-0.04</v>
      </c>
      <c r="I162">
        <f>output__2[[#This Row],[wx]]*180/PI()</f>
        <v>10.886198107485642</v>
      </c>
      <c r="J162">
        <f>output__2[[#This Row],[wy]]*180/PI()</f>
        <v>-8.5943669269623477</v>
      </c>
      <c r="K162">
        <f>output__2[[#This Row],[wz]]*180/PI()</f>
        <v>-2.2918311805232929</v>
      </c>
      <c r="L162">
        <f>output__2[[#This Row],[wx (deg)]]*output__2[[#This Row],[dt]]</f>
        <v>1.4376530944707824</v>
      </c>
      <c r="M162">
        <f>output__2[[#This Row],[wy (deg)]]*output__2[[#This Row],[dt]]</f>
        <v>-1.1349892851085122</v>
      </c>
      <c r="N162">
        <f>output__2[[#This Row],[wz (deg)]]*output__2[[#This Row],[dt]]</f>
        <v>-0.30266380936226994</v>
      </c>
      <c r="O162">
        <f>SUM($L$2:output__2[[#This Row],[delta θx]])</f>
        <v>7.9791890178239351</v>
      </c>
      <c r="P162">
        <f>SUM($M$2:output__2[[#This Row],[delta θy]])</f>
        <v>-0.74709857667831769</v>
      </c>
      <c r="Q162">
        <f>SUM($N$2:output__2[[#This Row],[delta θz]])</f>
        <v>-0.59609841456056878</v>
      </c>
      <c r="R162">
        <f>SQRT(output__2[[#This Row],[θ x]]^2+output__2[[#This Row],[θ y]]^2+output__2[[#This Row],[θ z]]^2)</f>
        <v>8.036227161129684</v>
      </c>
      <c r="S162">
        <f>output__2[[#This Row],[ax]]*$B162</f>
        <v>-3.0374260000000285E-2</v>
      </c>
      <c r="T162">
        <f>output__2[[#This Row],[ay]]*$B162</f>
        <v>-6.6031000000000622E-3</v>
      </c>
      <c r="U162">
        <f>output__2[[#This Row],[az]]*$B162</f>
        <v>-2.7733020000000257E-2</v>
      </c>
      <c r="V162">
        <f>SUM(S$2:S162)</f>
        <v>8.593418000000011E-2</v>
      </c>
      <c r="W162">
        <f>SUM(T$2:T162)</f>
        <v>1.1549047700000006</v>
      </c>
      <c r="X162">
        <f>SUM($U$2:U162)</f>
        <v>-0.39049732999999837</v>
      </c>
      <c r="Y162">
        <f>SQRT(output__2[[#This Row],[vx]]^2+output__2[[#This Row],[vy]]^2+output__2[[#This Row],[vz]]^2)</f>
        <v>1.2221611496845064</v>
      </c>
      <c r="Z162">
        <f t="shared" si="2"/>
        <v>0.97499999999999998</v>
      </c>
      <c r="AA162">
        <f>output__2[[#This Row],[m segmental(kg)]]*output__2[[#This Row],[vmag]]</f>
        <v>1.1916071209423937</v>
      </c>
    </row>
    <row r="163" spans="1:27" x14ac:dyDescent="0.3">
      <c r="A163">
        <v>20.218353</v>
      </c>
      <c r="B163">
        <f>output__2[[#This Row],[time]]-A162</f>
        <v>0.12073900000000037</v>
      </c>
      <c r="C163">
        <v>0.33</v>
      </c>
      <c r="D163">
        <v>0.64</v>
      </c>
      <c r="E163">
        <v>1.41</v>
      </c>
      <c r="F163">
        <v>0.28000000000000003</v>
      </c>
      <c r="G163">
        <v>0.23</v>
      </c>
      <c r="H163">
        <v>0.19</v>
      </c>
      <c r="I163">
        <f>output__2[[#This Row],[wx]]*180/PI()</f>
        <v>16.042818263663051</v>
      </c>
      <c r="J163">
        <f>output__2[[#This Row],[wy]]*180/PI()</f>
        <v>13.178029288008934</v>
      </c>
      <c r="K163">
        <f>output__2[[#This Row],[wz]]*180/PI()</f>
        <v>10.886198107485642</v>
      </c>
      <c r="L163">
        <f>output__2[[#This Row],[wx (deg)]]*output__2[[#This Row],[dt]]</f>
        <v>1.936993834336419</v>
      </c>
      <c r="M163">
        <f>output__2[[#This Row],[wy (deg)]]*output__2[[#This Row],[dt]]</f>
        <v>1.5911020782049157</v>
      </c>
      <c r="N163">
        <f>output__2[[#This Row],[wz (deg)]]*output__2[[#This Row],[dt]]</f>
        <v>1.314388673299713</v>
      </c>
      <c r="O163">
        <f>SUM($L$2:output__2[[#This Row],[delta θx]])</f>
        <v>9.9161828521603539</v>
      </c>
      <c r="P163">
        <f>SUM($M$2:output__2[[#This Row],[delta θy]])</f>
        <v>0.84400350152659798</v>
      </c>
      <c r="Q163">
        <f>SUM($N$2:output__2[[#This Row],[delta θz]])</f>
        <v>0.71829025873914421</v>
      </c>
      <c r="R163">
        <f>SQRT(output__2[[#This Row],[θ x]]^2+output__2[[#This Row],[θ y]]^2+output__2[[#This Row],[θ z]]^2)</f>
        <v>9.9779238904627725</v>
      </c>
      <c r="S163">
        <f>output__2[[#This Row],[ax]]*$B163</f>
        <v>3.9843870000000128E-2</v>
      </c>
      <c r="T163">
        <f>output__2[[#This Row],[ay]]*$B163</f>
        <v>7.7272960000000238E-2</v>
      </c>
      <c r="U163">
        <f>output__2[[#This Row],[az]]*$B163</f>
        <v>0.17024199000000051</v>
      </c>
      <c r="V163">
        <f>SUM(S$2:S163)</f>
        <v>0.12577805000000025</v>
      </c>
      <c r="W163">
        <f>SUM(T$2:T163)</f>
        <v>1.2321777300000007</v>
      </c>
      <c r="X163">
        <f>SUM($U$2:U163)</f>
        <v>-0.22025533999999786</v>
      </c>
      <c r="Y163">
        <f>SQRT(output__2[[#This Row],[vx]]^2+output__2[[#This Row],[vy]]^2+output__2[[#This Row],[vz]]^2)</f>
        <v>1.258012118768445</v>
      </c>
      <c r="Z163">
        <f t="shared" si="2"/>
        <v>0.97499999999999998</v>
      </c>
      <c r="AA163">
        <f>output__2[[#This Row],[m segmental(kg)]]*output__2[[#This Row],[vmag]]</f>
        <v>1.2265618157992337</v>
      </c>
    </row>
    <row r="164" spans="1:27" x14ac:dyDescent="0.3">
      <c r="A164">
        <v>20.343042999999998</v>
      </c>
      <c r="B164">
        <f>output__2[[#This Row],[time]]-A163</f>
        <v>0.12468999999999753</v>
      </c>
      <c r="C164">
        <v>-0.25</v>
      </c>
      <c r="D164">
        <v>-0.49</v>
      </c>
      <c r="E164">
        <v>0.97</v>
      </c>
      <c r="F164">
        <v>7.0000000000000007E-2</v>
      </c>
      <c r="G164">
        <v>-0.21</v>
      </c>
      <c r="H164">
        <v>-0.05</v>
      </c>
      <c r="I164">
        <f>output__2[[#This Row],[wx]]*180/PI()</f>
        <v>4.0107045659157627</v>
      </c>
      <c r="J164">
        <f>output__2[[#This Row],[wy]]*180/PI()</f>
        <v>-12.032113697747286</v>
      </c>
      <c r="K164">
        <f>output__2[[#This Row],[wz]]*180/PI()</f>
        <v>-2.8647889756541161</v>
      </c>
      <c r="L164">
        <f>output__2[[#This Row],[wx (deg)]]*output__2[[#This Row],[dt]]</f>
        <v>0.50009475232402656</v>
      </c>
      <c r="M164">
        <f>output__2[[#This Row],[wy (deg)]]*output__2[[#This Row],[dt]]</f>
        <v>-1.5002842569720793</v>
      </c>
      <c r="N164">
        <f>output__2[[#This Row],[wz (deg)]]*output__2[[#This Row],[dt]]</f>
        <v>-0.35721053737430464</v>
      </c>
      <c r="O164">
        <f>SUM($L$2:output__2[[#This Row],[delta θx]])</f>
        <v>10.41627760448438</v>
      </c>
      <c r="P164">
        <f>SUM($M$2:output__2[[#This Row],[delta θy]])</f>
        <v>-0.65628075544548137</v>
      </c>
      <c r="Q164">
        <f>SUM($N$2:output__2[[#This Row],[delta θz]])</f>
        <v>0.36107972136483957</v>
      </c>
      <c r="R164">
        <f>SQRT(output__2[[#This Row],[θ x]]^2+output__2[[#This Row],[θ y]]^2+output__2[[#This Row],[θ z]]^2)</f>
        <v>10.443175864114894</v>
      </c>
      <c r="S164">
        <f>output__2[[#This Row],[ax]]*$B164</f>
        <v>-3.1172499999999381E-2</v>
      </c>
      <c r="T164">
        <f>output__2[[#This Row],[ay]]*$B164</f>
        <v>-6.1098099999998788E-2</v>
      </c>
      <c r="U164">
        <f>output__2[[#This Row],[az]]*$B164</f>
        <v>0.12094929999999759</v>
      </c>
      <c r="V164">
        <f>SUM(S$2:S164)</f>
        <v>9.4605550000000871E-2</v>
      </c>
      <c r="W164">
        <f>SUM(T$2:T164)</f>
        <v>1.1710796300000019</v>
      </c>
      <c r="X164">
        <f>SUM($U$2:U164)</f>
        <v>-9.9306040000000262E-2</v>
      </c>
      <c r="Y164">
        <f>SQRT(output__2[[#This Row],[vx]]^2+output__2[[#This Row],[vy]]^2+output__2[[#This Row],[vz]]^2)</f>
        <v>1.1790841358750555</v>
      </c>
      <c r="Z164">
        <f t="shared" si="2"/>
        <v>0.97499999999999998</v>
      </c>
      <c r="AA164">
        <f>output__2[[#This Row],[m segmental(kg)]]*output__2[[#This Row],[vmag]]</f>
        <v>1.1496070324781791</v>
      </c>
    </row>
    <row r="165" spans="1:27" x14ac:dyDescent="0.3">
      <c r="A165">
        <v>20.467638999999998</v>
      </c>
      <c r="B165">
        <f>output__2[[#This Row],[time]]-A164</f>
        <v>0.12459600000000037</v>
      </c>
      <c r="C165">
        <v>-0.18</v>
      </c>
      <c r="D165">
        <v>0.21</v>
      </c>
      <c r="E165">
        <v>0.13</v>
      </c>
      <c r="F165">
        <v>0.01</v>
      </c>
      <c r="G165">
        <v>0.38</v>
      </c>
      <c r="H165">
        <v>0.03</v>
      </c>
      <c r="I165">
        <f>output__2[[#This Row],[wx]]*180/PI()</f>
        <v>0.57295779513082323</v>
      </c>
      <c r="J165">
        <f>output__2[[#This Row],[wy]]*180/PI()</f>
        <v>21.772396214971284</v>
      </c>
      <c r="K165">
        <f>output__2[[#This Row],[wz]]*180/PI()</f>
        <v>1.7188733853924696</v>
      </c>
      <c r="L165">
        <f>output__2[[#This Row],[wx (deg)]]*output__2[[#This Row],[dt]]</f>
        <v>7.1388249442120272E-2</v>
      </c>
      <c r="M165">
        <f>output__2[[#This Row],[wy (deg)]]*output__2[[#This Row],[dt]]</f>
        <v>2.7127534788005701</v>
      </c>
      <c r="N165">
        <f>output__2[[#This Row],[wz (deg)]]*output__2[[#This Row],[dt]]</f>
        <v>0.21416474832636079</v>
      </c>
      <c r="O165">
        <f>SUM($L$2:output__2[[#This Row],[delta θx]])</f>
        <v>10.487665853926501</v>
      </c>
      <c r="P165">
        <f>SUM($M$2:output__2[[#This Row],[delta θy]])</f>
        <v>2.0564727233550886</v>
      </c>
      <c r="Q165">
        <f>SUM($N$2:output__2[[#This Row],[delta θz]])</f>
        <v>0.57524446969120036</v>
      </c>
      <c r="R165">
        <f>SQRT(output__2[[#This Row],[θ x]]^2+output__2[[#This Row],[θ y]]^2+output__2[[#This Row],[θ z]]^2)</f>
        <v>10.702855755611662</v>
      </c>
      <c r="S165">
        <f>output__2[[#This Row],[ax]]*$B165</f>
        <v>-2.2427280000000067E-2</v>
      </c>
      <c r="T165">
        <f>output__2[[#This Row],[ay]]*$B165</f>
        <v>2.6165160000000076E-2</v>
      </c>
      <c r="U165">
        <f>output__2[[#This Row],[az]]*$B165</f>
        <v>1.6197480000000049E-2</v>
      </c>
      <c r="V165">
        <f>SUM(S$2:S165)</f>
        <v>7.2178270000000808E-2</v>
      </c>
      <c r="W165">
        <f>SUM(T$2:T165)</f>
        <v>1.1972447900000021</v>
      </c>
      <c r="X165">
        <f>SUM($U$2:U165)</f>
        <v>-8.310856000000022E-2</v>
      </c>
      <c r="Y165">
        <f>SQRT(output__2[[#This Row],[vx]]^2+output__2[[#This Row],[vy]]^2+output__2[[#This Row],[vz]]^2)</f>
        <v>1.2022943992997785</v>
      </c>
      <c r="Z165">
        <f t="shared" si="2"/>
        <v>0.97499999999999998</v>
      </c>
      <c r="AA165">
        <f>output__2[[#This Row],[m segmental(kg)]]*output__2[[#This Row],[vmag]]</f>
        <v>1.1722370393172841</v>
      </c>
    </row>
    <row r="166" spans="1:27" x14ac:dyDescent="0.3">
      <c r="A166">
        <v>20.593729</v>
      </c>
      <c r="B166">
        <f>output__2[[#This Row],[time]]-A165</f>
        <v>0.12609000000000137</v>
      </c>
      <c r="C166">
        <v>0</v>
      </c>
      <c r="D166">
        <v>0.85</v>
      </c>
      <c r="E166">
        <v>0.05</v>
      </c>
      <c r="F166">
        <v>-0.11</v>
      </c>
      <c r="G166">
        <v>0.19</v>
      </c>
      <c r="H166">
        <v>-0.2</v>
      </c>
      <c r="I166">
        <f>output__2[[#This Row],[wx]]*180/PI()</f>
        <v>-6.3025357464390561</v>
      </c>
      <c r="J166">
        <f>output__2[[#This Row],[wy]]*180/PI()</f>
        <v>10.886198107485642</v>
      </c>
      <c r="K166">
        <f>output__2[[#This Row],[wz]]*180/PI()</f>
        <v>-11.459155902616464</v>
      </c>
      <c r="L166">
        <f>output__2[[#This Row],[wx (deg)]]*output__2[[#This Row],[dt]]</f>
        <v>-0.79468673226850917</v>
      </c>
      <c r="M166">
        <f>output__2[[#This Row],[wy (deg)]]*output__2[[#This Row],[dt]]</f>
        <v>1.3726407193728796</v>
      </c>
      <c r="N166">
        <f>output__2[[#This Row],[wz (deg)]]*output__2[[#This Row],[dt]]</f>
        <v>-1.4448849677609257</v>
      </c>
      <c r="O166">
        <f>SUM($L$2:output__2[[#This Row],[delta θx]])</f>
        <v>9.6929791216579915</v>
      </c>
      <c r="P166">
        <f>SUM($M$2:output__2[[#This Row],[delta θy]])</f>
        <v>3.4291134427279681</v>
      </c>
      <c r="Q166">
        <f>SUM($N$2:output__2[[#This Row],[delta θz]])</f>
        <v>-0.86964049806972532</v>
      </c>
      <c r="R166">
        <f>SQRT(output__2[[#This Row],[θ x]]^2+output__2[[#This Row],[θ y]]^2+output__2[[#This Row],[θ z]]^2)</f>
        <v>10.318378644529302</v>
      </c>
      <c r="S166">
        <f>output__2[[#This Row],[ax]]*$B166</f>
        <v>0</v>
      </c>
      <c r="T166">
        <f>output__2[[#This Row],[ay]]*$B166</f>
        <v>0.10717650000000116</v>
      </c>
      <c r="U166">
        <f>output__2[[#This Row],[az]]*$B166</f>
        <v>6.3045000000000687E-3</v>
      </c>
      <c r="V166">
        <f>SUM(S$2:S166)</f>
        <v>7.2178270000000808E-2</v>
      </c>
      <c r="W166">
        <f>SUM(T$2:T166)</f>
        <v>1.3044212900000032</v>
      </c>
      <c r="X166">
        <f>SUM($U$2:U166)</f>
        <v>-7.6804060000000146E-2</v>
      </c>
      <c r="Y166">
        <f>SQRT(output__2[[#This Row],[vx]]^2+output__2[[#This Row],[vy]]^2+output__2[[#This Row],[vz]]^2)</f>
        <v>1.3086724067152746</v>
      </c>
      <c r="Z166">
        <f t="shared" si="2"/>
        <v>0.97499999999999998</v>
      </c>
      <c r="AA166">
        <f>output__2[[#This Row],[m segmental(kg)]]*output__2[[#This Row],[vmag]]</f>
        <v>1.2759555965473928</v>
      </c>
    </row>
    <row r="167" spans="1:27" x14ac:dyDescent="0.3">
      <c r="A167">
        <v>20.730931999999999</v>
      </c>
      <c r="B167">
        <f>output__2[[#This Row],[time]]-A166</f>
        <v>0.13720299999999952</v>
      </c>
      <c r="C167">
        <v>-1.24</v>
      </c>
      <c r="D167">
        <v>1.05</v>
      </c>
      <c r="E167">
        <v>-1.1000000000000001</v>
      </c>
      <c r="F167">
        <v>-0.04</v>
      </c>
      <c r="G167">
        <v>-0.2</v>
      </c>
      <c r="H167">
        <v>-0.34</v>
      </c>
      <c r="I167">
        <f>output__2[[#This Row],[wx]]*180/PI()</f>
        <v>-2.2918311805232929</v>
      </c>
      <c r="J167">
        <f>output__2[[#This Row],[wy]]*180/PI()</f>
        <v>-11.459155902616464</v>
      </c>
      <c r="K167">
        <f>output__2[[#This Row],[wz]]*180/PI()</f>
        <v>-19.480565034447991</v>
      </c>
      <c r="L167">
        <f>output__2[[#This Row],[wx (deg)]]*output__2[[#This Row],[dt]]</f>
        <v>-0.31444611346133627</v>
      </c>
      <c r="M167">
        <f>output__2[[#This Row],[wy (deg)]]*output__2[[#This Row],[dt]]</f>
        <v>-1.5722305673066812</v>
      </c>
      <c r="N167">
        <f>output__2[[#This Row],[wz (deg)]]*output__2[[#This Row],[dt]]</f>
        <v>-2.6727919644213585</v>
      </c>
      <c r="O167">
        <f>SUM($L$2:output__2[[#This Row],[delta θx]])</f>
        <v>9.3785330081966549</v>
      </c>
      <c r="P167">
        <f>SUM($M$2:output__2[[#This Row],[delta θy]])</f>
        <v>1.8568828754212869</v>
      </c>
      <c r="Q167">
        <f>SUM($N$2:output__2[[#This Row],[delta θz]])</f>
        <v>-3.5424324624910839</v>
      </c>
      <c r="R167">
        <f>SQRT(output__2[[#This Row],[θ x]]^2+output__2[[#This Row],[θ y]]^2+output__2[[#This Row],[θ z]]^2)</f>
        <v>10.195769865497047</v>
      </c>
      <c r="S167">
        <f>output__2[[#This Row],[ax]]*$B167</f>
        <v>-0.1701317199999994</v>
      </c>
      <c r="T167">
        <f>output__2[[#This Row],[ay]]*$B167</f>
        <v>0.1440631499999995</v>
      </c>
      <c r="U167">
        <f>output__2[[#This Row],[az]]*$B167</f>
        <v>-0.15092329999999948</v>
      </c>
      <c r="V167">
        <f>SUM(S$2:S167)</f>
        <v>-9.7953449999998596E-2</v>
      </c>
      <c r="W167">
        <f>SUM(T$2:T167)</f>
        <v>1.4484844400000028</v>
      </c>
      <c r="X167">
        <f>SUM($U$2:U167)</f>
        <v>-0.22772735999999963</v>
      </c>
      <c r="Y167">
        <f>SQRT(output__2[[#This Row],[vx]]^2+output__2[[#This Row],[vy]]^2+output__2[[#This Row],[vz]]^2)</f>
        <v>1.4695447600469995</v>
      </c>
      <c r="Z167">
        <f t="shared" si="2"/>
        <v>0.97499999999999998</v>
      </c>
      <c r="AA167">
        <f>output__2[[#This Row],[m segmental(kg)]]*output__2[[#This Row],[vmag]]</f>
        <v>1.4328061410458246</v>
      </c>
    </row>
    <row r="168" spans="1:27" x14ac:dyDescent="0.3">
      <c r="A168">
        <v>20.856968999999999</v>
      </c>
      <c r="B168">
        <f>output__2[[#This Row],[time]]-A167</f>
        <v>0.12603700000000018</v>
      </c>
      <c r="C168">
        <v>2.94</v>
      </c>
      <c r="D168">
        <v>-1.97</v>
      </c>
      <c r="E168">
        <v>0.8</v>
      </c>
      <c r="F168">
        <v>-0.16</v>
      </c>
      <c r="G168">
        <v>0.26</v>
      </c>
      <c r="H168">
        <v>-0.04</v>
      </c>
      <c r="I168">
        <f>output__2[[#This Row],[wx]]*180/PI()</f>
        <v>-9.1673247220931717</v>
      </c>
      <c r="J168">
        <f>output__2[[#This Row],[wy]]*180/PI()</f>
        <v>14.896902673401405</v>
      </c>
      <c r="K168">
        <f>output__2[[#This Row],[wz]]*180/PI()</f>
        <v>-2.2918311805232929</v>
      </c>
      <c r="L168">
        <f>output__2[[#This Row],[wx (deg)]]*output__2[[#This Row],[dt]]</f>
        <v>-1.1554221059984586</v>
      </c>
      <c r="M168">
        <f>output__2[[#This Row],[wy (deg)]]*output__2[[#This Row],[dt]]</f>
        <v>1.8775609222474954</v>
      </c>
      <c r="N168">
        <f>output__2[[#This Row],[wz (deg)]]*output__2[[#This Row],[dt]]</f>
        <v>-0.28885552649961466</v>
      </c>
      <c r="O168">
        <f>SUM($L$2:output__2[[#This Row],[delta θx]])</f>
        <v>8.2231109021981972</v>
      </c>
      <c r="P168">
        <f>SUM($M$2:output__2[[#This Row],[delta θy]])</f>
        <v>3.7344437976687823</v>
      </c>
      <c r="Q168">
        <f>SUM($N$2:output__2[[#This Row],[delta θz]])</f>
        <v>-3.8312879889906988</v>
      </c>
      <c r="R168">
        <f>SQRT(output__2[[#This Row],[θ x]]^2+output__2[[#This Row],[θ y]]^2+output__2[[#This Row],[θ z]]^2)</f>
        <v>9.8104225720598848</v>
      </c>
      <c r="S168">
        <f>output__2[[#This Row],[ax]]*$B168</f>
        <v>0.37054878000000052</v>
      </c>
      <c r="T168">
        <f>output__2[[#This Row],[ay]]*$B168</f>
        <v>-0.24829289000000035</v>
      </c>
      <c r="U168">
        <f>output__2[[#This Row],[az]]*$B168</f>
        <v>0.10082960000000014</v>
      </c>
      <c r="V168">
        <f>SUM(S$2:S168)</f>
        <v>0.27259533000000191</v>
      </c>
      <c r="W168">
        <f>SUM(T$2:T168)</f>
        <v>1.2001915500000024</v>
      </c>
      <c r="X168">
        <f>SUM($U$2:U168)</f>
        <v>-0.12689775999999947</v>
      </c>
      <c r="Y168">
        <f>SQRT(output__2[[#This Row],[vx]]^2+output__2[[#This Row],[vy]]^2+output__2[[#This Row],[vz]]^2)</f>
        <v>1.2372837233723863</v>
      </c>
      <c r="Z168">
        <f t="shared" si="2"/>
        <v>0.97499999999999998</v>
      </c>
      <c r="AA168">
        <f>output__2[[#This Row],[m segmental(kg)]]*output__2[[#This Row],[vmag]]</f>
        <v>1.2063516302880766</v>
      </c>
    </row>
    <row r="169" spans="1:27" x14ac:dyDescent="0.3">
      <c r="A169">
        <v>20.969514999999998</v>
      </c>
      <c r="B169">
        <f>output__2[[#This Row],[time]]-A168</f>
        <v>0.11254599999999826</v>
      </c>
      <c r="C169">
        <v>1.1100000000000001</v>
      </c>
      <c r="D169">
        <v>-0.97</v>
      </c>
      <c r="E169">
        <v>0.6</v>
      </c>
      <c r="F169">
        <v>-0.26</v>
      </c>
      <c r="G169">
        <v>0.17</v>
      </c>
      <c r="H169">
        <v>0.19</v>
      </c>
      <c r="I169">
        <f>output__2[[#This Row],[wx]]*180/PI()</f>
        <v>-14.896902673401405</v>
      </c>
      <c r="J169">
        <f>output__2[[#This Row],[wy]]*180/PI()</f>
        <v>9.7402825172239957</v>
      </c>
      <c r="K169">
        <f>output__2[[#This Row],[wz]]*180/PI()</f>
        <v>10.886198107485642</v>
      </c>
      <c r="L169">
        <f>output__2[[#This Row],[wx (deg)]]*output__2[[#This Row],[dt]]</f>
        <v>-1.6765868082806086</v>
      </c>
      <c r="M169">
        <f>output__2[[#This Row],[wy (deg)]]*output__2[[#This Row],[dt]]</f>
        <v>1.0962298361834748</v>
      </c>
      <c r="N169">
        <f>output__2[[#This Row],[wz (deg)]]*output__2[[#This Row],[dt]]</f>
        <v>1.2251980522050601</v>
      </c>
      <c r="O169">
        <f>SUM($L$2:output__2[[#This Row],[delta θx]])</f>
        <v>6.5465240939175882</v>
      </c>
      <c r="P169">
        <f>SUM($M$2:output__2[[#This Row],[delta θy]])</f>
        <v>4.8306736338522569</v>
      </c>
      <c r="Q169">
        <f>SUM($N$2:output__2[[#This Row],[delta θz]])</f>
        <v>-2.6060899367856387</v>
      </c>
      <c r="R169">
        <f>SQRT(output__2[[#This Row],[θ x]]^2+output__2[[#This Row],[θ y]]^2+output__2[[#This Row],[θ z]]^2)</f>
        <v>8.5430726455798229</v>
      </c>
      <c r="S169">
        <f>output__2[[#This Row],[ax]]*$B169</f>
        <v>0.12492605999999808</v>
      </c>
      <c r="T169">
        <f>output__2[[#This Row],[ay]]*$B169</f>
        <v>-0.1091696199999983</v>
      </c>
      <c r="U169">
        <f>output__2[[#This Row],[az]]*$B169</f>
        <v>6.7527599999998952E-2</v>
      </c>
      <c r="V169">
        <f>SUM(S$2:S169)</f>
        <v>0.39752138999999997</v>
      </c>
      <c r="W169">
        <f>SUM(T$2:T169)</f>
        <v>1.0910219300000041</v>
      </c>
      <c r="X169">
        <f>SUM($U$2:U169)</f>
        <v>-5.9370160000000519E-2</v>
      </c>
      <c r="Y169">
        <f>SQRT(output__2[[#This Row],[vx]]^2+output__2[[#This Row],[vy]]^2+output__2[[#This Row],[vz]]^2)</f>
        <v>1.1627024224395903</v>
      </c>
      <c r="Z169">
        <f t="shared" si="2"/>
        <v>0.97499999999999998</v>
      </c>
      <c r="AA169">
        <f>output__2[[#This Row],[m segmental(kg)]]*output__2[[#This Row],[vmag]]</f>
        <v>1.1336348618786005</v>
      </c>
    </row>
    <row r="170" spans="1:27" x14ac:dyDescent="0.3">
      <c r="A170">
        <v>21.114063999999999</v>
      </c>
      <c r="B170">
        <f>output__2[[#This Row],[time]]-A169</f>
        <v>0.14454900000000137</v>
      </c>
      <c r="C170">
        <v>-0.63</v>
      </c>
      <c r="D170">
        <v>-0.38</v>
      </c>
      <c r="E170">
        <v>0.15</v>
      </c>
      <c r="F170">
        <v>0.19</v>
      </c>
      <c r="G170">
        <v>-0.15</v>
      </c>
      <c r="H170">
        <v>0.08</v>
      </c>
      <c r="I170">
        <f>output__2[[#This Row],[wx]]*180/PI()</f>
        <v>10.886198107485642</v>
      </c>
      <c r="J170">
        <f>output__2[[#This Row],[wy]]*180/PI()</f>
        <v>-8.5943669269623477</v>
      </c>
      <c r="K170">
        <f>output__2[[#This Row],[wz]]*180/PI()</f>
        <v>4.5836623610465859</v>
      </c>
      <c r="L170">
        <f>output__2[[#This Row],[wx (deg)]]*output__2[[#This Row],[dt]]</f>
        <v>1.5735890502389569</v>
      </c>
      <c r="M170">
        <f>output__2[[#This Row],[wy (deg)]]*output__2[[#This Row],[dt]]</f>
        <v>-1.2423071449254921</v>
      </c>
      <c r="N170">
        <f>output__2[[#This Row],[wz (deg)]]*output__2[[#This Row],[dt]]</f>
        <v>0.66256381062692926</v>
      </c>
      <c r="O170">
        <f>SUM($L$2:output__2[[#This Row],[delta θx]])</f>
        <v>8.1201131441565444</v>
      </c>
      <c r="P170">
        <f>SUM($M$2:output__2[[#This Row],[delta θy]])</f>
        <v>3.5883664889267646</v>
      </c>
      <c r="Q170">
        <f>SUM($N$2:output__2[[#This Row],[delta θz]])</f>
        <v>-1.9435261261587096</v>
      </c>
      <c r="R170">
        <f>SQRT(output__2[[#This Row],[θ x]]^2+output__2[[#This Row],[θ y]]^2+output__2[[#This Row],[θ z]]^2)</f>
        <v>9.0878988405361305</v>
      </c>
      <c r="S170">
        <f>output__2[[#This Row],[ax]]*$B170</f>
        <v>-9.1065870000000868E-2</v>
      </c>
      <c r="T170">
        <f>output__2[[#This Row],[ay]]*$B170</f>
        <v>-5.4928620000000525E-2</v>
      </c>
      <c r="U170">
        <f>output__2[[#This Row],[az]]*$B170</f>
        <v>2.1682350000000204E-2</v>
      </c>
      <c r="V170">
        <f>SUM(S$2:S170)</f>
        <v>0.30645551999999909</v>
      </c>
      <c r="W170">
        <f>SUM(T$2:T170)</f>
        <v>1.0360933100000036</v>
      </c>
      <c r="X170">
        <f>SUM($U$2:U170)</f>
        <v>-3.7687810000000314E-2</v>
      </c>
      <c r="Y170">
        <f>SQRT(output__2[[#This Row],[vx]]^2+output__2[[#This Row],[vy]]^2+output__2[[#This Row],[vz]]^2)</f>
        <v>1.0811219652693351</v>
      </c>
      <c r="Z170">
        <f t="shared" si="2"/>
        <v>0.97499999999999998</v>
      </c>
      <c r="AA170">
        <f>output__2[[#This Row],[m segmental(kg)]]*output__2[[#This Row],[vmag]]</f>
        <v>1.0540939161376017</v>
      </c>
    </row>
    <row r="171" spans="1:27" x14ac:dyDescent="0.3">
      <c r="A171">
        <v>21.231636999999999</v>
      </c>
      <c r="B171">
        <f>output__2[[#This Row],[time]]-A170</f>
        <v>0.11757300000000015</v>
      </c>
      <c r="C171">
        <v>0.08</v>
      </c>
      <c r="D171">
        <v>0.28000000000000003</v>
      </c>
      <c r="E171">
        <v>0.62</v>
      </c>
      <c r="F171">
        <v>0.1</v>
      </c>
      <c r="G171">
        <v>-0.13</v>
      </c>
      <c r="H171">
        <v>0</v>
      </c>
      <c r="I171">
        <f>output__2[[#This Row],[wx]]*180/PI()</f>
        <v>5.7295779513082321</v>
      </c>
      <c r="J171">
        <f>output__2[[#This Row],[wy]]*180/PI()</f>
        <v>-7.4484513367007024</v>
      </c>
      <c r="K171">
        <f>output__2[[#This Row],[wz]]*180/PI()</f>
        <v>0</v>
      </c>
      <c r="L171">
        <f>output__2[[#This Row],[wx (deg)]]*output__2[[#This Row],[dt]]</f>
        <v>0.67364366846916368</v>
      </c>
      <c r="M171">
        <f>output__2[[#This Row],[wy (deg)]]*output__2[[#This Row],[dt]]</f>
        <v>-0.87573676900991282</v>
      </c>
      <c r="N171">
        <f>output__2[[#This Row],[wz (deg)]]*output__2[[#This Row],[dt]]</f>
        <v>0</v>
      </c>
      <c r="O171">
        <f>SUM($L$2:output__2[[#This Row],[delta θx]])</f>
        <v>8.7937568126257073</v>
      </c>
      <c r="P171">
        <f>SUM($M$2:output__2[[#This Row],[delta θy]])</f>
        <v>2.7126297199168516</v>
      </c>
      <c r="Q171">
        <f>SUM($N$2:output__2[[#This Row],[delta θz]])</f>
        <v>-1.9435261261587096</v>
      </c>
      <c r="R171">
        <f>SQRT(output__2[[#This Row],[θ x]]^2+output__2[[#This Row],[θ y]]^2+output__2[[#This Row],[θ z]]^2)</f>
        <v>9.4056266500451056</v>
      </c>
      <c r="S171">
        <f>output__2[[#This Row],[ax]]*$B171</f>
        <v>9.4058400000000125E-3</v>
      </c>
      <c r="T171">
        <f>output__2[[#This Row],[ay]]*$B171</f>
        <v>3.2920440000000044E-2</v>
      </c>
      <c r="U171">
        <f>output__2[[#This Row],[az]]*$B171</f>
        <v>7.2895260000000087E-2</v>
      </c>
      <c r="V171">
        <f>SUM(S$2:S171)</f>
        <v>0.31586135999999909</v>
      </c>
      <c r="W171">
        <f>SUM(T$2:T171)</f>
        <v>1.0690137500000036</v>
      </c>
      <c r="X171">
        <f>SUM($U$2:U171)</f>
        <v>3.5207449999999772E-2</v>
      </c>
      <c r="Y171">
        <f>SQRT(output__2[[#This Row],[vx]]^2+output__2[[#This Row],[vy]]^2+output__2[[#This Row],[vz]]^2)</f>
        <v>1.1152570829031403</v>
      </c>
      <c r="Z171">
        <f t="shared" si="2"/>
        <v>0.97499999999999998</v>
      </c>
      <c r="AA171">
        <f>output__2[[#This Row],[m segmental(kg)]]*output__2[[#This Row],[vmag]]</f>
        <v>1.0873756558305618</v>
      </c>
    </row>
    <row r="172" spans="1:27" x14ac:dyDescent="0.3">
      <c r="A172">
        <v>21.350220999999998</v>
      </c>
      <c r="B172">
        <f>output__2[[#This Row],[time]]-A171</f>
        <v>0.11858399999999847</v>
      </c>
      <c r="C172">
        <v>-0.44</v>
      </c>
      <c r="D172">
        <v>0.82000000000000006</v>
      </c>
      <c r="E172">
        <v>-0.06</v>
      </c>
      <c r="F172">
        <v>0.12</v>
      </c>
      <c r="G172">
        <v>-0.22</v>
      </c>
      <c r="H172">
        <v>0.11</v>
      </c>
      <c r="I172">
        <f>output__2[[#This Row],[wx]]*180/PI()</f>
        <v>6.8754935415698784</v>
      </c>
      <c r="J172">
        <f>output__2[[#This Row],[wy]]*180/PI()</f>
        <v>-12.605071492878112</v>
      </c>
      <c r="K172">
        <f>output__2[[#This Row],[wz]]*180/PI()</f>
        <v>6.3025357464390561</v>
      </c>
      <c r="L172">
        <f>output__2[[#This Row],[wx (deg)]]*output__2[[#This Row],[dt]]</f>
        <v>0.81532352613351189</v>
      </c>
      <c r="M172">
        <f>output__2[[#This Row],[wy (deg)]]*output__2[[#This Row],[dt]]</f>
        <v>-1.4947597979114386</v>
      </c>
      <c r="N172">
        <f>output__2[[#This Row],[wz (deg)]]*output__2[[#This Row],[dt]]</f>
        <v>0.74737989895571932</v>
      </c>
      <c r="O172">
        <f>SUM($L$2:output__2[[#This Row],[delta θx]])</f>
        <v>9.6090803387592185</v>
      </c>
      <c r="P172">
        <f>SUM($M$2:output__2[[#This Row],[delta θy]])</f>
        <v>1.217869922005413</v>
      </c>
      <c r="Q172">
        <f>SUM($N$2:output__2[[#This Row],[delta θz]])</f>
        <v>-1.1961462272029904</v>
      </c>
      <c r="R172">
        <f>SQRT(output__2[[#This Row],[θ x]]^2+output__2[[#This Row],[θ y]]^2+output__2[[#This Row],[θ z]]^2)</f>
        <v>9.7595285695829794</v>
      </c>
      <c r="S172">
        <f>output__2[[#This Row],[ax]]*$B172</f>
        <v>-5.2176959999999328E-2</v>
      </c>
      <c r="T172">
        <f>output__2[[#This Row],[ay]]*$B172</f>
        <v>9.7238879999998751E-2</v>
      </c>
      <c r="U172">
        <f>output__2[[#This Row],[az]]*$B172</f>
        <v>-7.1150399999999076E-3</v>
      </c>
      <c r="V172">
        <f>SUM(S$2:S172)</f>
        <v>0.26368439999999976</v>
      </c>
      <c r="W172">
        <f>SUM(T$2:T172)</f>
        <v>1.1662526300000025</v>
      </c>
      <c r="X172">
        <f>SUM($U$2:U172)</f>
        <v>2.8092409999999866E-2</v>
      </c>
      <c r="Y172">
        <f>SQRT(output__2[[#This Row],[vx]]^2+output__2[[#This Row],[vy]]^2+output__2[[#This Row],[vz]]^2)</f>
        <v>1.1960200012060378</v>
      </c>
      <c r="Z172">
        <f t="shared" si="2"/>
        <v>0.97499999999999998</v>
      </c>
      <c r="AA172">
        <f>output__2[[#This Row],[m segmental(kg)]]*output__2[[#This Row],[vmag]]</f>
        <v>1.1661195011758869</v>
      </c>
    </row>
    <row r="173" spans="1:27" x14ac:dyDescent="0.3">
      <c r="A173">
        <v>21.472365999999997</v>
      </c>
      <c r="B173">
        <f>output__2[[#This Row],[time]]-A172</f>
        <v>0.12214499999999973</v>
      </c>
      <c r="C173">
        <v>-1.92</v>
      </c>
      <c r="D173">
        <v>0.19</v>
      </c>
      <c r="E173">
        <v>-1.58</v>
      </c>
      <c r="F173">
        <v>0.12</v>
      </c>
      <c r="G173">
        <v>-0.43</v>
      </c>
      <c r="H173">
        <v>0.03</v>
      </c>
      <c r="I173">
        <f>output__2[[#This Row],[wx]]*180/PI()</f>
        <v>6.8754935415698784</v>
      </c>
      <c r="J173">
        <f>output__2[[#This Row],[wy]]*180/PI()</f>
        <v>-24.637185190625402</v>
      </c>
      <c r="K173">
        <f>output__2[[#This Row],[wz]]*180/PI()</f>
        <v>1.7188733853924696</v>
      </c>
      <c r="L173">
        <f>output__2[[#This Row],[wx (deg)]]*output__2[[#This Row],[dt]]</f>
        <v>0.83980715863505095</v>
      </c>
      <c r="M173">
        <f>output__2[[#This Row],[wy (deg)]]*output__2[[#This Row],[dt]]</f>
        <v>-3.009308985108933</v>
      </c>
      <c r="N173">
        <f>output__2[[#This Row],[wz (deg)]]*output__2[[#This Row],[dt]]</f>
        <v>0.20995178965876274</v>
      </c>
      <c r="O173">
        <f>SUM($L$2:output__2[[#This Row],[delta θx]])</f>
        <v>10.448887497394269</v>
      </c>
      <c r="P173">
        <f>SUM($M$2:output__2[[#This Row],[delta θy]])</f>
        <v>-1.79143906310352</v>
      </c>
      <c r="Q173">
        <f>SUM($N$2:output__2[[#This Row],[delta θz]])</f>
        <v>-0.98619443754422764</v>
      </c>
      <c r="R173">
        <f>SQRT(output__2[[#This Row],[θ x]]^2+output__2[[#This Row],[θ y]]^2+output__2[[#This Row],[θ z]]^2)</f>
        <v>10.647116197292986</v>
      </c>
      <c r="S173">
        <f>output__2[[#This Row],[ax]]*$B173</f>
        <v>-0.23451839999999946</v>
      </c>
      <c r="T173">
        <f>output__2[[#This Row],[ay]]*$B173</f>
        <v>2.3207549999999948E-2</v>
      </c>
      <c r="U173">
        <f>output__2[[#This Row],[az]]*$B173</f>
        <v>-0.19298909999999958</v>
      </c>
      <c r="V173">
        <f>SUM(S$2:S173)</f>
        <v>2.9166000000000303E-2</v>
      </c>
      <c r="W173">
        <f>SUM(T$2:T173)</f>
        <v>1.1894601800000024</v>
      </c>
      <c r="X173">
        <f>SUM($U$2:U173)</f>
        <v>-0.16489668999999971</v>
      </c>
      <c r="Y173">
        <f>SQRT(output__2[[#This Row],[vx]]^2+output__2[[#This Row],[vy]]^2+output__2[[#This Row],[vz]]^2)</f>
        <v>1.2011898658141411</v>
      </c>
      <c r="Z173">
        <f t="shared" si="2"/>
        <v>0.97499999999999998</v>
      </c>
      <c r="AA173">
        <f>output__2[[#This Row],[m segmental(kg)]]*output__2[[#This Row],[vmag]]</f>
        <v>1.1711601191687875</v>
      </c>
    </row>
    <row r="174" spans="1:27" x14ac:dyDescent="0.3">
      <c r="A174">
        <v>21.621862999999998</v>
      </c>
      <c r="B174">
        <f>output__2[[#This Row],[time]]-A173</f>
        <v>0.14949700000000021</v>
      </c>
      <c r="C174">
        <v>0.31</v>
      </c>
      <c r="D174">
        <v>1.3</v>
      </c>
      <c r="E174">
        <v>-0.36</v>
      </c>
      <c r="F174">
        <v>0.35000000000000003</v>
      </c>
      <c r="G174">
        <v>0.02</v>
      </c>
      <c r="H174">
        <v>-0.08</v>
      </c>
      <c r="I174">
        <f>output__2[[#This Row],[wx]]*180/PI()</f>
        <v>20.053522829578814</v>
      </c>
      <c r="J174">
        <f>output__2[[#This Row],[wy]]*180/PI()</f>
        <v>1.1459155902616465</v>
      </c>
      <c r="K174">
        <f>output__2[[#This Row],[wz]]*180/PI()</f>
        <v>-4.5836623610465859</v>
      </c>
      <c r="L174">
        <f>output__2[[#This Row],[wx (deg)]]*output__2[[#This Row],[dt]]</f>
        <v>2.9979415024535481</v>
      </c>
      <c r="M174">
        <f>output__2[[#This Row],[wy (deg)]]*output__2[[#This Row],[dt]]</f>
        <v>0.17131094299734562</v>
      </c>
      <c r="N174">
        <f>output__2[[#This Row],[wz (deg)]]*output__2[[#This Row],[dt]]</f>
        <v>-0.68524377198938247</v>
      </c>
      <c r="O174">
        <f>SUM($L$2:output__2[[#This Row],[delta θx]])</f>
        <v>13.446828999847817</v>
      </c>
      <c r="P174">
        <f>SUM($M$2:output__2[[#This Row],[delta θy]])</f>
        <v>-1.6201281201061744</v>
      </c>
      <c r="Q174">
        <f>SUM($N$2:output__2[[#This Row],[delta θz]])</f>
        <v>-1.6714382095336102</v>
      </c>
      <c r="R174">
        <f>SQRT(output__2[[#This Row],[θ x]]^2+output__2[[#This Row],[θ y]]^2+output__2[[#This Row],[θ z]]^2)</f>
        <v>13.646821276949293</v>
      </c>
      <c r="S174">
        <f>output__2[[#This Row],[ax]]*$B174</f>
        <v>4.6344070000000064E-2</v>
      </c>
      <c r="T174">
        <f>output__2[[#This Row],[ay]]*$B174</f>
        <v>0.19434610000000027</v>
      </c>
      <c r="U174">
        <f>output__2[[#This Row],[az]]*$B174</f>
        <v>-5.3818920000000076E-2</v>
      </c>
      <c r="V174">
        <f>SUM(S$2:S174)</f>
        <v>7.5510070000000373E-2</v>
      </c>
      <c r="W174">
        <f>SUM(T$2:T174)</f>
        <v>1.3838062800000026</v>
      </c>
      <c r="X174">
        <f>SUM($U$2:U174)</f>
        <v>-0.21871560999999978</v>
      </c>
      <c r="Y174">
        <f>SQRT(output__2[[#This Row],[vx]]^2+output__2[[#This Row],[vy]]^2+output__2[[#This Row],[vz]]^2)</f>
        <v>1.4030175014220323</v>
      </c>
      <c r="Z174">
        <f t="shared" si="2"/>
        <v>0.97499999999999998</v>
      </c>
      <c r="AA174">
        <f>output__2[[#This Row],[m segmental(kg)]]*output__2[[#This Row],[vmag]]</f>
        <v>1.3679420638864814</v>
      </c>
    </row>
    <row r="175" spans="1:27" x14ac:dyDescent="0.3">
      <c r="A175">
        <v>21.743711999999999</v>
      </c>
      <c r="B175">
        <f>output__2[[#This Row],[time]]-A174</f>
        <v>0.12184900000000098</v>
      </c>
      <c r="C175">
        <v>-0.32</v>
      </c>
      <c r="D175">
        <v>-0.25</v>
      </c>
      <c r="E175">
        <v>0.32</v>
      </c>
      <c r="F175">
        <v>0.26</v>
      </c>
      <c r="G175">
        <v>-0.01</v>
      </c>
      <c r="H175">
        <v>-0.12</v>
      </c>
      <c r="I175">
        <f>output__2[[#This Row],[wx]]*180/PI()</f>
        <v>14.896902673401405</v>
      </c>
      <c r="J175">
        <f>output__2[[#This Row],[wy]]*180/PI()</f>
        <v>-0.57295779513082323</v>
      </c>
      <c r="K175">
        <f>output__2[[#This Row],[wz]]*180/PI()</f>
        <v>-6.8754935415698784</v>
      </c>
      <c r="L175">
        <f>output__2[[#This Row],[wx (deg)]]*output__2[[#This Row],[dt]]</f>
        <v>1.8151726938513024</v>
      </c>
      <c r="M175">
        <f>output__2[[#This Row],[wy (deg)]]*output__2[[#This Row],[dt]]</f>
        <v>-6.9814334378896239E-2</v>
      </c>
      <c r="N175">
        <f>output__2[[#This Row],[wz (deg)]]*output__2[[#This Row],[dt]]</f>
        <v>-0.83777201254675493</v>
      </c>
      <c r="O175">
        <f>SUM($L$2:output__2[[#This Row],[delta θx]])</f>
        <v>15.262001693699119</v>
      </c>
      <c r="P175">
        <f>SUM($M$2:output__2[[#This Row],[delta θy]])</f>
        <v>-1.6899424544850705</v>
      </c>
      <c r="Q175">
        <f>SUM($N$2:output__2[[#This Row],[delta θz]])</f>
        <v>-2.5092102220803651</v>
      </c>
      <c r="R175">
        <f>SQRT(output__2[[#This Row],[θ x]]^2+output__2[[#This Row],[θ y]]^2+output__2[[#This Row],[θ z]]^2)</f>
        <v>15.558943959553886</v>
      </c>
      <c r="S175">
        <f>output__2[[#This Row],[ax]]*$B175</f>
        <v>-3.8991680000000313E-2</v>
      </c>
      <c r="T175">
        <f>output__2[[#This Row],[ay]]*$B175</f>
        <v>-3.0462250000000246E-2</v>
      </c>
      <c r="U175">
        <f>output__2[[#This Row],[az]]*$B175</f>
        <v>3.8991680000000313E-2</v>
      </c>
      <c r="V175">
        <f>SUM(S$2:S175)</f>
        <v>3.651839000000006E-2</v>
      </c>
      <c r="W175">
        <f>SUM(T$2:T175)</f>
        <v>1.3533440300000024</v>
      </c>
      <c r="X175">
        <f>SUM($U$2:U175)</f>
        <v>-0.17972392999999948</v>
      </c>
      <c r="Y175">
        <f>SQRT(output__2[[#This Row],[vx]]^2+output__2[[#This Row],[vy]]^2+output__2[[#This Row],[vz]]^2)</f>
        <v>1.3657138599865948</v>
      </c>
      <c r="Z175">
        <f t="shared" si="2"/>
        <v>0.97499999999999998</v>
      </c>
      <c r="AA175">
        <f>output__2[[#This Row],[m segmental(kg)]]*output__2[[#This Row],[vmag]]</f>
        <v>1.3315710134869299</v>
      </c>
    </row>
    <row r="176" spans="1:27" x14ac:dyDescent="0.3">
      <c r="A176">
        <v>21.849349999999998</v>
      </c>
      <c r="B176">
        <f>output__2[[#This Row],[time]]-A175</f>
        <v>0.10563799999999901</v>
      </c>
      <c r="C176">
        <v>0.25</v>
      </c>
      <c r="D176">
        <v>0.03</v>
      </c>
      <c r="E176">
        <v>0.77</v>
      </c>
      <c r="F176">
        <v>0.09</v>
      </c>
      <c r="G176">
        <v>0.38</v>
      </c>
      <c r="H176">
        <v>-0.01</v>
      </c>
      <c r="I176">
        <f>output__2[[#This Row],[wx]]*180/PI()</f>
        <v>5.156620156177409</v>
      </c>
      <c r="J176">
        <f>output__2[[#This Row],[wy]]*180/PI()</f>
        <v>21.772396214971284</v>
      </c>
      <c r="K176">
        <f>output__2[[#This Row],[wz]]*180/PI()</f>
        <v>-0.57295779513082323</v>
      </c>
      <c r="L176">
        <f>output__2[[#This Row],[wx (deg)]]*output__2[[#This Row],[dt]]</f>
        <v>0.54473504005826401</v>
      </c>
      <c r="M176">
        <f>output__2[[#This Row],[wy (deg)]]*output__2[[#This Row],[dt]]</f>
        <v>2.2999923913571148</v>
      </c>
      <c r="N176">
        <f>output__2[[#This Row],[wz (deg)]]*output__2[[#This Row],[dt]]</f>
        <v>-6.0526115562029338E-2</v>
      </c>
      <c r="O176">
        <f>SUM($L$2:output__2[[#This Row],[delta θx]])</f>
        <v>15.806736733757383</v>
      </c>
      <c r="P176">
        <f>SUM($M$2:output__2[[#This Row],[delta θy]])</f>
        <v>0.61004993687204423</v>
      </c>
      <c r="Q176">
        <f>SUM($N$2:output__2[[#This Row],[delta θz]])</f>
        <v>-2.5697363376423943</v>
      </c>
      <c r="R176">
        <f>SQRT(output__2[[#This Row],[θ x]]^2+output__2[[#This Row],[θ y]]^2+output__2[[#This Row],[θ z]]^2)</f>
        <v>16.025873827682293</v>
      </c>
      <c r="S176">
        <f>output__2[[#This Row],[ax]]*$B176</f>
        <v>2.6409499999999753E-2</v>
      </c>
      <c r="T176">
        <f>output__2[[#This Row],[ay]]*$B176</f>
        <v>3.1691399999999701E-3</v>
      </c>
      <c r="U176">
        <f>output__2[[#This Row],[az]]*$B176</f>
        <v>8.1341259999999235E-2</v>
      </c>
      <c r="V176">
        <f>SUM(S$2:S176)</f>
        <v>6.292788999999982E-2</v>
      </c>
      <c r="W176">
        <f>SUM(T$2:T176)</f>
        <v>1.3565131700000024</v>
      </c>
      <c r="X176">
        <f>SUM($U$2:U176)</f>
        <v>-9.8382670000000241E-2</v>
      </c>
      <c r="Y176">
        <f>SQRT(output__2[[#This Row],[vx]]^2+output__2[[#This Row],[vy]]^2+output__2[[#This Row],[vz]]^2)</f>
        <v>1.361531141575409</v>
      </c>
      <c r="Z176">
        <f t="shared" si="2"/>
        <v>0.97499999999999998</v>
      </c>
      <c r="AA176">
        <f>output__2[[#This Row],[m segmental(kg)]]*output__2[[#This Row],[vmag]]</f>
        <v>1.3274928630360237</v>
      </c>
    </row>
    <row r="177" spans="1:27" x14ac:dyDescent="0.3">
      <c r="A177">
        <v>21.974667999999998</v>
      </c>
      <c r="B177">
        <f>output__2[[#This Row],[time]]-A176</f>
        <v>0.12531800000000004</v>
      </c>
      <c r="C177">
        <v>-0.57000000000000006</v>
      </c>
      <c r="D177">
        <v>0.82000000000000006</v>
      </c>
      <c r="E177">
        <v>7.0000000000000007E-2</v>
      </c>
      <c r="F177">
        <v>-0.28999999999999998</v>
      </c>
      <c r="G177">
        <v>0.28999999999999998</v>
      </c>
      <c r="H177">
        <v>-0.17</v>
      </c>
      <c r="I177">
        <f>output__2[[#This Row],[wx]]*180/PI()</f>
        <v>-16.615776058793873</v>
      </c>
      <c r="J177">
        <f>output__2[[#This Row],[wy]]*180/PI()</f>
        <v>16.615776058793873</v>
      </c>
      <c r="K177">
        <f>output__2[[#This Row],[wz]]*180/PI()</f>
        <v>-9.7402825172239957</v>
      </c>
      <c r="L177">
        <f>output__2[[#This Row],[wx (deg)]]*output__2[[#This Row],[dt]]</f>
        <v>-2.0822558241359315</v>
      </c>
      <c r="M177">
        <f>output__2[[#This Row],[wy (deg)]]*output__2[[#This Row],[dt]]</f>
        <v>2.0822558241359315</v>
      </c>
      <c r="N177">
        <f>output__2[[#This Row],[wz (deg)]]*output__2[[#This Row],[dt]]</f>
        <v>-1.2206327244934772</v>
      </c>
      <c r="O177">
        <f>SUM($L$2:output__2[[#This Row],[delta θx]])</f>
        <v>13.724480909621452</v>
      </c>
      <c r="P177">
        <f>SUM($M$2:output__2[[#This Row],[delta θy]])</f>
        <v>2.6923057610079759</v>
      </c>
      <c r="Q177">
        <f>SUM($N$2:output__2[[#This Row],[delta θz]])</f>
        <v>-3.7903690621358717</v>
      </c>
      <c r="R177">
        <f>SQRT(output__2[[#This Row],[θ x]]^2+output__2[[#This Row],[θ y]]^2+output__2[[#This Row],[θ z]]^2)</f>
        <v>14.490575702038797</v>
      </c>
      <c r="S177">
        <f>output__2[[#This Row],[ax]]*$B177</f>
        <v>-7.1431260000000024E-2</v>
      </c>
      <c r="T177">
        <f>output__2[[#This Row],[ay]]*$B177</f>
        <v>0.10276076000000003</v>
      </c>
      <c r="U177">
        <f>output__2[[#This Row],[az]]*$B177</f>
        <v>8.7722600000000039E-3</v>
      </c>
      <c r="V177">
        <f>SUM(S$2:S177)</f>
        <v>-8.5033700000002044E-3</v>
      </c>
      <c r="W177">
        <f>SUM(T$2:T177)</f>
        <v>1.4592739300000024</v>
      </c>
      <c r="X177">
        <f>SUM($U$2:U177)</f>
        <v>-8.9610410000000237E-2</v>
      </c>
      <c r="Y177">
        <f>SQRT(output__2[[#This Row],[vx]]^2+output__2[[#This Row],[vy]]^2+output__2[[#This Row],[vz]]^2)</f>
        <v>1.4620474464460369</v>
      </c>
      <c r="Z177">
        <f t="shared" si="2"/>
        <v>0.97499999999999998</v>
      </c>
      <c r="AA177">
        <f>output__2[[#This Row],[m segmental(kg)]]*output__2[[#This Row],[vmag]]</f>
        <v>1.425496260284886</v>
      </c>
    </row>
    <row r="178" spans="1:27" x14ac:dyDescent="0.3">
      <c r="A178">
        <v>22.101081999999998</v>
      </c>
      <c r="B178">
        <f>output__2[[#This Row],[time]]-A177</f>
        <v>0.12641400000000047</v>
      </c>
      <c r="C178">
        <v>0.35000000000000003</v>
      </c>
      <c r="D178">
        <v>1.79</v>
      </c>
      <c r="E178">
        <v>-4.74</v>
      </c>
      <c r="F178">
        <v>-0.13</v>
      </c>
      <c r="G178">
        <v>0.14000000000000001</v>
      </c>
      <c r="H178">
        <v>-0.13</v>
      </c>
      <c r="I178">
        <f>output__2[[#This Row],[wx]]*180/PI()</f>
        <v>-7.4484513367007024</v>
      </c>
      <c r="J178">
        <f>output__2[[#This Row],[wy]]*180/PI()</f>
        <v>8.0214091318315255</v>
      </c>
      <c r="K178">
        <f>output__2[[#This Row],[wz]]*180/PI()</f>
        <v>-7.4484513367007024</v>
      </c>
      <c r="L178">
        <f>output__2[[#This Row],[wx (deg)]]*output__2[[#This Row],[dt]]</f>
        <v>-0.94158852727768605</v>
      </c>
      <c r="M178">
        <f>output__2[[#This Row],[wy (deg)]]*output__2[[#This Row],[dt]]</f>
        <v>1.0140184139913542</v>
      </c>
      <c r="N178">
        <f>output__2[[#This Row],[wz (deg)]]*output__2[[#This Row],[dt]]</f>
        <v>-0.94158852727768605</v>
      </c>
      <c r="O178">
        <f>SUM($L$2:output__2[[#This Row],[delta θx]])</f>
        <v>12.782892382343766</v>
      </c>
      <c r="P178">
        <f>SUM($M$2:output__2[[#This Row],[delta θy]])</f>
        <v>3.7063241749993301</v>
      </c>
      <c r="Q178">
        <f>SUM($N$2:output__2[[#This Row],[delta θz]])</f>
        <v>-4.7319575894135575</v>
      </c>
      <c r="R178">
        <f>SQRT(output__2[[#This Row],[θ x]]^2+output__2[[#This Row],[θ y]]^2+output__2[[#This Row],[θ z]]^2)</f>
        <v>14.125530049409662</v>
      </c>
      <c r="S178">
        <f>output__2[[#This Row],[ax]]*$B178</f>
        <v>4.424490000000017E-2</v>
      </c>
      <c r="T178">
        <f>output__2[[#This Row],[ay]]*$B178</f>
        <v>0.22628106000000084</v>
      </c>
      <c r="U178">
        <f>output__2[[#This Row],[az]]*$B178</f>
        <v>-0.59920236000000227</v>
      </c>
      <c r="V178">
        <f>SUM(S$2:S178)</f>
        <v>3.5741529999999966E-2</v>
      </c>
      <c r="W178">
        <f>SUM(T$2:T178)</f>
        <v>1.6855549900000033</v>
      </c>
      <c r="X178">
        <f>SUM($U$2:U178)</f>
        <v>-0.68881277000000252</v>
      </c>
      <c r="Y178">
        <f>SQRT(output__2[[#This Row],[vx]]^2+output__2[[#This Row],[vy]]^2+output__2[[#This Row],[vz]]^2)</f>
        <v>1.8212183047058714</v>
      </c>
      <c r="Z178">
        <f t="shared" si="2"/>
        <v>0.97499999999999998</v>
      </c>
      <c r="AA178">
        <f>output__2[[#This Row],[m segmental(kg)]]*output__2[[#This Row],[vmag]]</f>
        <v>1.7756878470882247</v>
      </c>
    </row>
    <row r="179" spans="1:27" x14ac:dyDescent="0.3">
      <c r="A179">
        <v>22.253083999999998</v>
      </c>
      <c r="B179">
        <f>output__2[[#This Row],[time]]-A178</f>
        <v>0.15200199999999953</v>
      </c>
      <c r="C179">
        <v>-1.37</v>
      </c>
      <c r="D179">
        <v>1.68</v>
      </c>
      <c r="E179">
        <v>-3.06</v>
      </c>
      <c r="F179">
        <v>7.0000000000000007E-2</v>
      </c>
      <c r="G179">
        <v>-0.18</v>
      </c>
      <c r="H179">
        <v>-0.12</v>
      </c>
      <c r="I179">
        <f>output__2[[#This Row],[wx]]*180/PI()</f>
        <v>4.0107045659157627</v>
      </c>
      <c r="J179">
        <f>output__2[[#This Row],[wy]]*180/PI()</f>
        <v>-10.313240312354818</v>
      </c>
      <c r="K179">
        <f>output__2[[#This Row],[wz]]*180/PI()</f>
        <v>-6.8754935415698784</v>
      </c>
      <c r="L179">
        <f>output__2[[#This Row],[wx (deg)]]*output__2[[#This Row],[dt]]</f>
        <v>0.60963511542832582</v>
      </c>
      <c r="M179">
        <f>output__2[[#This Row],[wy (deg)]]*output__2[[#This Row],[dt]]</f>
        <v>-1.5676331539585522</v>
      </c>
      <c r="N179">
        <f>output__2[[#This Row],[wz (deg)]]*output__2[[#This Row],[dt]]</f>
        <v>-1.0450887693057014</v>
      </c>
      <c r="O179">
        <f>SUM($L$2:output__2[[#This Row],[delta θx]])</f>
        <v>13.392527497772091</v>
      </c>
      <c r="P179">
        <f>SUM($M$2:output__2[[#This Row],[delta θy]])</f>
        <v>2.1386910210407777</v>
      </c>
      <c r="Q179">
        <f>SUM($N$2:output__2[[#This Row],[delta θz]])</f>
        <v>-5.7770463587192591</v>
      </c>
      <c r="R179">
        <f>SQRT(output__2[[#This Row],[θ x]]^2+output__2[[#This Row],[θ y]]^2+output__2[[#This Row],[θ z]]^2)</f>
        <v>14.741372279840622</v>
      </c>
      <c r="S179">
        <f>output__2[[#This Row],[ax]]*$B179</f>
        <v>-0.20824273999999937</v>
      </c>
      <c r="T179">
        <f>output__2[[#This Row],[ay]]*$B179</f>
        <v>0.25536335999999921</v>
      </c>
      <c r="U179">
        <f>output__2[[#This Row],[az]]*$B179</f>
        <v>-0.46512611999999853</v>
      </c>
      <c r="V179">
        <f>SUM(S$2:S179)</f>
        <v>-0.17250120999999941</v>
      </c>
      <c r="W179">
        <f>SUM(T$2:T179)</f>
        <v>1.9409183500000025</v>
      </c>
      <c r="X179">
        <f>SUM($U$2:U179)</f>
        <v>-1.1539388900000009</v>
      </c>
      <c r="Y179">
        <f>SQRT(output__2[[#This Row],[vx]]^2+output__2[[#This Row],[vy]]^2+output__2[[#This Row],[vz]]^2)</f>
        <v>2.2646182174204621</v>
      </c>
      <c r="Z179">
        <f t="shared" si="2"/>
        <v>0.97499999999999998</v>
      </c>
      <c r="AA179">
        <f>output__2[[#This Row],[m segmental(kg)]]*output__2[[#This Row],[vmag]]</f>
        <v>2.2080027619849507</v>
      </c>
    </row>
    <row r="180" spans="1:27" x14ac:dyDescent="0.3">
      <c r="A180">
        <v>22.364834999999999</v>
      </c>
      <c r="B180">
        <f>output__2[[#This Row],[time]]-A179</f>
        <v>0.11175100000000171</v>
      </c>
      <c r="C180">
        <v>0.25</v>
      </c>
      <c r="D180">
        <v>-1.1000000000000001</v>
      </c>
      <c r="E180">
        <v>0.18</v>
      </c>
      <c r="F180">
        <v>-0.06</v>
      </c>
      <c r="G180">
        <v>-0.01</v>
      </c>
      <c r="H180">
        <v>0.15</v>
      </c>
      <c r="I180">
        <f>output__2[[#This Row],[wx]]*180/PI()</f>
        <v>-3.4377467707849392</v>
      </c>
      <c r="J180">
        <f>output__2[[#This Row],[wy]]*180/PI()</f>
        <v>-0.57295779513082323</v>
      </c>
      <c r="K180">
        <f>output__2[[#This Row],[wz]]*180/PI()</f>
        <v>8.5943669269623477</v>
      </c>
      <c r="L180">
        <f>output__2[[#This Row],[wx (deg)]]*output__2[[#This Row],[dt]]</f>
        <v>-0.38417163938199361</v>
      </c>
      <c r="M180">
        <f>output__2[[#This Row],[wy (deg)]]*output__2[[#This Row],[dt]]</f>
        <v>-6.4028606563665602E-2</v>
      </c>
      <c r="N180">
        <f>output__2[[#This Row],[wz (deg)]]*output__2[[#This Row],[dt]]</f>
        <v>0.96042909845498403</v>
      </c>
      <c r="O180">
        <f>SUM($L$2:output__2[[#This Row],[delta θx]])</f>
        <v>13.008355858390098</v>
      </c>
      <c r="P180">
        <f>SUM($M$2:output__2[[#This Row],[delta θy]])</f>
        <v>2.0746624144771122</v>
      </c>
      <c r="Q180">
        <f>SUM($N$2:output__2[[#This Row],[delta θz]])</f>
        <v>-4.8166172602642749</v>
      </c>
      <c r="R180">
        <f>SQRT(output__2[[#This Row],[θ x]]^2+output__2[[#This Row],[θ y]]^2+output__2[[#This Row],[θ z]]^2)</f>
        <v>14.025738772144294</v>
      </c>
      <c r="S180">
        <f>output__2[[#This Row],[ax]]*$B180</f>
        <v>2.7937750000000428E-2</v>
      </c>
      <c r="T180">
        <f>output__2[[#This Row],[ay]]*$B180</f>
        <v>-0.1229261000000019</v>
      </c>
      <c r="U180">
        <f>output__2[[#This Row],[az]]*$B180</f>
        <v>2.0115180000000309E-2</v>
      </c>
      <c r="V180">
        <f>SUM(S$2:S180)</f>
        <v>-0.14456345999999898</v>
      </c>
      <c r="W180">
        <f>SUM(T$2:T180)</f>
        <v>1.8179922500000005</v>
      </c>
      <c r="X180">
        <f>SUM($U$2:U180)</f>
        <v>-1.1338237100000006</v>
      </c>
      <c r="Y180">
        <f>SQRT(output__2[[#This Row],[vx]]^2+output__2[[#This Row],[vy]]^2+output__2[[#This Row],[vz]]^2)</f>
        <v>2.1474521229553409</v>
      </c>
      <c r="Z180">
        <f t="shared" si="2"/>
        <v>0.97499999999999998</v>
      </c>
      <c r="AA180">
        <f>output__2[[#This Row],[m segmental(kg)]]*output__2[[#This Row],[vmag]]</f>
        <v>2.0937658198814573</v>
      </c>
    </row>
    <row r="181" spans="1:27" x14ac:dyDescent="0.3">
      <c r="A181">
        <v>22.477266</v>
      </c>
      <c r="B181">
        <f>output__2[[#This Row],[time]]-A180</f>
        <v>0.11243100000000084</v>
      </c>
      <c r="C181">
        <v>0.14000000000000001</v>
      </c>
      <c r="D181">
        <v>-0.38</v>
      </c>
      <c r="E181">
        <v>0.14000000000000001</v>
      </c>
      <c r="F181">
        <v>0.02</v>
      </c>
      <c r="G181">
        <v>-0.11</v>
      </c>
      <c r="H181">
        <v>0</v>
      </c>
      <c r="I181">
        <f>output__2[[#This Row],[wx]]*180/PI()</f>
        <v>1.1459155902616465</v>
      </c>
      <c r="J181">
        <f>output__2[[#This Row],[wy]]*180/PI()</f>
        <v>-6.3025357464390561</v>
      </c>
      <c r="K181">
        <f>output__2[[#This Row],[wz]]*180/PI()</f>
        <v>0</v>
      </c>
      <c r="L181">
        <f>output__2[[#This Row],[wx (deg)]]*output__2[[#This Row],[dt]]</f>
        <v>0.12883643572870812</v>
      </c>
      <c r="M181">
        <f>output__2[[#This Row],[wy (deg)]]*output__2[[#This Row],[dt]]</f>
        <v>-0.70860039650789475</v>
      </c>
      <c r="N181">
        <f>output__2[[#This Row],[wz (deg)]]*output__2[[#This Row],[dt]]</f>
        <v>0</v>
      </c>
      <c r="O181">
        <f>SUM($L$2:output__2[[#This Row],[delta θx]])</f>
        <v>13.137192294118806</v>
      </c>
      <c r="P181">
        <f>SUM($M$2:output__2[[#This Row],[delta θy]])</f>
        <v>1.3660620179692176</v>
      </c>
      <c r="Q181">
        <f>SUM($N$2:output__2[[#This Row],[delta θz]])</f>
        <v>-4.8166172602642749</v>
      </c>
      <c r="R181">
        <f>SQRT(output__2[[#This Row],[θ x]]^2+output__2[[#This Row],[θ y]]^2+output__2[[#This Row],[θ z]]^2)</f>
        <v>14.058867260254946</v>
      </c>
      <c r="S181">
        <f>output__2[[#This Row],[ax]]*$B181</f>
        <v>1.574034000000012E-2</v>
      </c>
      <c r="T181">
        <f>output__2[[#This Row],[ay]]*$B181</f>
        <v>-4.2723780000000315E-2</v>
      </c>
      <c r="U181">
        <f>output__2[[#This Row],[az]]*$B181</f>
        <v>1.574034000000012E-2</v>
      </c>
      <c r="V181">
        <f>SUM(S$2:S181)</f>
        <v>-0.12882311999999885</v>
      </c>
      <c r="W181">
        <f>SUM(T$2:T181)</f>
        <v>1.7752684700000003</v>
      </c>
      <c r="X181">
        <f>SUM($U$2:U181)</f>
        <v>-1.1180833700000006</v>
      </c>
      <c r="Y181">
        <f>SQRT(output__2[[#This Row],[vx]]^2+output__2[[#This Row],[vy]]^2+output__2[[#This Row],[vz]]^2)</f>
        <v>2.1019714458320395</v>
      </c>
      <c r="Z181">
        <f t="shared" si="2"/>
        <v>0.97499999999999998</v>
      </c>
      <c r="AA181">
        <f>output__2[[#This Row],[m segmental(kg)]]*output__2[[#This Row],[vmag]]</f>
        <v>2.0494221596862383</v>
      </c>
    </row>
    <row r="182" spans="1:27" x14ac:dyDescent="0.3">
      <c r="A182">
        <v>22.602891</v>
      </c>
      <c r="B182">
        <f>output__2[[#This Row],[time]]-A181</f>
        <v>0.12562499999999943</v>
      </c>
      <c r="C182">
        <v>0.09</v>
      </c>
      <c r="D182">
        <v>-0.26</v>
      </c>
      <c r="E182">
        <v>0.70000000000000007</v>
      </c>
      <c r="F182">
        <v>-0.13</v>
      </c>
      <c r="G182">
        <v>-0.16</v>
      </c>
      <c r="H182">
        <v>-0.04</v>
      </c>
      <c r="I182">
        <f>output__2[[#This Row],[wx]]*180/PI()</f>
        <v>-7.4484513367007024</v>
      </c>
      <c r="J182">
        <f>output__2[[#This Row],[wy]]*180/PI()</f>
        <v>-9.1673247220931717</v>
      </c>
      <c r="K182">
        <f>output__2[[#This Row],[wz]]*180/PI()</f>
        <v>-2.2918311805232929</v>
      </c>
      <c r="L182">
        <f>output__2[[#This Row],[wx (deg)]]*output__2[[#This Row],[dt]]</f>
        <v>-0.93571169917302155</v>
      </c>
      <c r="M182">
        <f>output__2[[#This Row],[wy (deg)]]*output__2[[#This Row],[dt]]</f>
        <v>-1.1516451682129494</v>
      </c>
      <c r="N182">
        <f>output__2[[#This Row],[wz (deg)]]*output__2[[#This Row],[dt]]</f>
        <v>-0.28791129205323734</v>
      </c>
      <c r="O182">
        <f>SUM($L$2:output__2[[#This Row],[delta θx]])</f>
        <v>12.201480594945785</v>
      </c>
      <c r="P182">
        <f>SUM($M$2:output__2[[#This Row],[delta θy]])</f>
        <v>0.21441684975626818</v>
      </c>
      <c r="Q182">
        <f>SUM($N$2:output__2[[#This Row],[delta θz]])</f>
        <v>-5.1045285523175119</v>
      </c>
      <c r="R182">
        <f>SQRT(output__2[[#This Row],[θ x]]^2+output__2[[#This Row],[θ y]]^2+output__2[[#This Row],[θ z]]^2)</f>
        <v>13.227936915321401</v>
      </c>
      <c r="S182">
        <f>output__2[[#This Row],[ax]]*$B182</f>
        <v>1.1306249999999948E-2</v>
      </c>
      <c r="T182">
        <f>output__2[[#This Row],[ay]]*$B182</f>
        <v>-3.2662499999999851E-2</v>
      </c>
      <c r="U182">
        <f>output__2[[#This Row],[az]]*$B182</f>
        <v>8.7937499999999613E-2</v>
      </c>
      <c r="V182">
        <f>SUM(S$2:S182)</f>
        <v>-0.1175168699999989</v>
      </c>
      <c r="W182">
        <f>SUM(T$2:T182)</f>
        <v>1.7426059700000005</v>
      </c>
      <c r="X182">
        <f>SUM($U$2:U182)</f>
        <v>-1.030145870000001</v>
      </c>
      <c r="Y182">
        <f>SQRT(output__2[[#This Row],[vx]]^2+output__2[[#This Row],[vy]]^2+output__2[[#This Row],[vz]]^2)</f>
        <v>2.0277293445852922</v>
      </c>
      <c r="Z182">
        <f t="shared" si="2"/>
        <v>0.97499999999999998</v>
      </c>
      <c r="AA182">
        <f>output__2[[#This Row],[m segmental(kg)]]*output__2[[#This Row],[vmag]]</f>
        <v>1.9770361109706598</v>
      </c>
    </row>
    <row r="183" spans="1:27" x14ac:dyDescent="0.3">
      <c r="A183">
        <v>22.754849999999998</v>
      </c>
      <c r="B183">
        <f>output__2[[#This Row],[time]]-A182</f>
        <v>0.15195899999999796</v>
      </c>
      <c r="C183">
        <v>-0.4</v>
      </c>
      <c r="D183">
        <v>0.25</v>
      </c>
      <c r="E183">
        <v>0.71</v>
      </c>
      <c r="F183">
        <v>-0.37</v>
      </c>
      <c r="G183">
        <v>-0.26</v>
      </c>
      <c r="H183">
        <v>0.08</v>
      </c>
      <c r="I183">
        <f>output__2[[#This Row],[wx]]*180/PI()</f>
        <v>-21.199438419840458</v>
      </c>
      <c r="J183">
        <f>output__2[[#This Row],[wy]]*180/PI()</f>
        <v>-14.896902673401405</v>
      </c>
      <c r="K183">
        <f>output__2[[#This Row],[wz]]*180/PI()</f>
        <v>4.5836623610465859</v>
      </c>
      <c r="L183">
        <f>output__2[[#This Row],[wx (deg)]]*output__2[[#This Row],[dt]]</f>
        <v>-3.2214454628404927</v>
      </c>
      <c r="M183">
        <f>output__2[[#This Row],[wy (deg)]]*output__2[[#This Row],[dt]]</f>
        <v>-2.2637184333473734</v>
      </c>
      <c r="N183">
        <f>output__2[[#This Row],[wz (deg)]]*output__2[[#This Row],[dt]]</f>
        <v>0.69652874872226878</v>
      </c>
      <c r="O183">
        <f>SUM($L$2:output__2[[#This Row],[delta θx]])</f>
        <v>8.9800351321052929</v>
      </c>
      <c r="P183">
        <f>SUM($M$2:output__2[[#This Row],[delta θy]])</f>
        <v>-2.049301583591105</v>
      </c>
      <c r="Q183">
        <f>SUM($N$2:output__2[[#This Row],[delta θz]])</f>
        <v>-4.407999803595243</v>
      </c>
      <c r="R183">
        <f>SQRT(output__2[[#This Row],[θ x]]^2+output__2[[#This Row],[θ y]]^2+output__2[[#This Row],[θ z]]^2)</f>
        <v>10.211323627368298</v>
      </c>
      <c r="S183">
        <f>output__2[[#This Row],[ax]]*$B183</f>
        <v>-6.0783599999999188E-2</v>
      </c>
      <c r="T183">
        <f>output__2[[#This Row],[ay]]*$B183</f>
        <v>3.7989749999999489E-2</v>
      </c>
      <c r="U183">
        <f>output__2[[#This Row],[az]]*$B183</f>
        <v>0.10789088999999855</v>
      </c>
      <c r="V183">
        <f>SUM(S$2:S183)</f>
        <v>-0.1783004699999981</v>
      </c>
      <c r="W183">
        <f>SUM(T$2:T183)</f>
        <v>1.78059572</v>
      </c>
      <c r="X183">
        <f>SUM($U$2:U183)</f>
        <v>-0.9222549800000025</v>
      </c>
      <c r="Y183">
        <f>SQRT(output__2[[#This Row],[vx]]^2+output__2[[#This Row],[vy]]^2+output__2[[#This Row],[vz]]^2)</f>
        <v>2.0131732225070311</v>
      </c>
      <c r="Z183">
        <f t="shared" si="2"/>
        <v>0.97499999999999998</v>
      </c>
      <c r="AA183">
        <f>output__2[[#This Row],[m segmental(kg)]]*output__2[[#This Row],[vmag]]</f>
        <v>1.9628438919443554</v>
      </c>
    </row>
    <row r="184" spans="1:27" x14ac:dyDescent="0.3">
      <c r="A184">
        <v>22.863705</v>
      </c>
      <c r="B184">
        <f>output__2[[#This Row],[time]]-A183</f>
        <v>0.10885500000000192</v>
      </c>
      <c r="C184">
        <v>-2.89</v>
      </c>
      <c r="D184">
        <v>-0.70000000000000007</v>
      </c>
      <c r="E184">
        <v>-0.16</v>
      </c>
      <c r="F184">
        <v>-0.48</v>
      </c>
      <c r="G184">
        <v>-0.05</v>
      </c>
      <c r="H184">
        <v>0.19</v>
      </c>
      <c r="I184">
        <f>output__2[[#This Row],[wx]]*180/PI()</f>
        <v>-27.501974166279513</v>
      </c>
      <c r="J184">
        <f>output__2[[#This Row],[wy]]*180/PI()</f>
        <v>-2.8647889756541161</v>
      </c>
      <c r="K184">
        <f>output__2[[#This Row],[wz]]*180/PI()</f>
        <v>10.886198107485642</v>
      </c>
      <c r="L184">
        <f>output__2[[#This Row],[wx (deg)]]*output__2[[#This Row],[dt]]</f>
        <v>-2.9937273978704093</v>
      </c>
      <c r="M184">
        <f>output__2[[#This Row],[wy (deg)]]*output__2[[#This Row],[dt]]</f>
        <v>-0.31184660394483432</v>
      </c>
      <c r="N184">
        <f>output__2[[#This Row],[wz (deg)]]*output__2[[#This Row],[dt]]</f>
        <v>1.1850170949903704</v>
      </c>
      <c r="O184">
        <f>SUM($L$2:output__2[[#This Row],[delta θx]])</f>
        <v>5.9863077342348836</v>
      </c>
      <c r="P184">
        <f>SUM($M$2:output__2[[#This Row],[delta θy]])</f>
        <v>-2.3611481875359392</v>
      </c>
      <c r="Q184">
        <f>SUM($N$2:output__2[[#This Row],[delta θz]])</f>
        <v>-3.2229827086048726</v>
      </c>
      <c r="R184">
        <f>SQRT(output__2[[#This Row],[θ x]]^2+output__2[[#This Row],[θ y]]^2+output__2[[#This Row],[θ z]]^2)</f>
        <v>7.1971187702045487</v>
      </c>
      <c r="S184">
        <f>output__2[[#This Row],[ax]]*$B184</f>
        <v>-0.31459095000000559</v>
      </c>
      <c r="T184">
        <f>output__2[[#This Row],[ay]]*$B184</f>
        <v>-7.6198500000001348E-2</v>
      </c>
      <c r="U184">
        <f>output__2[[#This Row],[az]]*$B184</f>
        <v>-1.7416800000000308E-2</v>
      </c>
      <c r="V184">
        <f>SUM(S$2:S184)</f>
        <v>-0.49289142000000369</v>
      </c>
      <c r="W184">
        <f>SUM(T$2:T184)</f>
        <v>1.7043972199999986</v>
      </c>
      <c r="X184">
        <f>SUM($U$2:U184)</f>
        <v>-0.93967178000000284</v>
      </c>
      <c r="Y184">
        <f>SQRT(output__2[[#This Row],[vx]]^2+output__2[[#This Row],[vy]]^2+output__2[[#This Row],[vz]]^2)</f>
        <v>2.0077088657426696</v>
      </c>
      <c r="Z184">
        <f t="shared" si="2"/>
        <v>0.97499999999999998</v>
      </c>
      <c r="AA184">
        <f>output__2[[#This Row],[m segmental(kg)]]*output__2[[#This Row],[vmag]]</f>
        <v>1.9575161440991029</v>
      </c>
    </row>
    <row r="185" spans="1:27" x14ac:dyDescent="0.3">
      <c r="A185">
        <v>22.979174999999998</v>
      </c>
      <c r="B185">
        <f>output__2[[#This Row],[time]]-A184</f>
        <v>0.11546999999999841</v>
      </c>
      <c r="C185">
        <v>-1.42</v>
      </c>
      <c r="D185">
        <v>-1.0900000000000001</v>
      </c>
      <c r="E185">
        <v>0.46</v>
      </c>
      <c r="F185">
        <v>-0.17</v>
      </c>
      <c r="G185">
        <v>0.02</v>
      </c>
      <c r="H185">
        <v>-0.27</v>
      </c>
      <c r="I185">
        <f>output__2[[#This Row],[wx]]*180/PI()</f>
        <v>-9.7402825172239957</v>
      </c>
      <c r="J185">
        <f>output__2[[#This Row],[wy]]*180/PI()</f>
        <v>1.1459155902616465</v>
      </c>
      <c r="K185">
        <f>output__2[[#This Row],[wz]]*180/PI()</f>
        <v>-15.469860468532227</v>
      </c>
      <c r="L185">
        <f>output__2[[#This Row],[wx (deg)]]*output__2[[#This Row],[dt]]</f>
        <v>-1.1247104222638393</v>
      </c>
      <c r="M185">
        <f>output__2[[#This Row],[wy (deg)]]*output__2[[#This Row],[dt]]</f>
        <v>0.13231887320751048</v>
      </c>
      <c r="N185">
        <f>output__2[[#This Row],[wz (deg)]]*output__2[[#This Row],[dt]]</f>
        <v>-1.7863047883013916</v>
      </c>
      <c r="O185">
        <f>SUM($L$2:output__2[[#This Row],[delta θx]])</f>
        <v>4.8615973119710443</v>
      </c>
      <c r="P185">
        <f>SUM($M$2:output__2[[#This Row],[delta θy]])</f>
        <v>-2.2288293143284288</v>
      </c>
      <c r="Q185">
        <f>SUM($N$2:output__2[[#This Row],[delta θz]])</f>
        <v>-5.0092874969062642</v>
      </c>
      <c r="R185">
        <f>SQRT(output__2[[#This Row],[θ x]]^2+output__2[[#This Row],[θ y]]^2+output__2[[#This Row],[θ z]]^2)</f>
        <v>7.3277397444802341</v>
      </c>
      <c r="S185">
        <f>output__2[[#This Row],[ax]]*$B185</f>
        <v>-0.16396739999999774</v>
      </c>
      <c r="T185">
        <f>output__2[[#This Row],[ay]]*$B185</f>
        <v>-0.12586229999999826</v>
      </c>
      <c r="U185">
        <f>output__2[[#This Row],[az]]*$B185</f>
        <v>5.3116199999999267E-2</v>
      </c>
      <c r="V185">
        <f>SUM(S$2:S185)</f>
        <v>-0.6568588200000014</v>
      </c>
      <c r="W185">
        <f>SUM(T$2:T185)</f>
        <v>1.5785349200000003</v>
      </c>
      <c r="X185">
        <f>SUM($U$2:U185)</f>
        <v>-0.88655558000000356</v>
      </c>
      <c r="Y185">
        <f>SQRT(output__2[[#This Row],[vx]]^2+output__2[[#This Row],[vy]]^2+output__2[[#This Row],[vz]]^2)</f>
        <v>1.9259327089751459</v>
      </c>
      <c r="Z185">
        <f t="shared" si="2"/>
        <v>0.97499999999999998</v>
      </c>
      <c r="AA185">
        <f>output__2[[#This Row],[m segmental(kg)]]*output__2[[#This Row],[vmag]]</f>
        <v>1.8777843912507672</v>
      </c>
    </row>
    <row r="186" spans="1:27" x14ac:dyDescent="0.3">
      <c r="A186">
        <v>23.111260999999999</v>
      </c>
      <c r="B186">
        <f>output__2[[#This Row],[time]]-A185</f>
        <v>0.13208600000000104</v>
      </c>
      <c r="C186">
        <v>-0.53</v>
      </c>
      <c r="D186">
        <v>-0.01</v>
      </c>
      <c r="E186">
        <v>0.16</v>
      </c>
      <c r="F186">
        <v>0.09</v>
      </c>
      <c r="G186">
        <v>-0.06</v>
      </c>
      <c r="H186">
        <v>-0.06</v>
      </c>
      <c r="I186">
        <f>output__2[[#This Row],[wx]]*180/PI()</f>
        <v>5.156620156177409</v>
      </c>
      <c r="J186">
        <f>output__2[[#This Row],[wy]]*180/PI()</f>
        <v>-3.4377467707849392</v>
      </c>
      <c r="K186">
        <f>output__2[[#This Row],[wz]]*180/PI()</f>
        <v>-3.4377467707849392</v>
      </c>
      <c r="L186">
        <f>output__2[[#This Row],[wx (deg)]]*output__2[[#This Row],[dt]]</f>
        <v>0.68111732994885454</v>
      </c>
      <c r="M186">
        <f>output__2[[#This Row],[wy (deg)]]*output__2[[#This Row],[dt]]</f>
        <v>-0.45407821996590303</v>
      </c>
      <c r="N186">
        <f>output__2[[#This Row],[wz (deg)]]*output__2[[#This Row],[dt]]</f>
        <v>-0.45407821996590303</v>
      </c>
      <c r="O186">
        <f>SUM($L$2:output__2[[#This Row],[delta θx]])</f>
        <v>5.5427146419198987</v>
      </c>
      <c r="P186">
        <f>SUM($M$2:output__2[[#This Row],[delta θy]])</f>
        <v>-2.6829075342943316</v>
      </c>
      <c r="Q186">
        <f>SUM($N$2:output__2[[#This Row],[delta θz]])</f>
        <v>-5.4633657168721674</v>
      </c>
      <c r="R186">
        <f>SQRT(output__2[[#This Row],[θ x]]^2+output__2[[#This Row],[θ y]]^2+output__2[[#This Row],[θ z]]^2)</f>
        <v>8.2321348018372884</v>
      </c>
      <c r="S186">
        <f>output__2[[#This Row],[ax]]*$B186</f>
        <v>-7.0005580000000553E-2</v>
      </c>
      <c r="T186">
        <f>output__2[[#This Row],[ay]]*$B186</f>
        <v>-1.3208600000000103E-3</v>
      </c>
      <c r="U186">
        <f>output__2[[#This Row],[az]]*$B186</f>
        <v>2.1133760000000164E-2</v>
      </c>
      <c r="V186">
        <f>SUM(S$2:S186)</f>
        <v>-0.72686440000000196</v>
      </c>
      <c r="W186">
        <f>SUM(T$2:T186)</f>
        <v>1.5772140600000002</v>
      </c>
      <c r="X186">
        <f>SUM($U$2:U186)</f>
        <v>-0.86542182000000345</v>
      </c>
      <c r="Y186">
        <f>SQRT(output__2[[#This Row],[vx]]^2+output__2[[#This Row],[vy]]^2+output__2[[#This Row],[vz]]^2)</f>
        <v>1.9403326966221968</v>
      </c>
      <c r="Z186">
        <f t="shared" si="2"/>
        <v>0.97499999999999998</v>
      </c>
      <c r="AA186">
        <f>output__2[[#This Row],[m segmental(kg)]]*output__2[[#This Row],[vmag]]</f>
        <v>1.8918243792066418</v>
      </c>
    </row>
    <row r="187" spans="1:27" x14ac:dyDescent="0.3">
      <c r="A187">
        <v>23.253221</v>
      </c>
      <c r="B187">
        <f>output__2[[#This Row],[time]]-A186</f>
        <v>0.14196000000000097</v>
      </c>
      <c r="C187">
        <v>-0.08</v>
      </c>
      <c r="D187">
        <v>0.19</v>
      </c>
      <c r="E187">
        <v>0.28999999999999998</v>
      </c>
      <c r="F187">
        <v>0.12</v>
      </c>
      <c r="G187">
        <v>0.06</v>
      </c>
      <c r="H187">
        <v>-0.03</v>
      </c>
      <c r="I187">
        <f>output__2[[#This Row],[wx]]*180/PI()</f>
        <v>6.8754935415698784</v>
      </c>
      <c r="J187">
        <f>output__2[[#This Row],[wy]]*180/PI()</f>
        <v>3.4377467707849392</v>
      </c>
      <c r="K187">
        <f>output__2[[#This Row],[wz]]*180/PI()</f>
        <v>-1.7188733853924696</v>
      </c>
      <c r="L187">
        <f>output__2[[#This Row],[wx (deg)]]*output__2[[#This Row],[dt]]</f>
        <v>0.9760450631612666</v>
      </c>
      <c r="M187">
        <f>output__2[[#This Row],[wy (deg)]]*output__2[[#This Row],[dt]]</f>
        <v>0.4880225315806333</v>
      </c>
      <c r="N187">
        <f>output__2[[#This Row],[wz (deg)]]*output__2[[#This Row],[dt]]</f>
        <v>-0.24401126579031665</v>
      </c>
      <c r="O187">
        <f>SUM($L$2:output__2[[#This Row],[delta θx]])</f>
        <v>6.5187597050811652</v>
      </c>
      <c r="P187">
        <f>SUM($M$2:output__2[[#This Row],[delta θy]])</f>
        <v>-2.1948850027136984</v>
      </c>
      <c r="Q187">
        <f>SUM($N$2:output__2[[#This Row],[delta θz]])</f>
        <v>-5.7073769826624838</v>
      </c>
      <c r="R187">
        <f>SQRT(output__2[[#This Row],[θ x]]^2+output__2[[#This Row],[θ y]]^2+output__2[[#This Row],[θ z]]^2)</f>
        <v>8.9378912663979584</v>
      </c>
      <c r="S187">
        <f>output__2[[#This Row],[ax]]*$B187</f>
        <v>-1.1356800000000078E-2</v>
      </c>
      <c r="T187">
        <f>output__2[[#This Row],[ay]]*$B187</f>
        <v>2.6972400000000184E-2</v>
      </c>
      <c r="U187">
        <f>output__2[[#This Row],[az]]*$B187</f>
        <v>4.1168400000000278E-2</v>
      </c>
      <c r="V187">
        <f>SUM(S$2:S187)</f>
        <v>-0.73822120000000202</v>
      </c>
      <c r="W187">
        <f>SUM(T$2:T187)</f>
        <v>1.6041864600000004</v>
      </c>
      <c r="X187">
        <f>SUM($U$2:U187)</f>
        <v>-0.82425342000000312</v>
      </c>
      <c r="Y187">
        <f>SQRT(output__2[[#This Row],[vx]]^2+output__2[[#This Row],[vy]]^2+output__2[[#This Row],[vz]]^2)</f>
        <v>1.9487889672713352</v>
      </c>
      <c r="Z187">
        <f t="shared" si="2"/>
        <v>0.97499999999999998</v>
      </c>
      <c r="AA187">
        <f>output__2[[#This Row],[m segmental(kg)]]*output__2[[#This Row],[vmag]]</f>
        <v>1.9000692430895518</v>
      </c>
    </row>
    <row r="188" spans="1:27" x14ac:dyDescent="0.3">
      <c r="A188">
        <v>23.369655999999999</v>
      </c>
      <c r="B188">
        <f>output__2[[#This Row],[time]]-A187</f>
        <v>0.11643499999999918</v>
      </c>
      <c r="C188">
        <v>0.2</v>
      </c>
      <c r="D188">
        <v>1.03</v>
      </c>
      <c r="E188">
        <v>-0.53</v>
      </c>
      <c r="F188">
        <v>-0.19</v>
      </c>
      <c r="G188">
        <v>0.38</v>
      </c>
      <c r="H188">
        <v>-0.01</v>
      </c>
      <c r="I188">
        <f>output__2[[#This Row],[wx]]*180/PI()</f>
        <v>-10.886198107485642</v>
      </c>
      <c r="J188">
        <f>output__2[[#This Row],[wy]]*180/PI()</f>
        <v>21.772396214971284</v>
      </c>
      <c r="K188">
        <f>output__2[[#This Row],[wz]]*180/PI()</f>
        <v>-0.57295779513082323</v>
      </c>
      <c r="L188">
        <f>output__2[[#This Row],[wx (deg)]]*output__2[[#This Row],[dt]]</f>
        <v>-1.2675344766450818</v>
      </c>
      <c r="M188">
        <f>output__2[[#This Row],[wy (deg)]]*output__2[[#This Row],[dt]]</f>
        <v>2.5350689532901636</v>
      </c>
      <c r="N188">
        <f>output__2[[#This Row],[wz (deg)]]*output__2[[#This Row],[dt]]</f>
        <v>-6.671234087605693E-2</v>
      </c>
      <c r="O188">
        <f>SUM($L$2:output__2[[#This Row],[delta θx]])</f>
        <v>5.2512252284360832</v>
      </c>
      <c r="P188">
        <f>SUM($M$2:output__2[[#This Row],[delta θy]])</f>
        <v>0.34018395057646522</v>
      </c>
      <c r="Q188">
        <f>SUM($N$2:output__2[[#This Row],[delta θz]])</f>
        <v>-5.7740893235385409</v>
      </c>
      <c r="R188">
        <f>SQRT(output__2[[#This Row],[θ x]]^2+output__2[[#This Row],[θ y]]^2+output__2[[#This Row],[θ z]]^2)</f>
        <v>7.8122467342113033</v>
      </c>
      <c r="S188">
        <f>output__2[[#This Row],[ax]]*$B188</f>
        <v>2.3286999999999836E-2</v>
      </c>
      <c r="T188">
        <f>output__2[[#This Row],[ay]]*$B188</f>
        <v>0.11992804999999916</v>
      </c>
      <c r="U188">
        <f>output__2[[#This Row],[az]]*$B188</f>
        <v>-6.1710549999999566E-2</v>
      </c>
      <c r="V188">
        <f>SUM(S$2:S188)</f>
        <v>-0.71493420000000218</v>
      </c>
      <c r="W188">
        <f>SUM(T$2:T188)</f>
        <v>1.7241145099999995</v>
      </c>
      <c r="X188">
        <f>SUM($U$2:U188)</f>
        <v>-0.88596397000000271</v>
      </c>
      <c r="Y188">
        <f>SQRT(output__2[[#This Row],[vx]]^2+output__2[[#This Row],[vy]]^2+output__2[[#This Row],[vz]]^2)</f>
        <v>2.0660672569063059</v>
      </c>
      <c r="Z188">
        <f t="shared" si="2"/>
        <v>0.97499999999999998</v>
      </c>
      <c r="AA188">
        <f>output__2[[#This Row],[m segmental(kg)]]*output__2[[#This Row],[vmag]]</f>
        <v>2.0144155754836484</v>
      </c>
    </row>
    <row r="189" spans="1:27" x14ac:dyDescent="0.3">
      <c r="A189">
        <v>23.491104</v>
      </c>
      <c r="B189">
        <f>output__2[[#This Row],[time]]-A188</f>
        <v>0.12144800000000089</v>
      </c>
      <c r="C189">
        <v>2.13</v>
      </c>
      <c r="D189">
        <v>-3.14</v>
      </c>
      <c r="E189">
        <v>1.1599999999999999</v>
      </c>
      <c r="F189">
        <v>-0.15</v>
      </c>
      <c r="G189">
        <v>0.52</v>
      </c>
      <c r="H189">
        <v>-0.1</v>
      </c>
      <c r="I189">
        <f>output__2[[#This Row],[wx]]*180/PI()</f>
        <v>-8.5943669269623477</v>
      </c>
      <c r="J189">
        <f>output__2[[#This Row],[wy]]*180/PI()</f>
        <v>29.793805346802809</v>
      </c>
      <c r="K189">
        <f>output__2[[#This Row],[wz]]*180/PI()</f>
        <v>-5.7295779513082321</v>
      </c>
      <c r="L189">
        <f>output__2[[#This Row],[wx (deg)]]*output__2[[#This Row],[dt]]</f>
        <v>-1.0437686745457309</v>
      </c>
      <c r="M189">
        <f>output__2[[#This Row],[wy (deg)]]*output__2[[#This Row],[dt]]</f>
        <v>3.6183980717585342</v>
      </c>
      <c r="N189">
        <f>output__2[[#This Row],[wz (deg)]]*output__2[[#This Row],[dt]]</f>
        <v>-0.69584578303048727</v>
      </c>
      <c r="O189">
        <f>SUM($L$2:output__2[[#This Row],[delta θx]])</f>
        <v>4.2074565538903528</v>
      </c>
      <c r="P189">
        <f>SUM($M$2:output__2[[#This Row],[delta θy]])</f>
        <v>3.9585820223349995</v>
      </c>
      <c r="Q189">
        <f>SUM($N$2:output__2[[#This Row],[delta θz]])</f>
        <v>-6.4699351065690278</v>
      </c>
      <c r="R189">
        <f>SQRT(output__2[[#This Row],[θ x]]^2+output__2[[#This Row],[θ y]]^2+output__2[[#This Row],[θ z]]^2)</f>
        <v>8.6737029326374273</v>
      </c>
      <c r="S189">
        <f>output__2[[#This Row],[ax]]*$B189</f>
        <v>0.2586842400000019</v>
      </c>
      <c r="T189">
        <f>output__2[[#This Row],[ay]]*$B189</f>
        <v>-0.3813467200000028</v>
      </c>
      <c r="U189">
        <f>output__2[[#This Row],[az]]*$B189</f>
        <v>0.14087968000000103</v>
      </c>
      <c r="V189">
        <f>SUM(S$2:S189)</f>
        <v>-0.45624996000000029</v>
      </c>
      <c r="W189">
        <f>SUM(T$2:T189)</f>
        <v>1.3427677899999968</v>
      </c>
      <c r="X189">
        <f>SUM($U$2:U189)</f>
        <v>-0.74508429000000165</v>
      </c>
      <c r="Y189">
        <f>SQRT(output__2[[#This Row],[vx]]^2+output__2[[#This Row],[vy]]^2+output__2[[#This Row],[vz]]^2)</f>
        <v>1.6019800133167341</v>
      </c>
      <c r="Z189">
        <f t="shared" si="2"/>
        <v>0.97499999999999998</v>
      </c>
      <c r="AA189">
        <f>output__2[[#This Row],[m segmental(kg)]]*output__2[[#This Row],[vmag]]</f>
        <v>1.5619305129838157</v>
      </c>
    </row>
    <row r="190" spans="1:27" x14ac:dyDescent="0.3">
      <c r="A190">
        <v>23.607441999999999</v>
      </c>
      <c r="B190">
        <f>output__2[[#This Row],[time]]-A189</f>
        <v>0.11633799999999894</v>
      </c>
      <c r="C190">
        <v>0.94000000000000006</v>
      </c>
      <c r="D190">
        <v>-0.66</v>
      </c>
      <c r="E190">
        <v>0.93</v>
      </c>
      <c r="F190">
        <v>-0.14000000000000001</v>
      </c>
      <c r="G190">
        <v>0.11</v>
      </c>
      <c r="H190">
        <v>0.2</v>
      </c>
      <c r="I190">
        <f>output__2[[#This Row],[wx]]*180/PI()</f>
        <v>-8.0214091318315255</v>
      </c>
      <c r="J190">
        <f>output__2[[#This Row],[wy]]*180/PI()</f>
        <v>6.3025357464390561</v>
      </c>
      <c r="K190">
        <f>output__2[[#This Row],[wz]]*180/PI()</f>
        <v>11.459155902616464</v>
      </c>
      <c r="L190">
        <f>output__2[[#This Row],[wx (deg)]]*output__2[[#This Row],[dt]]</f>
        <v>-0.93319469557900758</v>
      </c>
      <c r="M190">
        <f>output__2[[#This Row],[wy (deg)]]*output__2[[#This Row],[dt]]</f>
        <v>0.73322440366922026</v>
      </c>
      <c r="N190">
        <f>output__2[[#This Row],[wz (deg)]]*output__2[[#This Row],[dt]]</f>
        <v>1.333135279398582</v>
      </c>
      <c r="O190">
        <f>SUM($L$2:output__2[[#This Row],[delta θx]])</f>
        <v>3.2742618583113452</v>
      </c>
      <c r="P190">
        <f>SUM($M$2:output__2[[#This Row],[delta θy]])</f>
        <v>4.69180642600422</v>
      </c>
      <c r="Q190">
        <f>SUM($N$2:output__2[[#This Row],[delta θz]])</f>
        <v>-5.1367998271704458</v>
      </c>
      <c r="R190">
        <f>SQRT(output__2[[#This Row],[θ x]]^2+output__2[[#This Row],[θ y]]^2+output__2[[#This Row],[θ z]]^2)</f>
        <v>7.688988927050505</v>
      </c>
      <c r="S190">
        <f>output__2[[#This Row],[ax]]*$B190</f>
        <v>0.10935771999999901</v>
      </c>
      <c r="T190">
        <f>output__2[[#This Row],[ay]]*$B190</f>
        <v>-7.678307999999931E-2</v>
      </c>
      <c r="U190">
        <f>output__2[[#This Row],[az]]*$B190</f>
        <v>0.10819433999999903</v>
      </c>
      <c r="V190">
        <f>SUM(S$2:S190)</f>
        <v>-0.3468922400000013</v>
      </c>
      <c r="W190">
        <f>SUM(T$2:T190)</f>
        <v>1.2659847099999975</v>
      </c>
      <c r="X190">
        <f>SUM($U$2:U190)</f>
        <v>-0.63688995000000259</v>
      </c>
      <c r="Y190">
        <f>SQRT(output__2[[#This Row],[vx]]^2+output__2[[#This Row],[vy]]^2+output__2[[#This Row],[vz]]^2)</f>
        <v>1.458999767147686</v>
      </c>
      <c r="Z190">
        <f t="shared" si="2"/>
        <v>0.97499999999999998</v>
      </c>
      <c r="AA190">
        <f>output__2[[#This Row],[m segmental(kg)]]*output__2[[#This Row],[vmag]]</f>
        <v>1.4225247729689938</v>
      </c>
    </row>
    <row r="191" spans="1:27" x14ac:dyDescent="0.3">
      <c r="A191">
        <v>23.735439</v>
      </c>
      <c r="B191">
        <f>output__2[[#This Row],[time]]-A190</f>
        <v>0.12799700000000058</v>
      </c>
      <c r="C191">
        <v>0.14000000000000001</v>
      </c>
      <c r="D191">
        <v>-0.46</v>
      </c>
      <c r="E191">
        <v>0.21</v>
      </c>
      <c r="F191">
        <v>-0.05</v>
      </c>
      <c r="G191">
        <v>0.08</v>
      </c>
      <c r="H191">
        <v>0</v>
      </c>
      <c r="I191">
        <f>output__2[[#This Row],[wx]]*180/PI()</f>
        <v>-2.8647889756541161</v>
      </c>
      <c r="J191">
        <f>output__2[[#This Row],[wy]]*180/PI()</f>
        <v>4.5836623610465859</v>
      </c>
      <c r="K191">
        <f>output__2[[#This Row],[wz]]*180/PI()</f>
        <v>0</v>
      </c>
      <c r="L191">
        <f>output__2[[#This Row],[wx (deg)]]*output__2[[#This Row],[dt]]</f>
        <v>-0.36668439451680157</v>
      </c>
      <c r="M191">
        <f>output__2[[#This Row],[wy (deg)]]*output__2[[#This Row],[dt]]</f>
        <v>0.58669503122688249</v>
      </c>
      <c r="N191">
        <f>output__2[[#This Row],[wz (deg)]]*output__2[[#This Row],[dt]]</f>
        <v>0</v>
      </c>
      <c r="O191">
        <f>SUM($L$2:output__2[[#This Row],[delta θx]])</f>
        <v>2.9075774637945435</v>
      </c>
      <c r="P191">
        <f>SUM($M$2:output__2[[#This Row],[delta θy]])</f>
        <v>5.2785014572311022</v>
      </c>
      <c r="Q191">
        <f>SUM($N$2:output__2[[#This Row],[delta θz]])</f>
        <v>-5.1367998271704458</v>
      </c>
      <c r="R191">
        <f>SQRT(output__2[[#This Row],[θ x]]^2+output__2[[#This Row],[θ y]]^2+output__2[[#This Row],[θ z]]^2)</f>
        <v>7.9185413307234249</v>
      </c>
      <c r="S191">
        <f>output__2[[#This Row],[ax]]*$B191</f>
        <v>1.7919580000000084E-2</v>
      </c>
      <c r="T191">
        <f>output__2[[#This Row],[ay]]*$B191</f>
        <v>-5.887862000000027E-2</v>
      </c>
      <c r="U191">
        <f>output__2[[#This Row],[az]]*$B191</f>
        <v>2.6879370000000121E-2</v>
      </c>
      <c r="V191">
        <f>SUM(S$2:S191)</f>
        <v>-0.32897266000000119</v>
      </c>
      <c r="W191">
        <f>SUM(T$2:T191)</f>
        <v>1.2071060899999972</v>
      </c>
      <c r="X191">
        <f>SUM($U$2:U191)</f>
        <v>-0.61001058000000252</v>
      </c>
      <c r="Y191">
        <f>SQRT(output__2[[#This Row],[vx]]^2+output__2[[#This Row],[vy]]^2+output__2[[#This Row],[vz]]^2)</f>
        <v>1.3919199083476381</v>
      </c>
      <c r="Z191">
        <f t="shared" si="2"/>
        <v>0.97499999999999998</v>
      </c>
      <c r="AA191">
        <f>output__2[[#This Row],[m segmental(kg)]]*output__2[[#This Row],[vmag]]</f>
        <v>1.3571219106389472</v>
      </c>
    </row>
    <row r="192" spans="1:27" x14ac:dyDescent="0.3">
      <c r="A192">
        <v>23.863464999999998</v>
      </c>
      <c r="B192">
        <f>output__2[[#This Row],[time]]-A191</f>
        <v>0.12802599999999842</v>
      </c>
      <c r="C192">
        <v>0.08</v>
      </c>
      <c r="D192">
        <v>-0.28000000000000003</v>
      </c>
      <c r="E192">
        <v>0.94000000000000006</v>
      </c>
      <c r="F192">
        <v>-0.03</v>
      </c>
      <c r="G192">
        <v>-0.01</v>
      </c>
      <c r="H192">
        <v>-0.09</v>
      </c>
      <c r="I192">
        <f>output__2[[#This Row],[wx]]*180/PI()</f>
        <v>-1.7188733853924696</v>
      </c>
      <c r="J192">
        <f>output__2[[#This Row],[wy]]*180/PI()</f>
        <v>-0.57295779513082323</v>
      </c>
      <c r="K192">
        <f>output__2[[#This Row],[wz]]*180/PI()</f>
        <v>-5.156620156177409</v>
      </c>
      <c r="L192">
        <f>output__2[[#This Row],[wx (deg)]]*output__2[[#This Row],[dt]]</f>
        <v>-0.2200604840382536</v>
      </c>
      <c r="M192">
        <f>output__2[[#This Row],[wy (deg)]]*output__2[[#This Row],[dt]]</f>
        <v>-7.3353494679417874E-2</v>
      </c>
      <c r="N192">
        <f>output__2[[#This Row],[wz (deg)]]*output__2[[#This Row],[dt]]</f>
        <v>-0.66018145211476076</v>
      </c>
      <c r="O192">
        <f>SUM($L$2:output__2[[#This Row],[delta θx]])</f>
        <v>2.6875169797562899</v>
      </c>
      <c r="P192">
        <f>SUM($M$2:output__2[[#This Row],[delta θy]])</f>
        <v>5.2051479625516848</v>
      </c>
      <c r="Q192">
        <f>SUM($N$2:output__2[[#This Row],[delta θz]])</f>
        <v>-5.7969812792852062</v>
      </c>
      <c r="R192">
        <f>SQRT(output__2[[#This Row],[θ x]]^2+output__2[[#This Row],[θ y]]^2+output__2[[#This Row],[θ z]]^2)</f>
        <v>8.2414382713769978</v>
      </c>
      <c r="S192">
        <f>output__2[[#This Row],[ax]]*$B192</f>
        <v>1.0242079999999874E-2</v>
      </c>
      <c r="T192">
        <f>output__2[[#This Row],[ay]]*$B192</f>
        <v>-3.5847279999999558E-2</v>
      </c>
      <c r="U192">
        <f>output__2[[#This Row],[az]]*$B192</f>
        <v>0.12034443999999853</v>
      </c>
      <c r="V192">
        <f>SUM(S$2:S192)</f>
        <v>-0.31873058000000132</v>
      </c>
      <c r="W192">
        <f>SUM(T$2:T192)</f>
        <v>1.1712588099999977</v>
      </c>
      <c r="X192">
        <f>SUM($U$2:U192)</f>
        <v>-0.48966614000000397</v>
      </c>
      <c r="Y192">
        <f>SQRT(output__2[[#This Row],[vx]]^2+output__2[[#This Row],[vy]]^2+output__2[[#This Row],[vz]]^2)</f>
        <v>1.3088962186866655</v>
      </c>
      <c r="Z192">
        <f t="shared" si="2"/>
        <v>0.97499999999999998</v>
      </c>
      <c r="AA192">
        <f>output__2[[#This Row],[m segmental(kg)]]*output__2[[#This Row],[vmag]]</f>
        <v>1.2761738132194989</v>
      </c>
    </row>
    <row r="193" spans="1:27" x14ac:dyDescent="0.3">
      <c r="A193">
        <v>23.984497999999999</v>
      </c>
      <c r="B193">
        <f>output__2[[#This Row],[time]]-A192</f>
        <v>0.12103300000000061</v>
      </c>
      <c r="C193">
        <v>-0.78</v>
      </c>
      <c r="D193">
        <v>1.04</v>
      </c>
      <c r="E193">
        <v>-0.52</v>
      </c>
      <c r="F193">
        <v>-0.12</v>
      </c>
      <c r="G193">
        <v>-0.2</v>
      </c>
      <c r="H193">
        <v>0.01</v>
      </c>
      <c r="I193">
        <f>output__2[[#This Row],[wx]]*180/PI()</f>
        <v>-6.8754935415698784</v>
      </c>
      <c r="J193">
        <f>output__2[[#This Row],[wy]]*180/PI()</f>
        <v>-11.459155902616464</v>
      </c>
      <c r="K193">
        <f>output__2[[#This Row],[wz]]*180/PI()</f>
        <v>0.57295779513082323</v>
      </c>
      <c r="L193">
        <f>output__2[[#This Row],[wx (deg)]]*output__2[[#This Row],[dt]]</f>
        <v>-0.83216160981683129</v>
      </c>
      <c r="M193">
        <f>output__2[[#This Row],[wy (deg)]]*output__2[[#This Row],[dt]]</f>
        <v>-1.3869360163613855</v>
      </c>
      <c r="N193">
        <f>output__2[[#This Row],[wz (deg)]]*output__2[[#This Row],[dt]]</f>
        <v>6.9346800818069279E-2</v>
      </c>
      <c r="O193">
        <f>SUM($L$2:output__2[[#This Row],[delta θx]])</f>
        <v>1.8553553699394585</v>
      </c>
      <c r="P193">
        <f>SUM($M$2:output__2[[#This Row],[delta θy]])</f>
        <v>3.8182119461902992</v>
      </c>
      <c r="Q193">
        <f>SUM($N$2:output__2[[#This Row],[delta θz]])</f>
        <v>-5.7276344784671371</v>
      </c>
      <c r="R193">
        <f>SQRT(output__2[[#This Row],[θ x]]^2+output__2[[#This Row],[θ y]]^2+output__2[[#This Row],[θ z]]^2)</f>
        <v>7.1292974923002763</v>
      </c>
      <c r="S193">
        <f>output__2[[#This Row],[ax]]*$B193</f>
        <v>-9.4405740000000488E-2</v>
      </c>
      <c r="T193">
        <f>output__2[[#This Row],[ay]]*$B193</f>
        <v>0.12587432000000065</v>
      </c>
      <c r="U193">
        <f>output__2[[#This Row],[az]]*$B193</f>
        <v>-6.2937160000000325E-2</v>
      </c>
      <c r="V193">
        <f>SUM(S$2:S193)</f>
        <v>-0.41313632000000178</v>
      </c>
      <c r="W193">
        <f>SUM(T$2:T193)</f>
        <v>1.2971331299999984</v>
      </c>
      <c r="X193">
        <f>SUM($U$2:U193)</f>
        <v>-0.55260330000000435</v>
      </c>
      <c r="Y193">
        <f>SQRT(output__2[[#This Row],[vx]]^2+output__2[[#This Row],[vy]]^2+output__2[[#This Row],[vz]]^2)</f>
        <v>1.469219651045286</v>
      </c>
      <c r="Z193">
        <f t="shared" si="2"/>
        <v>0.97499999999999998</v>
      </c>
      <c r="AA193">
        <f>output__2[[#This Row],[m segmental(kg)]]*output__2[[#This Row],[vmag]]</f>
        <v>1.4324891597691538</v>
      </c>
    </row>
    <row r="194" spans="1:27" x14ac:dyDescent="0.3">
      <c r="A194">
        <v>24.111165</v>
      </c>
      <c r="B194">
        <f>output__2[[#This Row],[time]]-A193</f>
        <v>0.1266670000000012</v>
      </c>
      <c r="C194">
        <v>-0.22</v>
      </c>
      <c r="D194">
        <v>-1.32</v>
      </c>
      <c r="E194">
        <v>-0.96</v>
      </c>
      <c r="F194">
        <v>-0.41000000000000003</v>
      </c>
      <c r="G194">
        <v>-0.37</v>
      </c>
      <c r="H194">
        <v>0.15</v>
      </c>
      <c r="I194">
        <f>output__2[[#This Row],[wx]]*180/PI()</f>
        <v>-23.491269600363758</v>
      </c>
      <c r="J194">
        <f>output__2[[#This Row],[wy]]*180/PI()</f>
        <v>-21.199438419840458</v>
      </c>
      <c r="K194">
        <f>output__2[[#This Row],[wz]]*180/PI()</f>
        <v>8.5943669269623477</v>
      </c>
      <c r="L194">
        <f>output__2[[#This Row],[wx (deg)]]*output__2[[#This Row],[dt]]</f>
        <v>-2.9755686464693043</v>
      </c>
      <c r="M194">
        <f>output__2[[#This Row],[wy (deg)]]*output__2[[#This Row],[dt]]</f>
        <v>-2.6852692663259567</v>
      </c>
      <c r="N194">
        <f>output__2[[#This Row],[wz (deg)]]*output__2[[#This Row],[dt]]</f>
        <v>1.0886226755375499</v>
      </c>
      <c r="O194">
        <f>SUM($L$2:output__2[[#This Row],[delta θx]])</f>
        <v>-1.1202132765298458</v>
      </c>
      <c r="P194">
        <f>SUM($M$2:output__2[[#This Row],[delta θy]])</f>
        <v>1.1329426798643425</v>
      </c>
      <c r="Q194">
        <f>SUM($N$2:output__2[[#This Row],[delta θz]])</f>
        <v>-4.6390118029295877</v>
      </c>
      <c r="R194">
        <f>SQRT(output__2[[#This Row],[θ x]]^2+output__2[[#This Row],[θ y]]^2+output__2[[#This Row],[θ z]]^2)</f>
        <v>4.9049839355997849</v>
      </c>
      <c r="S194">
        <f>output__2[[#This Row],[ax]]*$B194</f>
        <v>-2.7866740000000265E-2</v>
      </c>
      <c r="T194">
        <f>output__2[[#This Row],[ay]]*$B194</f>
        <v>-0.16720044000000159</v>
      </c>
      <c r="U194">
        <f>output__2[[#This Row],[az]]*$B194</f>
        <v>-0.12160032000000115</v>
      </c>
      <c r="V194">
        <f>SUM(S$2:S194)</f>
        <v>-0.44100306000000206</v>
      </c>
      <c r="W194">
        <f>SUM(T$2:T194)</f>
        <v>1.1299326899999969</v>
      </c>
      <c r="X194">
        <f>SUM($U$2:U194)</f>
        <v>-0.67420362000000544</v>
      </c>
      <c r="Y194">
        <f>SQRT(output__2[[#This Row],[vx]]^2+output__2[[#This Row],[vy]]^2+output__2[[#This Row],[vz]]^2)</f>
        <v>1.3877255146754008</v>
      </c>
      <c r="Z194">
        <f t="shared" si="2"/>
        <v>0.97499999999999998</v>
      </c>
      <c r="AA194">
        <f>output__2[[#This Row],[m segmental(kg)]]*output__2[[#This Row],[vmag]]</f>
        <v>1.3530323768085157</v>
      </c>
    </row>
    <row r="195" spans="1:27" x14ac:dyDescent="0.3">
      <c r="A195">
        <v>24.234945999999997</v>
      </c>
      <c r="B195">
        <f>output__2[[#This Row],[time]]-A194</f>
        <v>0.12378099999999748</v>
      </c>
      <c r="C195">
        <v>1.18</v>
      </c>
      <c r="D195">
        <v>0.77</v>
      </c>
      <c r="E195">
        <v>-1.21</v>
      </c>
      <c r="F195">
        <v>-0.19</v>
      </c>
      <c r="G195">
        <v>-7.0000000000000007E-2</v>
      </c>
      <c r="H195">
        <v>-0.18</v>
      </c>
      <c r="I195">
        <f>output__2[[#This Row],[wx]]*180/PI()</f>
        <v>-10.886198107485642</v>
      </c>
      <c r="J195">
        <f>output__2[[#This Row],[wy]]*180/PI()</f>
        <v>-4.0107045659157627</v>
      </c>
      <c r="K195">
        <f>output__2[[#This Row],[wz]]*180/PI()</f>
        <v>-10.313240312354818</v>
      </c>
      <c r="L195">
        <f>output__2[[#This Row],[wx (deg)]]*output__2[[#This Row],[dt]]</f>
        <v>-1.3475044879426528</v>
      </c>
      <c r="M195">
        <f>output__2[[#This Row],[wy (deg)]]*output__2[[#This Row],[dt]]</f>
        <v>-0.4964490218736089</v>
      </c>
      <c r="N195">
        <f>output__2[[#This Row],[wz (deg)]]*output__2[[#This Row],[dt]]</f>
        <v>-1.2765831991035657</v>
      </c>
      <c r="O195">
        <f>SUM($L$2:output__2[[#This Row],[delta θx]])</f>
        <v>-2.4677177644724986</v>
      </c>
      <c r="P195">
        <f>SUM($M$2:output__2[[#This Row],[delta θy]])</f>
        <v>0.63649365799073365</v>
      </c>
      <c r="Q195">
        <f>SUM($N$2:output__2[[#This Row],[delta θz]])</f>
        <v>-5.9155950020331538</v>
      </c>
      <c r="R195">
        <f>SQRT(output__2[[#This Row],[θ x]]^2+output__2[[#This Row],[θ y]]^2+output__2[[#This Row],[θ z]]^2)</f>
        <v>6.4411970447918447</v>
      </c>
      <c r="S195">
        <f>output__2[[#This Row],[ax]]*$B195</f>
        <v>0.14606157999999703</v>
      </c>
      <c r="T195">
        <f>output__2[[#This Row],[ay]]*$B195</f>
        <v>9.5311369999998063E-2</v>
      </c>
      <c r="U195">
        <f>output__2[[#This Row],[az]]*$B195</f>
        <v>-0.14977500999999693</v>
      </c>
      <c r="V195">
        <f>SUM(S$2:S195)</f>
        <v>-0.29494148000000503</v>
      </c>
      <c r="W195">
        <f>SUM(T$2:T195)</f>
        <v>1.225244059999995</v>
      </c>
      <c r="X195">
        <f>SUM($U$2:U195)</f>
        <v>-0.82397863000000238</v>
      </c>
      <c r="Y195">
        <f>SQRT(output__2[[#This Row],[vx]]^2+output__2[[#This Row],[vy]]^2+output__2[[#This Row],[vz]]^2)</f>
        <v>1.5057072311331128</v>
      </c>
      <c r="Z195">
        <f t="shared" si="2"/>
        <v>0.97499999999999998</v>
      </c>
      <c r="AA195">
        <f>output__2[[#This Row],[m segmental(kg)]]*output__2[[#This Row],[vmag]]</f>
        <v>1.4680645503547849</v>
      </c>
    </row>
    <row r="196" spans="1:27" x14ac:dyDescent="0.3">
      <c r="A196">
        <v>24.361388999999999</v>
      </c>
      <c r="B196">
        <f>output__2[[#This Row],[time]]-A195</f>
        <v>0.12644300000000186</v>
      </c>
      <c r="C196">
        <v>-0.44</v>
      </c>
      <c r="D196">
        <v>0.35000000000000003</v>
      </c>
      <c r="E196">
        <v>-0.35000000000000003</v>
      </c>
      <c r="F196">
        <v>0.08</v>
      </c>
      <c r="G196">
        <v>-0.04</v>
      </c>
      <c r="H196">
        <v>-0.1</v>
      </c>
      <c r="I196">
        <f>output__2[[#This Row],[wx]]*180/PI()</f>
        <v>4.5836623610465859</v>
      </c>
      <c r="J196">
        <f>output__2[[#This Row],[wy]]*180/PI()</f>
        <v>-2.2918311805232929</v>
      </c>
      <c r="K196">
        <f>output__2[[#This Row],[wz]]*180/PI()</f>
        <v>-5.7295779513082321</v>
      </c>
      <c r="L196">
        <f>output__2[[#This Row],[wx (deg)]]*output__2[[#This Row],[dt]]</f>
        <v>0.57957201991782203</v>
      </c>
      <c r="M196">
        <f>output__2[[#This Row],[wy (deg)]]*output__2[[#This Row],[dt]]</f>
        <v>-0.28978600995891102</v>
      </c>
      <c r="N196">
        <f>output__2[[#This Row],[wz (deg)]]*output__2[[#This Row],[dt]]</f>
        <v>-0.72446502489727749</v>
      </c>
      <c r="O196">
        <f>SUM($L$2:output__2[[#This Row],[delta θx]])</f>
        <v>-1.8881457445546765</v>
      </c>
      <c r="P196">
        <f>SUM($M$2:output__2[[#This Row],[delta θy]])</f>
        <v>0.34670764803182264</v>
      </c>
      <c r="Q196">
        <f>SUM($N$2:output__2[[#This Row],[delta θz]])</f>
        <v>-6.6400600269304313</v>
      </c>
      <c r="R196">
        <f>SQRT(output__2[[#This Row],[θ x]]^2+output__2[[#This Row],[θ y]]^2+output__2[[#This Row],[θ z]]^2)</f>
        <v>6.9119966512667705</v>
      </c>
      <c r="S196">
        <f>output__2[[#This Row],[ax]]*$B196</f>
        <v>-5.5634920000000816E-2</v>
      </c>
      <c r="T196">
        <f>output__2[[#This Row],[ay]]*$B196</f>
        <v>4.4255050000000656E-2</v>
      </c>
      <c r="U196">
        <f>output__2[[#This Row],[az]]*$B196</f>
        <v>-4.4255050000000656E-2</v>
      </c>
      <c r="V196">
        <f>SUM(S$2:S196)</f>
        <v>-0.35057640000000584</v>
      </c>
      <c r="W196">
        <f>SUM(T$2:T196)</f>
        <v>1.2694991099999957</v>
      </c>
      <c r="X196">
        <f>SUM($U$2:U196)</f>
        <v>-0.86823368000000301</v>
      </c>
      <c r="Y196">
        <f>SQRT(output__2[[#This Row],[vx]]^2+output__2[[#This Row],[vy]]^2+output__2[[#This Row],[vz]]^2)</f>
        <v>1.5774541278953544</v>
      </c>
      <c r="Z196">
        <f t="shared" ref="Z196:Z259" si="3">65*0.015</f>
        <v>0.97499999999999998</v>
      </c>
      <c r="AA196">
        <f>output__2[[#This Row],[m segmental(kg)]]*output__2[[#This Row],[vmag]]</f>
        <v>1.5380177746979706</v>
      </c>
    </row>
    <row r="197" spans="1:27" x14ac:dyDescent="0.3">
      <c r="A197">
        <v>24.489017999999998</v>
      </c>
      <c r="B197">
        <f>output__2[[#This Row],[time]]-A196</f>
        <v>0.12762899999999888</v>
      </c>
      <c r="C197">
        <v>-0.28000000000000003</v>
      </c>
      <c r="D197">
        <v>0.44</v>
      </c>
      <c r="E197">
        <v>0.34</v>
      </c>
      <c r="F197">
        <v>7.0000000000000007E-2</v>
      </c>
      <c r="G197">
        <v>-0.01</v>
      </c>
      <c r="H197">
        <v>0.01</v>
      </c>
      <c r="I197">
        <f>output__2[[#This Row],[wx]]*180/PI()</f>
        <v>4.0107045659157627</v>
      </c>
      <c r="J197">
        <f>output__2[[#This Row],[wy]]*180/PI()</f>
        <v>-0.57295779513082323</v>
      </c>
      <c r="K197">
        <f>output__2[[#This Row],[wz]]*180/PI()</f>
        <v>0.57295779513082323</v>
      </c>
      <c r="L197">
        <f>output__2[[#This Row],[wx (deg)]]*output__2[[#This Row],[dt]]</f>
        <v>0.51188221304325843</v>
      </c>
      <c r="M197">
        <f>output__2[[#This Row],[wy (deg)]]*output__2[[#This Row],[dt]]</f>
        <v>-7.3126030434751202E-2</v>
      </c>
      <c r="N197">
        <f>output__2[[#This Row],[wz (deg)]]*output__2[[#This Row],[dt]]</f>
        <v>7.3126030434751202E-2</v>
      </c>
      <c r="O197">
        <f>SUM($L$2:output__2[[#This Row],[delta θx]])</f>
        <v>-1.3762635315114182</v>
      </c>
      <c r="P197">
        <f>SUM($M$2:output__2[[#This Row],[delta θy]])</f>
        <v>0.27358161759707145</v>
      </c>
      <c r="Q197">
        <f>SUM($N$2:output__2[[#This Row],[delta θz]])</f>
        <v>-6.5669339964956803</v>
      </c>
      <c r="R197">
        <f>SQRT(output__2[[#This Row],[θ x]]^2+output__2[[#This Row],[θ y]]^2+output__2[[#This Row],[θ z]]^2)</f>
        <v>6.7151746309374589</v>
      </c>
      <c r="S197">
        <f>output__2[[#This Row],[ax]]*$B197</f>
        <v>-3.5736119999999691E-2</v>
      </c>
      <c r="T197">
        <f>output__2[[#This Row],[ay]]*$B197</f>
        <v>5.6156759999999507E-2</v>
      </c>
      <c r="U197">
        <f>output__2[[#This Row],[az]]*$B197</f>
        <v>4.3393859999999625E-2</v>
      </c>
      <c r="V197">
        <f>SUM(S$2:S197)</f>
        <v>-0.38631252000000554</v>
      </c>
      <c r="W197">
        <f>SUM(T$2:T197)</f>
        <v>1.3256558699999952</v>
      </c>
      <c r="X197">
        <f>SUM($U$2:U197)</f>
        <v>-0.82483982000000333</v>
      </c>
      <c r="Y197">
        <f>SQRT(output__2[[#This Row],[vx]]^2+output__2[[#This Row],[vy]]^2+output__2[[#This Row],[vz]]^2)</f>
        <v>1.6084034249627288</v>
      </c>
      <c r="Z197">
        <f t="shared" si="3"/>
        <v>0.97499999999999998</v>
      </c>
      <c r="AA197">
        <f>output__2[[#This Row],[m segmental(kg)]]*output__2[[#This Row],[vmag]]</f>
        <v>1.5681933393386605</v>
      </c>
    </row>
    <row r="198" spans="1:27" x14ac:dyDescent="0.3">
      <c r="A198">
        <v>24.612109999999998</v>
      </c>
      <c r="B198">
        <f>output__2[[#This Row],[time]]-A197</f>
        <v>0.12309199999999976</v>
      </c>
      <c r="C198">
        <v>-0.39</v>
      </c>
      <c r="D198">
        <v>1.01</v>
      </c>
      <c r="E198">
        <v>0.27</v>
      </c>
      <c r="F198">
        <v>-0.14000000000000001</v>
      </c>
      <c r="G198">
        <v>0.5</v>
      </c>
      <c r="H198">
        <v>-7.0000000000000007E-2</v>
      </c>
      <c r="I198">
        <f>output__2[[#This Row],[wx]]*180/PI()</f>
        <v>-8.0214091318315255</v>
      </c>
      <c r="J198">
        <f>output__2[[#This Row],[wy]]*180/PI()</f>
        <v>28.647889756541161</v>
      </c>
      <c r="K198">
        <f>output__2[[#This Row],[wz]]*180/PI()</f>
        <v>-4.0107045659157627</v>
      </c>
      <c r="L198">
        <f>output__2[[#This Row],[wx (deg)]]*output__2[[#This Row],[dt]]</f>
        <v>-0.98737129285540415</v>
      </c>
      <c r="M198">
        <f>output__2[[#This Row],[wy (deg)]]*output__2[[#This Row],[dt]]</f>
        <v>3.5263260459121577</v>
      </c>
      <c r="N198">
        <f>output__2[[#This Row],[wz (deg)]]*output__2[[#This Row],[dt]]</f>
        <v>-0.49368564642770207</v>
      </c>
      <c r="O198">
        <f>SUM($L$2:output__2[[#This Row],[delta θx]])</f>
        <v>-2.3636348243668222</v>
      </c>
      <c r="P198">
        <f>SUM($M$2:output__2[[#This Row],[delta θy]])</f>
        <v>3.799907663509229</v>
      </c>
      <c r="Q198">
        <f>SUM($N$2:output__2[[#This Row],[delta θz]])</f>
        <v>-7.0606196429233821</v>
      </c>
      <c r="R198">
        <f>SQRT(output__2[[#This Row],[θ x]]^2+output__2[[#This Row],[θ y]]^2+output__2[[#This Row],[θ z]]^2)</f>
        <v>8.3593311679937194</v>
      </c>
      <c r="S198">
        <f>output__2[[#This Row],[ax]]*$B198</f>
        <v>-4.8005879999999904E-2</v>
      </c>
      <c r="T198">
        <f>output__2[[#This Row],[ay]]*$B198</f>
        <v>0.12432291999999975</v>
      </c>
      <c r="U198">
        <f>output__2[[#This Row],[az]]*$B198</f>
        <v>3.3234839999999939E-2</v>
      </c>
      <c r="V198">
        <f>SUM(S$2:S198)</f>
        <v>-0.43431840000000543</v>
      </c>
      <c r="W198">
        <f>SUM(T$2:T198)</f>
        <v>1.449978789999995</v>
      </c>
      <c r="X198">
        <f>SUM($U$2:U198)</f>
        <v>-0.79160498000000334</v>
      </c>
      <c r="Y198">
        <f>SQRT(output__2[[#This Row],[vx]]^2+output__2[[#This Row],[vy]]^2+output__2[[#This Row],[vz]]^2)</f>
        <v>1.7081303838961532</v>
      </c>
      <c r="Z198">
        <f t="shared" si="3"/>
        <v>0.97499999999999998</v>
      </c>
      <c r="AA198">
        <f>output__2[[#This Row],[m segmental(kg)]]*output__2[[#This Row],[vmag]]</f>
        <v>1.6654271242987493</v>
      </c>
    </row>
    <row r="199" spans="1:27" x14ac:dyDescent="0.3">
      <c r="A199">
        <v>24.742162</v>
      </c>
      <c r="B199">
        <f>output__2[[#This Row],[time]]-A198</f>
        <v>0.13005200000000272</v>
      </c>
      <c r="C199">
        <v>-0.13</v>
      </c>
      <c r="D199">
        <v>-0.84</v>
      </c>
      <c r="E199">
        <v>-1.03</v>
      </c>
      <c r="F199">
        <v>-0.45</v>
      </c>
      <c r="G199">
        <v>0.14000000000000001</v>
      </c>
      <c r="H199">
        <v>-0.26</v>
      </c>
      <c r="I199">
        <f>output__2[[#This Row],[wx]]*180/PI()</f>
        <v>-25.783100780887047</v>
      </c>
      <c r="J199">
        <f>output__2[[#This Row],[wy]]*180/PI()</f>
        <v>8.0214091318315255</v>
      </c>
      <c r="K199">
        <f>output__2[[#This Row],[wz]]*180/PI()</f>
        <v>-14.896902673401405</v>
      </c>
      <c r="L199">
        <f>output__2[[#This Row],[wx (deg)]]*output__2[[#This Row],[dt]]</f>
        <v>-3.3531438227559924</v>
      </c>
      <c r="M199">
        <f>output__2[[#This Row],[wy (deg)]]*output__2[[#This Row],[dt]]</f>
        <v>1.0432003004129753</v>
      </c>
      <c r="N199">
        <f>output__2[[#This Row],[wz (deg)]]*output__2[[#This Row],[dt]]</f>
        <v>-1.93737198648124</v>
      </c>
      <c r="O199">
        <f>SUM($L$2:output__2[[#This Row],[delta θx]])</f>
        <v>-5.7167786471228146</v>
      </c>
      <c r="P199">
        <f>SUM($M$2:output__2[[#This Row],[delta θy]])</f>
        <v>4.8431079639222041</v>
      </c>
      <c r="Q199">
        <f>SUM($N$2:output__2[[#This Row],[delta θz]])</f>
        <v>-8.9979916294046216</v>
      </c>
      <c r="R199">
        <f>SQRT(output__2[[#This Row],[θ x]]^2+output__2[[#This Row],[θ y]]^2+output__2[[#This Row],[θ z]]^2)</f>
        <v>11.709018157524639</v>
      </c>
      <c r="S199">
        <f>output__2[[#This Row],[ax]]*$B199</f>
        <v>-1.6906760000000354E-2</v>
      </c>
      <c r="T199">
        <f>output__2[[#This Row],[ay]]*$B199</f>
        <v>-0.10924368000000229</v>
      </c>
      <c r="U199">
        <f>output__2[[#This Row],[az]]*$B199</f>
        <v>-0.1339535600000028</v>
      </c>
      <c r="V199">
        <f>SUM(S$2:S199)</f>
        <v>-0.45122516000000579</v>
      </c>
      <c r="W199">
        <f>SUM(T$2:T199)</f>
        <v>1.3407351099999927</v>
      </c>
      <c r="X199">
        <f>SUM($U$2:U199)</f>
        <v>-0.92555854000000615</v>
      </c>
      <c r="Y199">
        <f>SQRT(output__2[[#This Row],[vx]]^2+output__2[[#This Row],[vy]]^2+output__2[[#This Row],[vz]]^2)</f>
        <v>1.6905127598366911</v>
      </c>
      <c r="Z199">
        <f t="shared" si="3"/>
        <v>0.97499999999999998</v>
      </c>
      <c r="AA199">
        <f>output__2[[#This Row],[m segmental(kg)]]*output__2[[#This Row],[vmag]]</f>
        <v>1.6482499408407738</v>
      </c>
    </row>
    <row r="200" spans="1:27" x14ac:dyDescent="0.3">
      <c r="A200">
        <v>24.888666000000001</v>
      </c>
      <c r="B200">
        <f>output__2[[#This Row],[time]]-A199</f>
        <v>0.14650400000000019</v>
      </c>
      <c r="C200">
        <v>0.47000000000000003</v>
      </c>
      <c r="D200">
        <v>1.75</v>
      </c>
      <c r="E200">
        <v>-2.2800000000000002</v>
      </c>
      <c r="F200">
        <v>-0.19</v>
      </c>
      <c r="G200">
        <v>0.08</v>
      </c>
      <c r="H200">
        <v>-0.18</v>
      </c>
      <c r="I200">
        <f>output__2[[#This Row],[wx]]*180/PI()</f>
        <v>-10.886198107485642</v>
      </c>
      <c r="J200">
        <f>output__2[[#This Row],[wy]]*180/PI()</f>
        <v>4.5836623610465859</v>
      </c>
      <c r="K200">
        <f>output__2[[#This Row],[wz]]*180/PI()</f>
        <v>-10.313240312354818</v>
      </c>
      <c r="L200">
        <f>output__2[[#This Row],[wx (deg)]]*output__2[[#This Row],[dt]]</f>
        <v>-1.5948715675390785</v>
      </c>
      <c r="M200">
        <f>output__2[[#This Row],[wy (deg)]]*output__2[[#This Row],[dt]]</f>
        <v>0.67152487054276988</v>
      </c>
      <c r="N200">
        <f>output__2[[#This Row],[wz (deg)]]*output__2[[#This Row],[dt]]</f>
        <v>-1.5109309587212323</v>
      </c>
      <c r="O200">
        <f>SUM($L$2:output__2[[#This Row],[delta θx]])</f>
        <v>-7.3116502146618929</v>
      </c>
      <c r="P200">
        <f>SUM($M$2:output__2[[#This Row],[delta θy]])</f>
        <v>5.5146328344649742</v>
      </c>
      <c r="Q200">
        <f>SUM($N$2:output__2[[#This Row],[delta θz]])</f>
        <v>-10.508922588125854</v>
      </c>
      <c r="R200">
        <f>SQRT(output__2[[#This Row],[θ x]]^2+output__2[[#This Row],[θ y]]^2+output__2[[#This Row],[θ z]]^2)</f>
        <v>13.939471228269252</v>
      </c>
      <c r="S200">
        <f>output__2[[#This Row],[ax]]*$B200</f>
        <v>6.8856880000000092E-2</v>
      </c>
      <c r="T200">
        <f>output__2[[#This Row],[ay]]*$B200</f>
        <v>0.25638200000000033</v>
      </c>
      <c r="U200">
        <f>output__2[[#This Row],[az]]*$B200</f>
        <v>-0.33402912000000046</v>
      </c>
      <c r="V200">
        <f>SUM(S$2:S200)</f>
        <v>-0.38236828000000567</v>
      </c>
      <c r="W200">
        <f>SUM(T$2:T200)</f>
        <v>1.597117109999993</v>
      </c>
      <c r="X200">
        <f>SUM($U$2:U200)</f>
        <v>-1.2595876600000067</v>
      </c>
      <c r="Y200">
        <f>SQRT(output__2[[#This Row],[vx]]^2+output__2[[#This Row],[vy]]^2+output__2[[#This Row],[vz]]^2)</f>
        <v>2.0696737998605443</v>
      </c>
      <c r="Z200">
        <f t="shared" si="3"/>
        <v>0.97499999999999998</v>
      </c>
      <c r="AA200">
        <f>output__2[[#This Row],[m segmental(kg)]]*output__2[[#This Row],[vmag]]</f>
        <v>2.0179319548640309</v>
      </c>
    </row>
    <row r="201" spans="1:27" x14ac:dyDescent="0.3">
      <c r="A201">
        <v>24.999953999999999</v>
      </c>
      <c r="B201">
        <f>output__2[[#This Row],[time]]-A200</f>
        <v>0.11128799999999828</v>
      </c>
      <c r="C201">
        <v>0.55000000000000004</v>
      </c>
      <c r="D201">
        <v>-0.76</v>
      </c>
      <c r="E201">
        <v>-0.16</v>
      </c>
      <c r="F201">
        <v>0.15</v>
      </c>
      <c r="G201">
        <v>-0.05</v>
      </c>
      <c r="H201">
        <v>0.1</v>
      </c>
      <c r="I201">
        <f>output__2[[#This Row],[wx]]*180/PI()</f>
        <v>8.5943669269623477</v>
      </c>
      <c r="J201">
        <f>output__2[[#This Row],[wy]]*180/PI()</f>
        <v>-2.8647889756541161</v>
      </c>
      <c r="K201">
        <f>output__2[[#This Row],[wz]]*180/PI()</f>
        <v>5.7295779513082321</v>
      </c>
      <c r="L201">
        <f>output__2[[#This Row],[wx (deg)]]*output__2[[#This Row],[dt]]</f>
        <v>0.95644990656777096</v>
      </c>
      <c r="M201">
        <f>output__2[[#This Row],[wy (deg)]]*output__2[[#This Row],[dt]]</f>
        <v>-0.31881663552259032</v>
      </c>
      <c r="N201">
        <f>output__2[[#This Row],[wz (deg)]]*output__2[[#This Row],[dt]]</f>
        <v>0.63763327104518064</v>
      </c>
      <c r="O201">
        <f>SUM($L$2:output__2[[#This Row],[delta θx]])</f>
        <v>-6.3552003080941217</v>
      </c>
      <c r="P201">
        <f>SUM($M$2:output__2[[#This Row],[delta θy]])</f>
        <v>5.1958161989423841</v>
      </c>
      <c r="Q201">
        <f>SUM($N$2:output__2[[#This Row],[delta θz]])</f>
        <v>-9.8712893170806737</v>
      </c>
      <c r="R201">
        <f>SQRT(output__2[[#This Row],[θ x]]^2+output__2[[#This Row],[θ y]]^2+output__2[[#This Row],[θ z]]^2)</f>
        <v>12.838513531974904</v>
      </c>
      <c r="S201">
        <f>output__2[[#This Row],[ax]]*$B201</f>
        <v>6.1208399999999059E-2</v>
      </c>
      <c r="T201">
        <f>output__2[[#This Row],[ay]]*$B201</f>
        <v>-8.4578879999998691E-2</v>
      </c>
      <c r="U201">
        <f>output__2[[#This Row],[az]]*$B201</f>
        <v>-1.7806079999999724E-2</v>
      </c>
      <c r="V201">
        <f>SUM(S$2:S201)</f>
        <v>-0.32115988000000661</v>
      </c>
      <c r="W201">
        <f>SUM(T$2:T201)</f>
        <v>1.5125382299999943</v>
      </c>
      <c r="X201">
        <f>SUM($U$2:U201)</f>
        <v>-1.2773937400000064</v>
      </c>
      <c r="Y201">
        <f>SQRT(output__2[[#This Row],[vx]]^2+output__2[[#This Row],[vy]]^2+output__2[[#This Row],[vz]]^2)</f>
        <v>2.00565458958524</v>
      </c>
      <c r="Z201">
        <f t="shared" si="3"/>
        <v>0.97499999999999998</v>
      </c>
      <c r="AA201">
        <f>output__2[[#This Row],[m segmental(kg)]]*output__2[[#This Row],[vmag]]</f>
        <v>1.9555132248456089</v>
      </c>
    </row>
    <row r="202" spans="1:27" x14ac:dyDescent="0.3">
      <c r="A202">
        <v>25.157133999999999</v>
      </c>
      <c r="B202">
        <f>output__2[[#This Row],[time]]-A201</f>
        <v>0.15718000000000032</v>
      </c>
      <c r="C202">
        <v>1.02</v>
      </c>
      <c r="D202">
        <v>-0.6</v>
      </c>
      <c r="E202">
        <v>0.48</v>
      </c>
      <c r="F202">
        <v>0.15</v>
      </c>
      <c r="G202">
        <v>-0.05</v>
      </c>
      <c r="H202">
        <v>0.03</v>
      </c>
      <c r="I202">
        <f>output__2[[#This Row],[wx]]*180/PI()</f>
        <v>8.5943669269623477</v>
      </c>
      <c r="J202">
        <f>output__2[[#This Row],[wy]]*180/PI()</f>
        <v>-2.8647889756541161</v>
      </c>
      <c r="K202">
        <f>output__2[[#This Row],[wz]]*180/PI()</f>
        <v>1.7188733853924696</v>
      </c>
      <c r="L202">
        <f>output__2[[#This Row],[wx (deg)]]*output__2[[#This Row],[dt]]</f>
        <v>1.3508625935799445</v>
      </c>
      <c r="M202">
        <f>output__2[[#This Row],[wy (deg)]]*output__2[[#This Row],[dt]]</f>
        <v>-0.45028753119331488</v>
      </c>
      <c r="N202">
        <f>output__2[[#This Row],[wz (deg)]]*output__2[[#This Row],[dt]]</f>
        <v>0.27017251871598891</v>
      </c>
      <c r="O202">
        <f>SUM($L$2:output__2[[#This Row],[delta θx]])</f>
        <v>-5.0043377145141772</v>
      </c>
      <c r="P202">
        <f>SUM($M$2:output__2[[#This Row],[delta θy]])</f>
        <v>4.7455286677490696</v>
      </c>
      <c r="Q202">
        <f>SUM($N$2:output__2[[#This Row],[delta θz]])</f>
        <v>-9.6011167983646857</v>
      </c>
      <c r="R202">
        <f>SQRT(output__2[[#This Row],[θ x]]^2+output__2[[#This Row],[θ y]]^2+output__2[[#This Row],[θ z]]^2)</f>
        <v>11.82137395031465</v>
      </c>
      <c r="S202">
        <f>output__2[[#This Row],[ax]]*$B202</f>
        <v>0.16032360000000032</v>
      </c>
      <c r="T202">
        <f>output__2[[#This Row],[ay]]*$B202</f>
        <v>-9.4308000000000183E-2</v>
      </c>
      <c r="U202">
        <f>output__2[[#This Row],[az]]*$B202</f>
        <v>7.5446400000000149E-2</v>
      </c>
      <c r="V202">
        <f>SUM(S$2:S202)</f>
        <v>-0.1608362800000063</v>
      </c>
      <c r="W202">
        <f>SUM(T$2:T202)</f>
        <v>1.418230229999994</v>
      </c>
      <c r="X202">
        <f>SUM($U$2:U202)</f>
        <v>-1.2019473400000062</v>
      </c>
      <c r="Y202">
        <f>SQRT(output__2[[#This Row],[vx]]^2+output__2[[#This Row],[vy]]^2+output__2[[#This Row],[vz]]^2)</f>
        <v>1.8659910777876636</v>
      </c>
      <c r="Z202">
        <f t="shared" si="3"/>
        <v>0.97499999999999998</v>
      </c>
      <c r="AA202">
        <f>output__2[[#This Row],[m segmental(kg)]]*output__2[[#This Row],[vmag]]</f>
        <v>1.819341300842972</v>
      </c>
    </row>
    <row r="203" spans="1:27" x14ac:dyDescent="0.3">
      <c r="A203">
        <v>25.239452</v>
      </c>
      <c r="B203">
        <f>output__2[[#This Row],[time]]-A202</f>
        <v>8.2318000000000779E-2</v>
      </c>
      <c r="C203">
        <v>0.33</v>
      </c>
      <c r="D203">
        <v>0.28999999999999998</v>
      </c>
      <c r="E203">
        <v>0.17</v>
      </c>
      <c r="F203">
        <v>0.1</v>
      </c>
      <c r="G203">
        <v>0.09</v>
      </c>
      <c r="H203">
        <v>0.09</v>
      </c>
      <c r="I203">
        <f>output__2[[#This Row],[wx]]*180/PI()</f>
        <v>5.7295779513082321</v>
      </c>
      <c r="J203">
        <f>output__2[[#This Row],[wy]]*180/PI()</f>
        <v>5.156620156177409</v>
      </c>
      <c r="K203">
        <f>output__2[[#This Row],[wz]]*180/PI()</f>
        <v>5.156620156177409</v>
      </c>
      <c r="L203">
        <f>output__2[[#This Row],[wx (deg)]]*output__2[[#This Row],[dt]]</f>
        <v>0.47164739779579551</v>
      </c>
      <c r="M203">
        <f>output__2[[#This Row],[wy (deg)]]*output__2[[#This Row],[dt]]</f>
        <v>0.42448265801621599</v>
      </c>
      <c r="N203">
        <f>output__2[[#This Row],[wz (deg)]]*output__2[[#This Row],[dt]]</f>
        <v>0.42448265801621599</v>
      </c>
      <c r="O203">
        <f>SUM($L$2:output__2[[#This Row],[delta θx]])</f>
        <v>-4.5326903167183819</v>
      </c>
      <c r="P203">
        <f>SUM($M$2:output__2[[#This Row],[delta θy]])</f>
        <v>5.1700113257652855</v>
      </c>
      <c r="Q203">
        <f>SUM($N$2:output__2[[#This Row],[delta θz]])</f>
        <v>-9.1766341403484688</v>
      </c>
      <c r="R203">
        <f>SQRT(output__2[[#This Row],[θ x]]^2+output__2[[#This Row],[θ y]]^2+output__2[[#This Row],[θ z]]^2)</f>
        <v>11.466687087455687</v>
      </c>
      <c r="S203">
        <f>output__2[[#This Row],[ax]]*$B203</f>
        <v>2.7164940000000259E-2</v>
      </c>
      <c r="T203">
        <f>output__2[[#This Row],[ay]]*$B203</f>
        <v>2.3872220000000225E-2</v>
      </c>
      <c r="U203">
        <f>output__2[[#This Row],[az]]*$B203</f>
        <v>1.3994060000000133E-2</v>
      </c>
      <c r="V203">
        <f>SUM(S$2:S203)</f>
        <v>-0.13367134000000605</v>
      </c>
      <c r="W203">
        <f>SUM(T$2:T203)</f>
        <v>1.4421024499999944</v>
      </c>
      <c r="X203">
        <f>SUM($U$2:U203)</f>
        <v>-1.1879532800000061</v>
      </c>
      <c r="Y203">
        <f>SQRT(output__2[[#This Row],[vx]]^2+output__2[[#This Row],[vy]]^2+output__2[[#This Row],[vz]]^2)</f>
        <v>1.8731685719379758</v>
      </c>
      <c r="Z203">
        <f t="shared" si="3"/>
        <v>0.97499999999999998</v>
      </c>
      <c r="AA203">
        <f>output__2[[#This Row],[m segmental(kg)]]*output__2[[#This Row],[vmag]]</f>
        <v>1.8263393576395264</v>
      </c>
    </row>
    <row r="204" spans="1:27" x14ac:dyDescent="0.3">
      <c r="A204">
        <v>25.36665</v>
      </c>
      <c r="B204">
        <f>output__2[[#This Row],[time]]-A203</f>
        <v>0.12719799999999992</v>
      </c>
      <c r="C204">
        <v>1.06</v>
      </c>
      <c r="D204">
        <v>3.37</v>
      </c>
      <c r="E204">
        <v>-3.91</v>
      </c>
      <c r="F204">
        <v>0.21</v>
      </c>
      <c r="G204">
        <v>0.08</v>
      </c>
      <c r="H204">
        <v>0.42</v>
      </c>
      <c r="I204">
        <f>output__2[[#This Row],[wx]]*180/PI()</f>
        <v>12.032113697747286</v>
      </c>
      <c r="J204">
        <f>output__2[[#This Row],[wy]]*180/PI()</f>
        <v>4.5836623610465859</v>
      </c>
      <c r="K204">
        <f>output__2[[#This Row],[wz]]*180/PI()</f>
        <v>24.064227395494573</v>
      </c>
      <c r="L204">
        <f>output__2[[#This Row],[wx (deg)]]*output__2[[#This Row],[dt]]</f>
        <v>1.5304607981260585</v>
      </c>
      <c r="M204">
        <f>output__2[[#This Row],[wy (deg)]]*output__2[[#This Row],[dt]]</f>
        <v>0.58303268500040328</v>
      </c>
      <c r="N204">
        <f>output__2[[#This Row],[wz (deg)]]*output__2[[#This Row],[dt]]</f>
        <v>3.060921596252117</v>
      </c>
      <c r="O204">
        <f>SUM($L$2:output__2[[#This Row],[delta θx]])</f>
        <v>-3.0022295185923236</v>
      </c>
      <c r="P204">
        <f>SUM($M$2:output__2[[#This Row],[delta θy]])</f>
        <v>5.7530440107656888</v>
      </c>
      <c r="Q204">
        <f>SUM($N$2:output__2[[#This Row],[delta θz]])</f>
        <v>-6.1157125440963522</v>
      </c>
      <c r="R204">
        <f>SQRT(output__2[[#This Row],[θ x]]^2+output__2[[#This Row],[θ y]]^2+output__2[[#This Row],[θ z]]^2)</f>
        <v>8.9169971063206894</v>
      </c>
      <c r="S204">
        <f>output__2[[#This Row],[ax]]*$B204</f>
        <v>0.13482987999999993</v>
      </c>
      <c r="T204">
        <f>output__2[[#This Row],[ay]]*$B204</f>
        <v>0.42865725999999976</v>
      </c>
      <c r="U204">
        <f>output__2[[#This Row],[az]]*$B204</f>
        <v>-0.49734417999999969</v>
      </c>
      <c r="V204">
        <f>SUM(S$2:S204)</f>
        <v>1.1585399999938795E-3</v>
      </c>
      <c r="W204">
        <f>SUM(T$2:T204)</f>
        <v>1.8707597099999942</v>
      </c>
      <c r="X204">
        <f>SUM($U$2:U204)</f>
        <v>-1.6852974600000059</v>
      </c>
      <c r="Y204">
        <f>SQRT(output__2[[#This Row],[vx]]^2+output__2[[#This Row],[vy]]^2+output__2[[#This Row],[vz]]^2)</f>
        <v>2.5179298567387982</v>
      </c>
      <c r="Z204">
        <f t="shared" si="3"/>
        <v>0.97499999999999998</v>
      </c>
      <c r="AA204">
        <f>output__2[[#This Row],[m segmental(kg)]]*output__2[[#This Row],[vmag]]</f>
        <v>2.4549816103203281</v>
      </c>
    </row>
    <row r="205" spans="1:27" x14ac:dyDescent="0.3">
      <c r="A205">
        <v>25.490887999999998</v>
      </c>
      <c r="B205">
        <f>output__2[[#This Row],[time]]-A204</f>
        <v>0.12423799999999829</v>
      </c>
      <c r="C205">
        <v>-2.95</v>
      </c>
      <c r="D205">
        <v>-1.07</v>
      </c>
      <c r="E205">
        <v>-1.04</v>
      </c>
      <c r="F205">
        <v>0.46</v>
      </c>
      <c r="G205">
        <v>-0.51</v>
      </c>
      <c r="H205">
        <v>0.15</v>
      </c>
      <c r="I205">
        <f>output__2[[#This Row],[wx]]*180/PI()</f>
        <v>26.356058576017869</v>
      </c>
      <c r="J205">
        <f>output__2[[#This Row],[wy]]*180/PI()</f>
        <v>-29.220847551671984</v>
      </c>
      <c r="K205">
        <f>output__2[[#This Row],[wz]]*180/PI()</f>
        <v>8.5943669269623477</v>
      </c>
      <c r="L205">
        <f>output__2[[#This Row],[wx (deg)]]*output__2[[#This Row],[dt]]</f>
        <v>3.2744240053672629</v>
      </c>
      <c r="M205">
        <f>output__2[[#This Row],[wy (deg)]]*output__2[[#This Row],[dt]]</f>
        <v>-3.6303396581245742</v>
      </c>
      <c r="N205">
        <f>output__2[[#This Row],[wz (deg)]]*output__2[[#This Row],[dt]]</f>
        <v>1.0677469582719334</v>
      </c>
      <c r="O205">
        <f>SUM($L$2:output__2[[#This Row],[delta θx]])</f>
        <v>0.27219448677493929</v>
      </c>
      <c r="P205">
        <f>SUM($M$2:output__2[[#This Row],[delta θy]])</f>
        <v>2.1227043526411147</v>
      </c>
      <c r="Q205">
        <f>SUM($N$2:output__2[[#This Row],[delta θz]])</f>
        <v>-5.0479655858244188</v>
      </c>
      <c r="R205">
        <f>SQRT(output__2[[#This Row],[θ x]]^2+output__2[[#This Row],[θ y]]^2+output__2[[#This Row],[θ z]]^2)</f>
        <v>5.48287517302919</v>
      </c>
      <c r="S205">
        <f>output__2[[#This Row],[ax]]*$B205</f>
        <v>-0.366502099999995</v>
      </c>
      <c r="T205">
        <f>output__2[[#This Row],[ay]]*$B205</f>
        <v>-0.13293465999999818</v>
      </c>
      <c r="U205">
        <f>output__2[[#This Row],[az]]*$B205</f>
        <v>-0.12920751999999824</v>
      </c>
      <c r="V205">
        <f>SUM(S$2:S205)</f>
        <v>-0.36534356000000112</v>
      </c>
      <c r="W205">
        <f>SUM(T$2:T205)</f>
        <v>1.7378250499999961</v>
      </c>
      <c r="X205">
        <f>SUM($U$2:U205)</f>
        <v>-1.8145049800000042</v>
      </c>
      <c r="Y205">
        <f>SQRT(output__2[[#This Row],[vx]]^2+output__2[[#This Row],[vy]]^2+output__2[[#This Row],[vz]]^2)</f>
        <v>2.538885610594888</v>
      </c>
      <c r="Z205">
        <f t="shared" si="3"/>
        <v>0.97499999999999998</v>
      </c>
      <c r="AA205">
        <f>output__2[[#This Row],[m segmental(kg)]]*output__2[[#This Row],[vmag]]</f>
        <v>2.4754134703300159</v>
      </c>
    </row>
    <row r="206" spans="1:27" x14ac:dyDescent="0.3">
      <c r="A206">
        <v>25.617090999999999</v>
      </c>
      <c r="B206">
        <f>output__2[[#This Row],[time]]-A205</f>
        <v>0.12620300000000029</v>
      </c>
      <c r="C206">
        <v>-0.34</v>
      </c>
      <c r="D206">
        <v>-1.29</v>
      </c>
      <c r="E206">
        <v>0.95000000000000007</v>
      </c>
      <c r="F206">
        <v>0.14000000000000001</v>
      </c>
      <c r="G206">
        <v>-0.16</v>
      </c>
      <c r="H206">
        <v>-0.16</v>
      </c>
      <c r="I206">
        <f>output__2[[#This Row],[wx]]*180/PI()</f>
        <v>8.0214091318315255</v>
      </c>
      <c r="J206">
        <f>output__2[[#This Row],[wy]]*180/PI()</f>
        <v>-9.1673247220931717</v>
      </c>
      <c r="K206">
        <f>output__2[[#This Row],[wz]]*180/PI()</f>
        <v>-9.1673247220931717</v>
      </c>
      <c r="L206">
        <f>output__2[[#This Row],[wx (deg)]]*output__2[[#This Row],[dt]]</f>
        <v>1.0123258966645363</v>
      </c>
      <c r="M206">
        <f>output__2[[#This Row],[wy (deg)]]*output__2[[#This Row],[dt]]</f>
        <v>-1.1569438819023272</v>
      </c>
      <c r="N206">
        <f>output__2[[#This Row],[wz (deg)]]*output__2[[#This Row],[dt]]</f>
        <v>-1.1569438819023272</v>
      </c>
      <c r="O206">
        <f>SUM($L$2:output__2[[#This Row],[delta θx]])</f>
        <v>1.2845203834394756</v>
      </c>
      <c r="P206">
        <f>SUM($M$2:output__2[[#This Row],[delta θy]])</f>
        <v>0.96576047073878746</v>
      </c>
      <c r="Q206">
        <f>SUM($N$2:output__2[[#This Row],[delta θz]])</f>
        <v>-6.204909467726746</v>
      </c>
      <c r="R206">
        <f>SQRT(output__2[[#This Row],[θ x]]^2+output__2[[#This Row],[θ y]]^2+output__2[[#This Row],[θ z]]^2)</f>
        <v>6.4096479938447564</v>
      </c>
      <c r="S206">
        <f>output__2[[#This Row],[ax]]*$B206</f>
        <v>-4.2909020000000103E-2</v>
      </c>
      <c r="T206">
        <f>output__2[[#This Row],[ay]]*$B206</f>
        <v>-0.16280187000000038</v>
      </c>
      <c r="U206">
        <f>output__2[[#This Row],[az]]*$B206</f>
        <v>0.11989285000000029</v>
      </c>
      <c r="V206">
        <f>SUM(S$2:S206)</f>
        <v>-0.4082525800000012</v>
      </c>
      <c r="W206">
        <f>SUM(T$2:T206)</f>
        <v>1.5750231799999956</v>
      </c>
      <c r="X206">
        <f>SUM($U$2:U206)</f>
        <v>-1.6946121300000039</v>
      </c>
      <c r="Y206">
        <f>SQRT(output__2[[#This Row],[vx]]^2+output__2[[#This Row],[vy]]^2+output__2[[#This Row],[vz]]^2)</f>
        <v>2.3492718994950552</v>
      </c>
      <c r="Z206">
        <f t="shared" si="3"/>
        <v>0.97499999999999998</v>
      </c>
      <c r="AA206">
        <f>output__2[[#This Row],[m segmental(kg)]]*output__2[[#This Row],[vmag]]</f>
        <v>2.2905401020076788</v>
      </c>
    </row>
    <row r="207" spans="1:27" x14ac:dyDescent="0.3">
      <c r="A207">
        <v>25.742155999999998</v>
      </c>
      <c r="B207">
        <f>output__2[[#This Row],[time]]-A206</f>
        <v>0.12506499999999932</v>
      </c>
      <c r="C207">
        <v>-0.21</v>
      </c>
      <c r="D207">
        <v>-0.02</v>
      </c>
      <c r="E207">
        <v>-0.03</v>
      </c>
      <c r="F207">
        <v>0.22</v>
      </c>
      <c r="G207">
        <v>0.11</v>
      </c>
      <c r="H207">
        <v>0</v>
      </c>
      <c r="I207">
        <f>output__2[[#This Row],[wx]]*180/PI()</f>
        <v>12.605071492878112</v>
      </c>
      <c r="J207">
        <f>output__2[[#This Row],[wy]]*180/PI()</f>
        <v>6.3025357464390561</v>
      </c>
      <c r="K207">
        <f>output__2[[#This Row],[wz]]*180/PI()</f>
        <v>0</v>
      </c>
      <c r="L207">
        <f>output__2[[#This Row],[wx (deg)]]*output__2[[#This Row],[dt]]</f>
        <v>1.5764532662567925</v>
      </c>
      <c r="M207">
        <f>output__2[[#This Row],[wy (deg)]]*output__2[[#This Row],[dt]]</f>
        <v>0.78822663312839625</v>
      </c>
      <c r="N207">
        <f>output__2[[#This Row],[wz (deg)]]*output__2[[#This Row],[dt]]</f>
        <v>0</v>
      </c>
      <c r="O207">
        <f>SUM($L$2:output__2[[#This Row],[delta θx]])</f>
        <v>2.8609736496962679</v>
      </c>
      <c r="P207">
        <f>SUM($M$2:output__2[[#This Row],[delta θy]])</f>
        <v>1.7539871038671837</v>
      </c>
      <c r="Q207">
        <f>SUM($N$2:output__2[[#This Row],[delta θz]])</f>
        <v>-6.204909467726746</v>
      </c>
      <c r="R207">
        <f>SQRT(output__2[[#This Row],[θ x]]^2+output__2[[#This Row],[θ y]]^2+output__2[[#This Row],[θ z]]^2)</f>
        <v>7.0542570471647679</v>
      </c>
      <c r="S207">
        <f>output__2[[#This Row],[ax]]*$B207</f>
        <v>-2.6263649999999854E-2</v>
      </c>
      <c r="T207">
        <f>output__2[[#This Row],[ay]]*$B207</f>
        <v>-2.5012999999999863E-3</v>
      </c>
      <c r="U207">
        <f>output__2[[#This Row],[az]]*$B207</f>
        <v>-3.7519499999999792E-3</v>
      </c>
      <c r="V207">
        <f>SUM(S$2:S207)</f>
        <v>-0.43451623000000106</v>
      </c>
      <c r="W207">
        <f>SUM(T$2:T207)</f>
        <v>1.5725218799999956</v>
      </c>
      <c r="X207">
        <f>SUM($U$2:U207)</f>
        <v>-1.6983640800000039</v>
      </c>
      <c r="Y207">
        <f>SQRT(output__2[[#This Row],[vx]]^2+output__2[[#This Row],[vy]]^2+output__2[[#This Row],[vz]]^2)</f>
        <v>2.3550095467845549</v>
      </c>
      <c r="Z207">
        <f t="shared" si="3"/>
        <v>0.97499999999999998</v>
      </c>
      <c r="AA207">
        <f>output__2[[#This Row],[m segmental(kg)]]*output__2[[#This Row],[vmag]]</f>
        <v>2.296134308114941</v>
      </c>
    </row>
    <row r="208" spans="1:27" x14ac:dyDescent="0.3">
      <c r="A208">
        <v>25.867608999999998</v>
      </c>
      <c r="B208">
        <f>output__2[[#This Row],[time]]-A207</f>
        <v>0.12545300000000026</v>
      </c>
      <c r="C208">
        <v>0.72</v>
      </c>
      <c r="D208">
        <v>0.19</v>
      </c>
      <c r="E208">
        <v>0.28999999999999998</v>
      </c>
      <c r="F208">
        <v>-0.03</v>
      </c>
      <c r="G208">
        <v>0.1</v>
      </c>
      <c r="H208">
        <v>0.09</v>
      </c>
      <c r="I208">
        <f>output__2[[#This Row],[wx]]*180/PI()</f>
        <v>-1.7188733853924696</v>
      </c>
      <c r="J208">
        <f>output__2[[#This Row],[wy]]*180/PI()</f>
        <v>5.7295779513082321</v>
      </c>
      <c r="K208">
        <f>output__2[[#This Row],[wz]]*180/PI()</f>
        <v>5.156620156177409</v>
      </c>
      <c r="L208">
        <f>output__2[[#This Row],[wx (deg)]]*output__2[[#This Row],[dt]]</f>
        <v>-0.21563782281764193</v>
      </c>
      <c r="M208">
        <f>output__2[[#This Row],[wy (deg)]]*output__2[[#This Row],[dt]]</f>
        <v>0.71879274272547311</v>
      </c>
      <c r="N208">
        <f>output__2[[#This Row],[wz (deg)]]*output__2[[#This Row],[dt]]</f>
        <v>0.64691346845292585</v>
      </c>
      <c r="O208">
        <f>SUM($L$2:output__2[[#This Row],[delta θx]])</f>
        <v>2.6453358268786258</v>
      </c>
      <c r="P208">
        <f>SUM($M$2:output__2[[#This Row],[delta θy]])</f>
        <v>2.4727798465926569</v>
      </c>
      <c r="Q208">
        <f>SUM($N$2:output__2[[#This Row],[delta θz]])</f>
        <v>-5.5579959992738202</v>
      </c>
      <c r="R208">
        <f>SQRT(output__2[[#This Row],[θ x]]^2+output__2[[#This Row],[θ y]]^2+output__2[[#This Row],[θ z]]^2)</f>
        <v>6.6335330959170031</v>
      </c>
      <c r="S208">
        <f>output__2[[#This Row],[ax]]*$B208</f>
        <v>9.0326160000000183E-2</v>
      </c>
      <c r="T208">
        <f>output__2[[#This Row],[ay]]*$B208</f>
        <v>2.3836070000000049E-2</v>
      </c>
      <c r="U208">
        <f>output__2[[#This Row],[az]]*$B208</f>
        <v>3.6381370000000073E-2</v>
      </c>
      <c r="V208">
        <f>SUM(S$2:S208)</f>
        <v>-0.3441900700000009</v>
      </c>
      <c r="W208">
        <f>SUM(T$2:T208)</f>
        <v>1.5963579499999956</v>
      </c>
      <c r="X208">
        <f>SUM($U$2:U208)</f>
        <v>-1.661982710000004</v>
      </c>
      <c r="Y208">
        <f>SQRT(output__2[[#This Row],[vx]]^2+output__2[[#This Row],[vy]]^2+output__2[[#This Row],[vz]]^2)</f>
        <v>2.330024042183632</v>
      </c>
      <c r="Z208">
        <f t="shared" si="3"/>
        <v>0.97499999999999998</v>
      </c>
      <c r="AA208">
        <f>output__2[[#This Row],[m segmental(kg)]]*output__2[[#This Row],[vmag]]</f>
        <v>2.2717734411290413</v>
      </c>
    </row>
    <row r="209" spans="1:27" x14ac:dyDescent="0.3">
      <c r="A209">
        <v>25.993342999999999</v>
      </c>
      <c r="B209">
        <f>output__2[[#This Row],[time]]-A208</f>
        <v>0.12573400000000134</v>
      </c>
      <c r="C209">
        <v>0.25</v>
      </c>
      <c r="D209">
        <v>1.6</v>
      </c>
      <c r="E209">
        <v>0.43</v>
      </c>
      <c r="F209">
        <v>-0.47000000000000003</v>
      </c>
      <c r="G209">
        <v>0.28000000000000003</v>
      </c>
      <c r="H209">
        <v>-0.06</v>
      </c>
      <c r="I209">
        <f>output__2[[#This Row],[wx]]*180/PI()</f>
        <v>-26.929016371148695</v>
      </c>
      <c r="J209">
        <f>output__2[[#This Row],[wy]]*180/PI()</f>
        <v>16.042818263663051</v>
      </c>
      <c r="K209">
        <f>output__2[[#This Row],[wz]]*180/PI()</f>
        <v>-3.4377467707849392</v>
      </c>
      <c r="L209">
        <f>output__2[[#This Row],[wx (deg)]]*output__2[[#This Row],[dt]]</f>
        <v>-3.3858929444100463</v>
      </c>
      <c r="M209">
        <f>output__2[[#This Row],[wy (deg)]]*output__2[[#This Row],[dt]]</f>
        <v>2.0171277115634316</v>
      </c>
      <c r="N209">
        <f>output__2[[#This Row],[wz (deg)]]*output__2[[#This Row],[dt]]</f>
        <v>-0.43224165247787816</v>
      </c>
      <c r="O209">
        <f>SUM($L$2:output__2[[#This Row],[delta θx]])</f>
        <v>-0.74055711753142051</v>
      </c>
      <c r="P209">
        <f>SUM($M$2:output__2[[#This Row],[delta θy]])</f>
        <v>4.489907558156089</v>
      </c>
      <c r="Q209">
        <f>SUM($N$2:output__2[[#This Row],[delta θz]])</f>
        <v>-5.9902376517516984</v>
      </c>
      <c r="R209">
        <f>SQRT(output__2[[#This Row],[θ x]]^2+output__2[[#This Row],[θ y]]^2+output__2[[#This Row],[θ z]]^2)</f>
        <v>7.5226751790554749</v>
      </c>
      <c r="S209">
        <f>output__2[[#This Row],[ax]]*$B209</f>
        <v>3.1433500000000336E-2</v>
      </c>
      <c r="T209">
        <f>output__2[[#This Row],[ay]]*$B209</f>
        <v>0.20117440000000217</v>
      </c>
      <c r="U209">
        <f>output__2[[#This Row],[az]]*$B209</f>
        <v>5.4065620000000578E-2</v>
      </c>
      <c r="V209">
        <f>SUM(S$2:S209)</f>
        <v>-0.31275657000000057</v>
      </c>
      <c r="W209">
        <f>SUM(T$2:T209)</f>
        <v>1.7975323499999978</v>
      </c>
      <c r="X209">
        <f>SUM($U$2:U209)</f>
        <v>-1.6079170900000035</v>
      </c>
      <c r="Y209">
        <f>SQRT(output__2[[#This Row],[vx]]^2+output__2[[#This Row],[vy]]^2+output__2[[#This Row],[vz]]^2)</f>
        <v>2.4319409099911864</v>
      </c>
      <c r="Z209">
        <f t="shared" si="3"/>
        <v>0.97499999999999998</v>
      </c>
      <c r="AA209">
        <f>output__2[[#This Row],[m segmental(kg)]]*output__2[[#This Row],[vmag]]</f>
        <v>2.3711423872414068</v>
      </c>
    </row>
    <row r="210" spans="1:27" x14ac:dyDescent="0.3">
      <c r="A210">
        <v>26.118714999999998</v>
      </c>
      <c r="B210">
        <f>output__2[[#This Row],[time]]-A209</f>
        <v>0.12537199999999871</v>
      </c>
      <c r="C210">
        <v>1.72</v>
      </c>
      <c r="D210">
        <v>-2.5500000000000003</v>
      </c>
      <c r="E210">
        <v>-1.46</v>
      </c>
      <c r="F210">
        <v>-0.77</v>
      </c>
      <c r="G210">
        <v>0.23</v>
      </c>
      <c r="H210">
        <v>-0.22</v>
      </c>
      <c r="I210">
        <f>output__2[[#This Row],[wx]]*180/PI()</f>
        <v>-44.117750225073387</v>
      </c>
      <c r="J210">
        <f>output__2[[#This Row],[wy]]*180/PI()</f>
        <v>13.178029288008934</v>
      </c>
      <c r="K210">
        <f>output__2[[#This Row],[wz]]*180/PI()</f>
        <v>-12.605071492878112</v>
      </c>
      <c r="L210">
        <f>output__2[[#This Row],[wx (deg)]]*output__2[[#This Row],[dt]]</f>
        <v>-5.5311305812178437</v>
      </c>
      <c r="M210">
        <f>output__2[[#This Row],[wy (deg)]]*output__2[[#This Row],[dt]]</f>
        <v>1.652155887896239</v>
      </c>
      <c r="N210">
        <f>output__2[[#This Row],[wz (deg)]]*output__2[[#This Row],[dt]]</f>
        <v>-1.5803230232050984</v>
      </c>
      <c r="O210">
        <f>SUM($L$2:output__2[[#This Row],[delta θx]])</f>
        <v>-6.2716876987492647</v>
      </c>
      <c r="P210">
        <f>SUM($M$2:output__2[[#This Row],[delta θy]])</f>
        <v>6.1420634460523278</v>
      </c>
      <c r="Q210">
        <f>SUM($N$2:output__2[[#This Row],[delta θz]])</f>
        <v>-7.5705606749567966</v>
      </c>
      <c r="R210">
        <f>SQRT(output__2[[#This Row],[θ x]]^2+output__2[[#This Row],[θ y]]^2+output__2[[#This Row],[θ z]]^2)</f>
        <v>11.591910925260656</v>
      </c>
      <c r="S210">
        <f>output__2[[#This Row],[ax]]*$B210</f>
        <v>0.21563983999999778</v>
      </c>
      <c r="T210">
        <f>output__2[[#This Row],[ay]]*$B210</f>
        <v>-0.31969859999999672</v>
      </c>
      <c r="U210">
        <f>output__2[[#This Row],[az]]*$B210</f>
        <v>-0.18304311999999812</v>
      </c>
      <c r="V210">
        <f>SUM(S$2:S210)</f>
        <v>-9.7116730000002788E-2</v>
      </c>
      <c r="W210">
        <f>SUM(T$2:T210)</f>
        <v>1.4778337500000012</v>
      </c>
      <c r="X210">
        <f>SUM($U$2:U210)</f>
        <v>-1.7909602100000015</v>
      </c>
      <c r="Y210">
        <f>SQRT(output__2[[#This Row],[vx]]^2+output__2[[#This Row],[vy]]^2+output__2[[#This Row],[vz]]^2)</f>
        <v>2.3239971440791853</v>
      </c>
      <c r="Z210">
        <f t="shared" si="3"/>
        <v>0.97499999999999998</v>
      </c>
      <c r="AA210">
        <f>output__2[[#This Row],[m segmental(kg)]]*output__2[[#This Row],[vmag]]</f>
        <v>2.2658972154772057</v>
      </c>
    </row>
    <row r="211" spans="1:27" x14ac:dyDescent="0.3">
      <c r="A211">
        <v>26.263631999999998</v>
      </c>
      <c r="B211">
        <f>output__2[[#This Row],[time]]-A210</f>
        <v>0.14491699999999952</v>
      </c>
      <c r="C211">
        <v>-0.56000000000000005</v>
      </c>
      <c r="D211">
        <v>-0.37</v>
      </c>
      <c r="E211">
        <v>-0.42</v>
      </c>
      <c r="F211">
        <v>-0.48</v>
      </c>
      <c r="G211">
        <v>-0.02</v>
      </c>
      <c r="H211">
        <v>0.12</v>
      </c>
      <c r="I211">
        <f>output__2[[#This Row],[wx]]*180/PI()</f>
        <v>-27.501974166279513</v>
      </c>
      <c r="J211">
        <f>output__2[[#This Row],[wy]]*180/PI()</f>
        <v>-1.1459155902616465</v>
      </c>
      <c r="K211">
        <f>output__2[[#This Row],[wz]]*180/PI()</f>
        <v>6.8754935415698784</v>
      </c>
      <c r="L211">
        <f>output__2[[#This Row],[wx (deg)]]*output__2[[#This Row],[dt]]</f>
        <v>-3.9855035902547149</v>
      </c>
      <c r="M211">
        <f>output__2[[#This Row],[wy (deg)]]*output__2[[#This Row],[dt]]</f>
        <v>-0.16606264959394648</v>
      </c>
      <c r="N211">
        <f>output__2[[#This Row],[wz (deg)]]*output__2[[#This Row],[dt]]</f>
        <v>0.99637589756367873</v>
      </c>
      <c r="O211">
        <f>SUM($L$2:output__2[[#This Row],[delta θx]])</f>
        <v>-10.25719128900398</v>
      </c>
      <c r="P211">
        <f>SUM($M$2:output__2[[#This Row],[delta θy]])</f>
        <v>5.976000796458381</v>
      </c>
      <c r="Q211">
        <f>SUM($N$2:output__2[[#This Row],[delta θz]])</f>
        <v>-6.5741847773931177</v>
      </c>
      <c r="R211">
        <f>SQRT(output__2[[#This Row],[θ x]]^2+output__2[[#This Row],[θ y]]^2+output__2[[#This Row],[θ z]]^2)</f>
        <v>13.569910248258745</v>
      </c>
      <c r="S211">
        <f>output__2[[#This Row],[ax]]*$B211</f>
        <v>-8.1153519999999743E-2</v>
      </c>
      <c r="T211">
        <f>output__2[[#This Row],[ay]]*$B211</f>
        <v>-5.361928999999982E-2</v>
      </c>
      <c r="U211">
        <f>output__2[[#This Row],[az]]*$B211</f>
        <v>-6.0865139999999797E-2</v>
      </c>
      <c r="V211">
        <f>SUM(S$2:S211)</f>
        <v>-0.17827025000000252</v>
      </c>
      <c r="W211">
        <f>SUM(T$2:T211)</f>
        <v>1.4242144600000013</v>
      </c>
      <c r="X211">
        <f>SUM($U$2:U211)</f>
        <v>-1.8518253500000013</v>
      </c>
      <c r="Y211">
        <f>SQRT(output__2[[#This Row],[vx]]^2+output__2[[#This Row],[vy]]^2+output__2[[#This Row],[vz]]^2)</f>
        <v>2.3429520347226029</v>
      </c>
      <c r="Z211">
        <f t="shared" si="3"/>
        <v>0.97499999999999998</v>
      </c>
      <c r="AA211">
        <f>output__2[[#This Row],[m segmental(kg)]]*output__2[[#This Row],[vmag]]</f>
        <v>2.2843782338545378</v>
      </c>
    </row>
    <row r="212" spans="1:27" x14ac:dyDescent="0.3">
      <c r="A212">
        <v>26.384252</v>
      </c>
      <c r="B212">
        <f>output__2[[#This Row],[time]]-A211</f>
        <v>0.12062000000000239</v>
      </c>
      <c r="C212">
        <v>0.46</v>
      </c>
      <c r="D212">
        <v>-0.37</v>
      </c>
      <c r="E212">
        <v>0.19</v>
      </c>
      <c r="F212">
        <v>0.01</v>
      </c>
      <c r="G212">
        <v>-0.18</v>
      </c>
      <c r="H212">
        <v>0.09</v>
      </c>
      <c r="I212">
        <f>output__2[[#This Row],[wx]]*180/PI()</f>
        <v>0.57295779513082323</v>
      </c>
      <c r="J212">
        <f>output__2[[#This Row],[wy]]*180/PI()</f>
        <v>-10.313240312354818</v>
      </c>
      <c r="K212">
        <f>output__2[[#This Row],[wz]]*180/PI()</f>
        <v>5.156620156177409</v>
      </c>
      <c r="L212">
        <f>output__2[[#This Row],[wx (deg)]]*output__2[[#This Row],[dt]]</f>
        <v>6.9110169248681269E-2</v>
      </c>
      <c r="M212">
        <f>output__2[[#This Row],[wy (deg)]]*output__2[[#This Row],[dt]]</f>
        <v>-1.2439830464762629</v>
      </c>
      <c r="N212">
        <f>output__2[[#This Row],[wz (deg)]]*output__2[[#This Row],[dt]]</f>
        <v>0.62199152323813145</v>
      </c>
      <c r="O212">
        <f>SUM($L$2:output__2[[#This Row],[delta θx]])</f>
        <v>-10.188081119755299</v>
      </c>
      <c r="P212">
        <f>SUM($M$2:output__2[[#This Row],[delta θy]])</f>
        <v>4.7320177499821181</v>
      </c>
      <c r="Q212">
        <f>SUM($N$2:output__2[[#This Row],[delta θz]])</f>
        <v>-5.9521932541549862</v>
      </c>
      <c r="R212">
        <f>SQRT(output__2[[#This Row],[θ x]]^2+output__2[[#This Row],[θ y]]^2+output__2[[#This Row],[θ z]]^2)</f>
        <v>12.712890836614163</v>
      </c>
      <c r="S212">
        <f>output__2[[#This Row],[ax]]*$B212</f>
        <v>5.5485200000001102E-2</v>
      </c>
      <c r="T212">
        <f>output__2[[#This Row],[ay]]*$B212</f>
        <v>-4.4629400000000888E-2</v>
      </c>
      <c r="U212">
        <f>output__2[[#This Row],[az]]*$B212</f>
        <v>2.2917800000000453E-2</v>
      </c>
      <c r="V212">
        <f>SUM(S$2:S212)</f>
        <v>-0.12278505000000142</v>
      </c>
      <c r="W212">
        <f>SUM(T$2:T212)</f>
        <v>1.3795850600000004</v>
      </c>
      <c r="X212">
        <f>SUM($U$2:U212)</f>
        <v>-1.8289075500000007</v>
      </c>
      <c r="Y212">
        <f>SQRT(output__2[[#This Row],[vx]]^2+output__2[[#This Row],[vy]]^2+output__2[[#This Row],[vz]]^2)</f>
        <v>2.2941739107412307</v>
      </c>
      <c r="Z212">
        <f t="shared" si="3"/>
        <v>0.97499999999999998</v>
      </c>
      <c r="AA212">
        <f>output__2[[#This Row],[m segmental(kg)]]*output__2[[#This Row],[vmag]]</f>
        <v>2.2368195629726997</v>
      </c>
    </row>
    <row r="213" spans="1:27" x14ac:dyDescent="0.3">
      <c r="A213">
        <v>26.502431999999999</v>
      </c>
      <c r="B213">
        <f>output__2[[#This Row],[time]]-A212</f>
        <v>0.11817999999999884</v>
      </c>
      <c r="C213">
        <v>7.0000000000000007E-2</v>
      </c>
      <c r="D213">
        <v>7.0000000000000007E-2</v>
      </c>
      <c r="E213">
        <v>1.1000000000000001</v>
      </c>
      <c r="F213">
        <v>0.13</v>
      </c>
      <c r="G213">
        <v>0.08</v>
      </c>
      <c r="H213">
        <v>-0.08</v>
      </c>
      <c r="I213">
        <f>output__2[[#This Row],[wx]]*180/PI()</f>
        <v>7.4484513367007024</v>
      </c>
      <c r="J213">
        <f>output__2[[#This Row],[wy]]*180/PI()</f>
        <v>4.5836623610465859</v>
      </c>
      <c r="K213">
        <f>output__2[[#This Row],[wz]]*180/PI()</f>
        <v>-4.5836623610465859</v>
      </c>
      <c r="L213">
        <f>output__2[[#This Row],[wx (deg)]]*output__2[[#This Row],[dt]]</f>
        <v>0.88025797897128033</v>
      </c>
      <c r="M213">
        <f>output__2[[#This Row],[wy (deg)]]*output__2[[#This Row],[dt]]</f>
        <v>0.54169721782848024</v>
      </c>
      <c r="N213">
        <f>output__2[[#This Row],[wz (deg)]]*output__2[[#This Row],[dt]]</f>
        <v>-0.54169721782848024</v>
      </c>
      <c r="O213">
        <f>SUM($L$2:output__2[[#This Row],[delta θx]])</f>
        <v>-9.30782314078402</v>
      </c>
      <c r="P213">
        <f>SUM($M$2:output__2[[#This Row],[delta θy]])</f>
        <v>5.2737149678105979</v>
      </c>
      <c r="Q213">
        <f>SUM($N$2:output__2[[#This Row],[delta θz]])</f>
        <v>-6.493890471983466</v>
      </c>
      <c r="R213">
        <f>SQRT(output__2[[#This Row],[θ x]]^2+output__2[[#This Row],[θ y]]^2+output__2[[#This Row],[θ z]]^2)</f>
        <v>12.514721516835349</v>
      </c>
      <c r="S213">
        <f>output__2[[#This Row],[ax]]*$B213</f>
        <v>8.2725999999999199E-3</v>
      </c>
      <c r="T213">
        <f>output__2[[#This Row],[ay]]*$B213</f>
        <v>8.2725999999999199E-3</v>
      </c>
      <c r="U213">
        <f>output__2[[#This Row],[az]]*$B213</f>
        <v>0.12999799999999873</v>
      </c>
      <c r="V213">
        <f>SUM(S$2:S213)</f>
        <v>-0.1145124500000015</v>
      </c>
      <c r="W213">
        <f>SUM(T$2:T213)</f>
        <v>1.3878576600000003</v>
      </c>
      <c r="X213">
        <f>SUM($U$2:U213)</f>
        <v>-1.698909550000002</v>
      </c>
      <c r="Y213">
        <f>SQRT(output__2[[#This Row],[vx]]^2+output__2[[#This Row],[vy]]^2+output__2[[#This Row],[vz]]^2)</f>
        <v>2.1967147390380228</v>
      </c>
      <c r="Z213">
        <f t="shared" si="3"/>
        <v>0.97499999999999998</v>
      </c>
      <c r="AA213">
        <f>output__2[[#This Row],[m segmental(kg)]]*output__2[[#This Row],[vmag]]</f>
        <v>2.141796870562072</v>
      </c>
    </row>
    <row r="214" spans="1:27" x14ac:dyDescent="0.3">
      <c r="A214">
        <v>26.622045999999997</v>
      </c>
      <c r="B214">
        <f>output__2[[#This Row],[time]]-A213</f>
        <v>0.11961399999999855</v>
      </c>
      <c r="C214">
        <v>-0.19</v>
      </c>
      <c r="D214">
        <v>0.84</v>
      </c>
      <c r="E214">
        <v>-0.19</v>
      </c>
      <c r="F214">
        <v>-0.02</v>
      </c>
      <c r="G214">
        <v>-0.3</v>
      </c>
      <c r="H214">
        <v>0.01</v>
      </c>
      <c r="I214">
        <f>output__2[[#This Row],[wx]]*180/PI()</f>
        <v>-1.1459155902616465</v>
      </c>
      <c r="J214">
        <f>output__2[[#This Row],[wy]]*180/PI()</f>
        <v>-17.188733853924695</v>
      </c>
      <c r="K214">
        <f>output__2[[#This Row],[wz]]*180/PI()</f>
        <v>0.57295779513082323</v>
      </c>
      <c r="L214">
        <f>output__2[[#This Row],[wx (deg)]]*output__2[[#This Row],[dt]]</f>
        <v>-0.13706754741355492</v>
      </c>
      <c r="M214">
        <f>output__2[[#This Row],[wy (deg)]]*output__2[[#This Row],[dt]]</f>
        <v>-2.0560132112033238</v>
      </c>
      <c r="N214">
        <f>output__2[[#This Row],[wz (deg)]]*output__2[[#This Row],[dt]]</f>
        <v>6.8533773706777462E-2</v>
      </c>
      <c r="O214">
        <f>SUM($L$2:output__2[[#This Row],[delta θx]])</f>
        <v>-9.4448906881975745</v>
      </c>
      <c r="P214">
        <f>SUM($M$2:output__2[[#This Row],[delta θy]])</f>
        <v>3.2177017566072741</v>
      </c>
      <c r="Q214">
        <f>SUM($N$2:output__2[[#This Row],[delta θz]])</f>
        <v>-6.4253566982766888</v>
      </c>
      <c r="R214">
        <f>SQRT(output__2[[#This Row],[θ x]]^2+output__2[[#This Row],[θ y]]^2+output__2[[#This Row],[θ z]]^2)</f>
        <v>11.86780406842664</v>
      </c>
      <c r="S214">
        <f>output__2[[#This Row],[ax]]*$B214</f>
        <v>-2.2726659999999725E-2</v>
      </c>
      <c r="T214">
        <f>output__2[[#This Row],[ay]]*$B214</f>
        <v>0.10047575999999878</v>
      </c>
      <c r="U214">
        <f>output__2[[#This Row],[az]]*$B214</f>
        <v>-2.2726659999999725E-2</v>
      </c>
      <c r="V214">
        <f>SUM(S$2:S214)</f>
        <v>-0.13723911000000122</v>
      </c>
      <c r="W214">
        <f>SUM(T$2:T214)</f>
        <v>1.4883334199999991</v>
      </c>
      <c r="X214">
        <f>SUM($U$2:U214)</f>
        <v>-1.7216362100000018</v>
      </c>
      <c r="Y214">
        <f>SQRT(output__2[[#This Row],[vx]]^2+output__2[[#This Row],[vy]]^2+output__2[[#This Row],[vz]]^2)</f>
        <v>2.2799127575382476</v>
      </c>
      <c r="Z214">
        <f t="shared" si="3"/>
        <v>0.97499999999999998</v>
      </c>
      <c r="AA214">
        <f>output__2[[#This Row],[m segmental(kg)]]*output__2[[#This Row],[vmag]]</f>
        <v>2.2229149385997915</v>
      </c>
    </row>
    <row r="215" spans="1:27" x14ac:dyDescent="0.3">
      <c r="A215">
        <v>26.751546999999999</v>
      </c>
      <c r="B215">
        <f>output__2[[#This Row],[time]]-A214</f>
        <v>0.1295010000000012</v>
      </c>
      <c r="C215">
        <v>-0.5</v>
      </c>
      <c r="D215">
        <v>-0.96</v>
      </c>
      <c r="E215">
        <v>-4.37</v>
      </c>
      <c r="F215">
        <v>0.03</v>
      </c>
      <c r="G215">
        <v>-0.01</v>
      </c>
      <c r="H215">
        <v>0.57000000000000006</v>
      </c>
      <c r="I215">
        <f>output__2[[#This Row],[wx]]*180/PI()</f>
        <v>1.7188733853924696</v>
      </c>
      <c r="J215">
        <f>output__2[[#This Row],[wy]]*180/PI()</f>
        <v>-0.57295779513082323</v>
      </c>
      <c r="K215">
        <f>output__2[[#This Row],[wz]]*180/PI()</f>
        <v>32.658594322456928</v>
      </c>
      <c r="L215">
        <f>output__2[[#This Row],[wx (deg)]]*output__2[[#This Row],[dt]]</f>
        <v>0.22259582228171226</v>
      </c>
      <c r="M215">
        <f>output__2[[#This Row],[wy (deg)]]*output__2[[#This Row],[dt]]</f>
        <v>-7.4198607427237426E-2</v>
      </c>
      <c r="N215">
        <f>output__2[[#This Row],[wz (deg)]]*output__2[[#This Row],[dt]]</f>
        <v>4.2293206233525336</v>
      </c>
      <c r="O215">
        <f>SUM($L$2:output__2[[#This Row],[delta θx]])</f>
        <v>-9.2222948659158615</v>
      </c>
      <c r="P215">
        <f>SUM($M$2:output__2[[#This Row],[delta θy]])</f>
        <v>3.1435031491800367</v>
      </c>
      <c r="Q215">
        <f>SUM($N$2:output__2[[#This Row],[delta θz]])</f>
        <v>-2.1960360749241552</v>
      </c>
      <c r="R215">
        <f>SQRT(output__2[[#This Row],[θ x]]^2+output__2[[#This Row],[θ y]]^2+output__2[[#This Row],[θ z]]^2)</f>
        <v>9.9877379363483083</v>
      </c>
      <c r="S215">
        <f>output__2[[#This Row],[ax]]*$B215</f>
        <v>-6.4750500000000599E-2</v>
      </c>
      <c r="T215">
        <f>output__2[[#This Row],[ay]]*$B215</f>
        <v>-0.12432096000000115</v>
      </c>
      <c r="U215">
        <f>output__2[[#This Row],[az]]*$B215</f>
        <v>-0.56591937000000525</v>
      </c>
      <c r="V215">
        <f>SUM(S$2:S215)</f>
        <v>-0.20198961000000182</v>
      </c>
      <c r="W215">
        <f>SUM(T$2:T215)</f>
        <v>1.3640124599999979</v>
      </c>
      <c r="X215">
        <f>SUM($U$2:U215)</f>
        <v>-2.2875555800000069</v>
      </c>
      <c r="Y215">
        <f>SQRT(output__2[[#This Row],[vx]]^2+output__2[[#This Row],[vy]]^2+output__2[[#This Row],[vz]]^2)</f>
        <v>2.6709998736750937</v>
      </c>
      <c r="Z215">
        <f t="shared" si="3"/>
        <v>0.97499999999999998</v>
      </c>
      <c r="AA215">
        <f>output__2[[#This Row],[m segmental(kg)]]*output__2[[#This Row],[vmag]]</f>
        <v>2.6042248768332161</v>
      </c>
    </row>
    <row r="216" spans="1:27" x14ac:dyDescent="0.3">
      <c r="A216">
        <v>26.875007</v>
      </c>
      <c r="B216">
        <f>output__2[[#This Row],[time]]-A215</f>
        <v>0.12346000000000146</v>
      </c>
      <c r="C216">
        <v>0.08</v>
      </c>
      <c r="D216">
        <v>0.08</v>
      </c>
      <c r="E216">
        <v>-0.62</v>
      </c>
      <c r="F216">
        <v>-0.09</v>
      </c>
      <c r="G216">
        <v>0</v>
      </c>
      <c r="H216">
        <v>-0.3</v>
      </c>
      <c r="I216">
        <f>output__2[[#This Row],[wx]]*180/PI()</f>
        <v>-5.156620156177409</v>
      </c>
      <c r="J216">
        <f>output__2[[#This Row],[wy]]*180/PI()</f>
        <v>0</v>
      </c>
      <c r="K216">
        <f>output__2[[#This Row],[wz]]*180/PI()</f>
        <v>-17.188733853924695</v>
      </c>
      <c r="L216">
        <f>output__2[[#This Row],[wx (deg)]]*output__2[[#This Row],[dt]]</f>
        <v>-0.6366363244816704</v>
      </c>
      <c r="M216">
        <f>output__2[[#This Row],[wy (deg)]]*output__2[[#This Row],[dt]]</f>
        <v>0</v>
      </c>
      <c r="N216">
        <f>output__2[[#This Row],[wz (deg)]]*output__2[[#This Row],[dt]]</f>
        <v>-2.122121081605568</v>
      </c>
      <c r="O216">
        <f>SUM($L$2:output__2[[#This Row],[delta θx]])</f>
        <v>-9.8589311903975325</v>
      </c>
      <c r="P216">
        <f>SUM($M$2:output__2[[#This Row],[delta θy]])</f>
        <v>3.1435031491800367</v>
      </c>
      <c r="Q216">
        <f>SUM($N$2:output__2[[#This Row],[delta θz]])</f>
        <v>-4.3181571565297237</v>
      </c>
      <c r="R216">
        <f>SQRT(output__2[[#This Row],[θ x]]^2+output__2[[#This Row],[θ y]]^2+output__2[[#This Row],[θ z]]^2)</f>
        <v>11.212788123138107</v>
      </c>
      <c r="S216">
        <f>output__2[[#This Row],[ax]]*$B216</f>
        <v>9.876800000000116E-3</v>
      </c>
      <c r="T216">
        <f>output__2[[#This Row],[ay]]*$B216</f>
        <v>9.876800000000116E-3</v>
      </c>
      <c r="U216">
        <f>output__2[[#This Row],[az]]*$B216</f>
        <v>-7.654520000000091E-2</v>
      </c>
      <c r="V216">
        <f>SUM(S$2:S216)</f>
        <v>-0.19211281000000169</v>
      </c>
      <c r="W216">
        <f>SUM(T$2:T216)</f>
        <v>1.3738892599999979</v>
      </c>
      <c r="X216">
        <f>SUM($U$2:U216)</f>
        <v>-2.3641007800000078</v>
      </c>
      <c r="Y216">
        <f>SQRT(output__2[[#This Row],[vx]]^2+output__2[[#This Row],[vy]]^2+output__2[[#This Row],[vz]]^2)</f>
        <v>2.7410675891896723</v>
      </c>
      <c r="Z216">
        <f t="shared" si="3"/>
        <v>0.97499999999999998</v>
      </c>
      <c r="AA216">
        <f>output__2[[#This Row],[m segmental(kg)]]*output__2[[#This Row],[vmag]]</f>
        <v>2.6725408994599302</v>
      </c>
    </row>
    <row r="217" spans="1:27" x14ac:dyDescent="0.3">
      <c r="A217">
        <v>26.997906999999998</v>
      </c>
      <c r="B217">
        <f>output__2[[#This Row],[time]]-A216</f>
        <v>0.12289999999999779</v>
      </c>
      <c r="C217">
        <v>-0.91</v>
      </c>
      <c r="D217">
        <v>-0.38</v>
      </c>
      <c r="E217">
        <v>0.2</v>
      </c>
      <c r="F217">
        <v>0.09</v>
      </c>
      <c r="G217">
        <v>0.17</v>
      </c>
      <c r="H217">
        <v>-0.1</v>
      </c>
      <c r="I217">
        <f>output__2[[#This Row],[wx]]*180/PI()</f>
        <v>5.156620156177409</v>
      </c>
      <c r="J217">
        <f>output__2[[#This Row],[wy]]*180/PI()</f>
        <v>9.7402825172239957</v>
      </c>
      <c r="K217">
        <f>output__2[[#This Row],[wz]]*180/PI()</f>
        <v>-5.7295779513082321</v>
      </c>
      <c r="L217">
        <f>output__2[[#This Row],[wx (deg)]]*output__2[[#This Row],[dt]]</f>
        <v>0.63374861719419218</v>
      </c>
      <c r="M217">
        <f>output__2[[#This Row],[wy (deg)]]*output__2[[#This Row],[dt]]</f>
        <v>1.1970807213668075</v>
      </c>
      <c r="N217">
        <f>output__2[[#This Row],[wz (deg)]]*output__2[[#This Row],[dt]]</f>
        <v>-0.7041651302157691</v>
      </c>
      <c r="O217">
        <f>SUM($L$2:output__2[[#This Row],[delta θx]])</f>
        <v>-9.225182573203341</v>
      </c>
      <c r="P217">
        <f>SUM($M$2:output__2[[#This Row],[delta θy]])</f>
        <v>4.340583870546844</v>
      </c>
      <c r="Q217">
        <f>SUM($N$2:output__2[[#This Row],[delta θz]])</f>
        <v>-5.0223222867454931</v>
      </c>
      <c r="R217">
        <f>SQRT(output__2[[#This Row],[θ x]]^2+output__2[[#This Row],[θ y]]^2+output__2[[#This Row],[θ z]]^2)</f>
        <v>11.365226922421151</v>
      </c>
      <c r="S217">
        <f>output__2[[#This Row],[ax]]*$B217</f>
        <v>-0.111838999999998</v>
      </c>
      <c r="T217">
        <f>output__2[[#This Row],[ay]]*$B217</f>
        <v>-4.6701999999999161E-2</v>
      </c>
      <c r="U217">
        <f>output__2[[#This Row],[az]]*$B217</f>
        <v>2.4579999999999561E-2</v>
      </c>
      <c r="V217">
        <f>SUM(S$2:S217)</f>
        <v>-0.30395180999999971</v>
      </c>
      <c r="W217">
        <f>SUM(T$2:T217)</f>
        <v>1.3271872599999988</v>
      </c>
      <c r="X217">
        <f>SUM($U$2:U217)</f>
        <v>-2.3395207800000084</v>
      </c>
      <c r="Y217">
        <f>SQRT(output__2[[#This Row],[vx]]^2+output__2[[#This Row],[vy]]^2+output__2[[#This Row],[vz]]^2)</f>
        <v>2.7068746195493483</v>
      </c>
      <c r="Z217">
        <f t="shared" si="3"/>
        <v>0.97499999999999998</v>
      </c>
      <c r="AA217">
        <f>output__2[[#This Row],[m segmental(kg)]]*output__2[[#This Row],[vmag]]</f>
        <v>2.6392027540606144</v>
      </c>
    </row>
    <row r="218" spans="1:27" x14ac:dyDescent="0.3">
      <c r="A218">
        <v>27.124420999999998</v>
      </c>
      <c r="B218">
        <f>output__2[[#This Row],[time]]-A217</f>
        <v>0.12651400000000024</v>
      </c>
      <c r="C218">
        <v>0.45</v>
      </c>
      <c r="D218">
        <v>0.39</v>
      </c>
      <c r="E218">
        <v>0.73</v>
      </c>
      <c r="F218">
        <v>0.18</v>
      </c>
      <c r="G218">
        <v>0.12</v>
      </c>
      <c r="H218">
        <v>0.14000000000000001</v>
      </c>
      <c r="I218">
        <f>output__2[[#This Row],[wx]]*180/PI()</f>
        <v>10.313240312354818</v>
      </c>
      <c r="J218">
        <f>output__2[[#This Row],[wy]]*180/PI()</f>
        <v>6.8754935415698784</v>
      </c>
      <c r="K218">
        <f>output__2[[#This Row],[wz]]*180/PI()</f>
        <v>8.0214091318315255</v>
      </c>
      <c r="L218">
        <f>output__2[[#This Row],[wx (deg)]]*output__2[[#This Row],[dt]]</f>
        <v>1.3047692848772598</v>
      </c>
      <c r="M218">
        <f>output__2[[#This Row],[wy (deg)]]*output__2[[#This Row],[dt]]</f>
        <v>0.8698461899181732</v>
      </c>
      <c r="N218">
        <f>output__2[[#This Row],[wz (deg)]]*output__2[[#This Row],[dt]]</f>
        <v>1.0148205549045355</v>
      </c>
      <c r="O218">
        <f>SUM($L$2:output__2[[#This Row],[delta θx]])</f>
        <v>-7.9204132883260812</v>
      </c>
      <c r="P218">
        <f>SUM($M$2:output__2[[#This Row],[delta θy]])</f>
        <v>5.2104300604650176</v>
      </c>
      <c r="Q218">
        <f>SUM($N$2:output__2[[#This Row],[delta θz]])</f>
        <v>-4.0075017318409571</v>
      </c>
      <c r="R218">
        <f>SQRT(output__2[[#This Row],[θ x]]^2+output__2[[#This Row],[θ y]]^2+output__2[[#This Row],[θ z]]^2)</f>
        <v>10.292793508256061</v>
      </c>
      <c r="S218">
        <f>output__2[[#This Row],[ax]]*$B218</f>
        <v>5.6931300000000108E-2</v>
      </c>
      <c r="T218">
        <f>output__2[[#This Row],[ay]]*$B218</f>
        <v>4.9340460000000093E-2</v>
      </c>
      <c r="U218">
        <f>output__2[[#This Row],[az]]*$B218</f>
        <v>9.2355220000000168E-2</v>
      </c>
      <c r="V218">
        <f>SUM(S$2:S218)</f>
        <v>-0.24702050999999961</v>
      </c>
      <c r="W218">
        <f>SUM(T$2:T218)</f>
        <v>1.3765277199999988</v>
      </c>
      <c r="X218">
        <f>SUM($U$2:U218)</f>
        <v>-2.2471655600000084</v>
      </c>
      <c r="Y218">
        <f>SQRT(output__2[[#This Row],[vx]]^2+output__2[[#This Row],[vy]]^2+output__2[[#This Row],[vz]]^2)</f>
        <v>2.6468095417576247</v>
      </c>
      <c r="Z218">
        <f t="shared" si="3"/>
        <v>0.97499999999999998</v>
      </c>
      <c r="AA218">
        <f>output__2[[#This Row],[m segmental(kg)]]*output__2[[#This Row],[vmag]]</f>
        <v>2.5806393032136841</v>
      </c>
    </row>
    <row r="219" spans="1:27" x14ac:dyDescent="0.3">
      <c r="A219">
        <v>27.249959999999998</v>
      </c>
      <c r="B219">
        <f>output__2[[#This Row],[time]]-A218</f>
        <v>0.12553899999999985</v>
      </c>
      <c r="C219">
        <v>-0.66</v>
      </c>
      <c r="D219">
        <v>1.03</v>
      </c>
      <c r="E219">
        <v>-0.02</v>
      </c>
      <c r="F219">
        <v>-0.1</v>
      </c>
      <c r="G219">
        <v>0.06</v>
      </c>
      <c r="H219">
        <v>0</v>
      </c>
      <c r="I219">
        <f>output__2[[#This Row],[wx]]*180/PI()</f>
        <v>-5.7295779513082321</v>
      </c>
      <c r="J219">
        <f>output__2[[#This Row],[wy]]*180/PI()</f>
        <v>3.4377467707849392</v>
      </c>
      <c r="K219">
        <f>output__2[[#This Row],[wz]]*180/PI()</f>
        <v>0</v>
      </c>
      <c r="L219">
        <f>output__2[[#This Row],[wx (deg)]]*output__2[[#This Row],[dt]]</f>
        <v>-0.71928548642928325</v>
      </c>
      <c r="M219">
        <f>output__2[[#This Row],[wy (deg)]]*output__2[[#This Row],[dt]]</f>
        <v>0.43157129185756993</v>
      </c>
      <c r="N219">
        <f>output__2[[#This Row],[wz (deg)]]*output__2[[#This Row],[dt]]</f>
        <v>0</v>
      </c>
      <c r="O219">
        <f>SUM($L$2:output__2[[#This Row],[delta θx]])</f>
        <v>-8.6396987747553649</v>
      </c>
      <c r="P219">
        <f>SUM($M$2:output__2[[#This Row],[delta θy]])</f>
        <v>5.6420013523225876</v>
      </c>
      <c r="Q219">
        <f>SUM($N$2:output__2[[#This Row],[delta θz]])</f>
        <v>-4.0075017318409571</v>
      </c>
      <c r="R219">
        <f>SQRT(output__2[[#This Row],[θ x]]^2+output__2[[#This Row],[θ y]]^2+output__2[[#This Row],[θ z]]^2)</f>
        <v>11.069627107939432</v>
      </c>
      <c r="S219">
        <f>output__2[[#This Row],[ax]]*$B219</f>
        <v>-8.28557399999999E-2</v>
      </c>
      <c r="T219">
        <f>output__2[[#This Row],[ay]]*$B219</f>
        <v>0.12930516999999983</v>
      </c>
      <c r="U219">
        <f>output__2[[#This Row],[az]]*$B219</f>
        <v>-2.5107799999999967E-3</v>
      </c>
      <c r="V219">
        <f>SUM(S$2:S219)</f>
        <v>-0.32987624999999954</v>
      </c>
      <c r="W219">
        <f>SUM(T$2:T219)</f>
        <v>1.5058328899999986</v>
      </c>
      <c r="X219">
        <f>SUM($U$2:U219)</f>
        <v>-2.2496763400000086</v>
      </c>
      <c r="Y219">
        <f>SQRT(output__2[[#This Row],[vx]]^2+output__2[[#This Row],[vy]]^2+output__2[[#This Row],[vz]]^2)</f>
        <v>2.7271587169938685</v>
      </c>
      <c r="Z219">
        <f t="shared" si="3"/>
        <v>0.97499999999999998</v>
      </c>
      <c r="AA219">
        <f>output__2[[#This Row],[m segmental(kg)]]*output__2[[#This Row],[vmag]]</f>
        <v>2.6589797490690219</v>
      </c>
    </row>
    <row r="220" spans="1:27" x14ac:dyDescent="0.3">
      <c r="A220">
        <v>27.390203</v>
      </c>
      <c r="B220">
        <f>output__2[[#This Row],[time]]-A219</f>
        <v>0.14024300000000167</v>
      </c>
      <c r="C220">
        <v>0.92</v>
      </c>
      <c r="D220">
        <v>-0.1</v>
      </c>
      <c r="E220">
        <v>-5.1100000000000003</v>
      </c>
      <c r="F220">
        <v>-0.23</v>
      </c>
      <c r="G220">
        <v>0.06</v>
      </c>
      <c r="H220">
        <v>-0.46</v>
      </c>
      <c r="I220">
        <f>output__2[[#This Row],[wx]]*180/PI()</f>
        <v>-13.178029288008934</v>
      </c>
      <c r="J220">
        <f>output__2[[#This Row],[wy]]*180/PI()</f>
        <v>3.4377467707849392</v>
      </c>
      <c r="K220">
        <f>output__2[[#This Row],[wz]]*180/PI()</f>
        <v>-26.356058576017869</v>
      </c>
      <c r="L220">
        <f>output__2[[#This Row],[wx (deg)]]*output__2[[#This Row],[dt]]</f>
        <v>-1.848126361438259</v>
      </c>
      <c r="M220">
        <f>output__2[[#This Row],[wy (deg)]]*output__2[[#This Row],[dt]]</f>
        <v>0.48211992037519796</v>
      </c>
      <c r="N220">
        <f>output__2[[#This Row],[wz (deg)]]*output__2[[#This Row],[dt]]</f>
        <v>-3.6962527228765181</v>
      </c>
      <c r="O220">
        <f>SUM($L$2:output__2[[#This Row],[delta θx]])</f>
        <v>-10.487825136193624</v>
      </c>
      <c r="P220">
        <f>SUM($M$2:output__2[[#This Row],[delta θy]])</f>
        <v>6.1241212726977858</v>
      </c>
      <c r="Q220">
        <f>SUM($N$2:output__2[[#This Row],[delta θz]])</f>
        <v>-7.7037544547174752</v>
      </c>
      <c r="R220">
        <f>SQRT(output__2[[#This Row],[θ x]]^2+output__2[[#This Row],[θ y]]^2+output__2[[#This Row],[θ z]]^2)</f>
        <v>14.382182384765661</v>
      </c>
      <c r="S220">
        <f>output__2[[#This Row],[ax]]*$B220</f>
        <v>0.12902356000000154</v>
      </c>
      <c r="T220">
        <f>output__2[[#This Row],[ay]]*$B220</f>
        <v>-1.4024300000000168E-2</v>
      </c>
      <c r="U220">
        <f>output__2[[#This Row],[az]]*$B220</f>
        <v>-0.71664173000000864</v>
      </c>
      <c r="V220">
        <f>SUM(S$2:S220)</f>
        <v>-0.200852689999998</v>
      </c>
      <c r="W220">
        <f>SUM(T$2:T220)</f>
        <v>1.4918085899999984</v>
      </c>
      <c r="X220">
        <f>SUM($U$2:U220)</f>
        <v>-2.9663180700000171</v>
      </c>
      <c r="Y220">
        <f>SQRT(output__2[[#This Row],[vx]]^2+output__2[[#This Row],[vy]]^2+output__2[[#This Row],[vz]]^2)</f>
        <v>3.3263910721210528</v>
      </c>
      <c r="Z220">
        <f t="shared" si="3"/>
        <v>0.97499999999999998</v>
      </c>
      <c r="AA220">
        <f>output__2[[#This Row],[m segmental(kg)]]*output__2[[#This Row],[vmag]]</f>
        <v>3.2432312953180262</v>
      </c>
    </row>
    <row r="221" spans="1:27" x14ac:dyDescent="0.3">
      <c r="A221">
        <v>27.504695999999999</v>
      </c>
      <c r="B221">
        <f>output__2[[#This Row],[time]]-A220</f>
        <v>0.11449299999999951</v>
      </c>
      <c r="C221">
        <v>-1.3</v>
      </c>
      <c r="D221">
        <v>0.87</v>
      </c>
      <c r="E221">
        <v>-1.3900000000000001</v>
      </c>
      <c r="F221">
        <v>-0.17</v>
      </c>
      <c r="G221">
        <v>-0.05</v>
      </c>
      <c r="H221">
        <v>-0.05</v>
      </c>
      <c r="I221">
        <f>output__2[[#This Row],[wx]]*180/PI()</f>
        <v>-9.7402825172239957</v>
      </c>
      <c r="J221">
        <f>output__2[[#This Row],[wy]]*180/PI()</f>
        <v>-2.8647889756541161</v>
      </c>
      <c r="K221">
        <f>output__2[[#This Row],[wz]]*180/PI()</f>
        <v>-2.8647889756541161</v>
      </c>
      <c r="L221">
        <f>output__2[[#This Row],[wx (deg)]]*output__2[[#This Row],[dt]]</f>
        <v>-1.1151941662445222</v>
      </c>
      <c r="M221">
        <f>output__2[[#This Row],[wy (deg)]]*output__2[[#This Row],[dt]]</f>
        <v>-0.32799828418956534</v>
      </c>
      <c r="N221">
        <f>output__2[[#This Row],[wz (deg)]]*output__2[[#This Row],[dt]]</f>
        <v>-0.32799828418956534</v>
      </c>
      <c r="O221">
        <f>SUM($L$2:output__2[[#This Row],[delta θx]])</f>
        <v>-11.603019302438147</v>
      </c>
      <c r="P221">
        <f>SUM($M$2:output__2[[#This Row],[delta θy]])</f>
        <v>5.7961229885082206</v>
      </c>
      <c r="Q221">
        <f>SUM($N$2:output__2[[#This Row],[delta θz]])</f>
        <v>-8.0317527389070413</v>
      </c>
      <c r="R221">
        <f>SQRT(output__2[[#This Row],[θ x]]^2+output__2[[#This Row],[θ y]]^2+output__2[[#This Row],[θ z]]^2)</f>
        <v>15.255626853381228</v>
      </c>
      <c r="S221">
        <f>output__2[[#This Row],[ax]]*$B221</f>
        <v>-0.14884089999999936</v>
      </c>
      <c r="T221">
        <f>output__2[[#This Row],[ay]]*$B221</f>
        <v>9.9608909999999579E-2</v>
      </c>
      <c r="U221">
        <f>output__2[[#This Row],[az]]*$B221</f>
        <v>-0.15914526999999934</v>
      </c>
      <c r="V221">
        <f>SUM(S$2:S221)</f>
        <v>-0.34969358999999733</v>
      </c>
      <c r="W221">
        <f>SUM(T$2:T221)</f>
        <v>1.5914174999999979</v>
      </c>
      <c r="X221">
        <f>SUM($U$2:U221)</f>
        <v>-3.1254633400000165</v>
      </c>
      <c r="Y221">
        <f>SQRT(output__2[[#This Row],[vx]]^2+output__2[[#This Row],[vy]]^2+output__2[[#This Row],[vz]]^2)</f>
        <v>3.5246867032230522</v>
      </c>
      <c r="Z221">
        <f t="shared" si="3"/>
        <v>0.97499999999999998</v>
      </c>
      <c r="AA221">
        <f>output__2[[#This Row],[m segmental(kg)]]*output__2[[#This Row],[vmag]]</f>
        <v>3.4365695356424757</v>
      </c>
    </row>
    <row r="222" spans="1:27" x14ac:dyDescent="0.3">
      <c r="A222">
        <v>27.631461999999999</v>
      </c>
      <c r="B222">
        <f>output__2[[#This Row],[time]]-A221</f>
        <v>0.12676599999999993</v>
      </c>
      <c r="C222">
        <v>0.51</v>
      </c>
      <c r="D222">
        <v>-0.56000000000000005</v>
      </c>
      <c r="E222">
        <v>-0.17</v>
      </c>
      <c r="F222">
        <v>0.05</v>
      </c>
      <c r="G222">
        <v>-0.08</v>
      </c>
      <c r="H222">
        <v>0.1</v>
      </c>
      <c r="I222">
        <f>output__2[[#This Row],[wx]]*180/PI()</f>
        <v>2.8647889756541161</v>
      </c>
      <c r="J222">
        <f>output__2[[#This Row],[wy]]*180/PI()</f>
        <v>-4.5836623610465859</v>
      </c>
      <c r="K222">
        <f>output__2[[#This Row],[wz]]*180/PI()</f>
        <v>5.7295779513082321</v>
      </c>
      <c r="L222">
        <f>output__2[[#This Row],[wx (deg)]]*output__2[[#This Row],[dt]]</f>
        <v>0.36315783928776951</v>
      </c>
      <c r="M222">
        <f>output__2[[#This Row],[wy (deg)]]*output__2[[#This Row],[dt]]</f>
        <v>-0.58105254286043118</v>
      </c>
      <c r="N222">
        <f>output__2[[#This Row],[wz (deg)]]*output__2[[#This Row],[dt]]</f>
        <v>0.72631567857553903</v>
      </c>
      <c r="O222">
        <f>SUM($L$2:output__2[[#This Row],[delta θx]])</f>
        <v>-11.239861463150378</v>
      </c>
      <c r="P222">
        <f>SUM($M$2:output__2[[#This Row],[delta θy]])</f>
        <v>5.2150704456477897</v>
      </c>
      <c r="Q222">
        <f>SUM($N$2:output__2[[#This Row],[delta θz]])</f>
        <v>-7.305437060331502</v>
      </c>
      <c r="R222">
        <f>SQRT(output__2[[#This Row],[θ x]]^2+output__2[[#This Row],[θ y]]^2+output__2[[#This Row],[θ z]]^2)</f>
        <v>14.384048668797911</v>
      </c>
      <c r="S222">
        <f>output__2[[#This Row],[ax]]*$B222</f>
        <v>6.4650659999999971E-2</v>
      </c>
      <c r="T222">
        <f>output__2[[#This Row],[ay]]*$B222</f>
        <v>-7.0988959999999976E-2</v>
      </c>
      <c r="U222">
        <f>output__2[[#This Row],[az]]*$B222</f>
        <v>-2.1550219999999991E-2</v>
      </c>
      <c r="V222">
        <f>SUM(S$2:S222)</f>
        <v>-0.28504292999999736</v>
      </c>
      <c r="W222">
        <f>SUM(T$2:T222)</f>
        <v>1.5204285399999979</v>
      </c>
      <c r="X222">
        <f>SUM($U$2:U222)</f>
        <v>-3.1470135600000164</v>
      </c>
      <c r="Y222">
        <f>SQRT(output__2[[#This Row],[vx]]^2+output__2[[#This Row],[vy]]^2+output__2[[#This Row],[vz]]^2)</f>
        <v>3.5066574916882725</v>
      </c>
      <c r="Z222">
        <f t="shared" si="3"/>
        <v>0.97499999999999998</v>
      </c>
      <c r="AA222">
        <f>output__2[[#This Row],[m segmental(kg)]]*output__2[[#This Row],[vmag]]</f>
        <v>3.4189910543960655</v>
      </c>
    </row>
    <row r="223" spans="1:27" x14ac:dyDescent="0.3">
      <c r="A223">
        <v>27.775100999999999</v>
      </c>
      <c r="B223">
        <f>output__2[[#This Row],[time]]-A222</f>
        <v>0.14363900000000029</v>
      </c>
      <c r="C223">
        <v>0.47000000000000003</v>
      </c>
      <c r="D223">
        <v>-0.69000000000000006</v>
      </c>
      <c r="E223">
        <v>0.76</v>
      </c>
      <c r="F223">
        <v>0.1</v>
      </c>
      <c r="G223">
        <v>-0.02</v>
      </c>
      <c r="H223">
        <v>-0.01</v>
      </c>
      <c r="I223">
        <f>output__2[[#This Row],[wx]]*180/PI()</f>
        <v>5.7295779513082321</v>
      </c>
      <c r="J223">
        <f>output__2[[#This Row],[wy]]*180/PI()</f>
        <v>-1.1459155902616465</v>
      </c>
      <c r="K223">
        <f>output__2[[#This Row],[wz]]*180/PI()</f>
        <v>-0.57295779513082323</v>
      </c>
      <c r="L223">
        <f>output__2[[#This Row],[wx (deg)]]*output__2[[#This Row],[dt]]</f>
        <v>0.82299084734796479</v>
      </c>
      <c r="M223">
        <f>output__2[[#This Row],[wy (deg)]]*output__2[[#This Row],[dt]]</f>
        <v>-0.16459816946959296</v>
      </c>
      <c r="N223">
        <f>output__2[[#This Row],[wz (deg)]]*output__2[[#This Row],[dt]]</f>
        <v>-8.2299084734796482E-2</v>
      </c>
      <c r="O223">
        <f>SUM($L$2:output__2[[#This Row],[delta θx]])</f>
        <v>-10.416870615802413</v>
      </c>
      <c r="P223">
        <f>SUM($M$2:output__2[[#This Row],[delta θy]])</f>
        <v>5.0504722761781968</v>
      </c>
      <c r="Q223">
        <f>SUM($N$2:output__2[[#This Row],[delta θz]])</f>
        <v>-7.3877361450662988</v>
      </c>
      <c r="R223">
        <f>SQRT(output__2[[#This Row],[θ x]]^2+output__2[[#This Row],[θ y]]^2+output__2[[#This Row],[θ z]]^2)</f>
        <v>13.733066263145</v>
      </c>
      <c r="S223">
        <f>output__2[[#This Row],[ax]]*$B223</f>
        <v>6.7510330000000146E-2</v>
      </c>
      <c r="T223">
        <f>output__2[[#This Row],[ay]]*$B223</f>
        <v>-9.9110910000000205E-2</v>
      </c>
      <c r="U223">
        <f>output__2[[#This Row],[az]]*$B223</f>
        <v>0.10916564000000023</v>
      </c>
      <c r="V223">
        <f>SUM(S$2:S223)</f>
        <v>-0.21753259999999722</v>
      </c>
      <c r="W223">
        <f>SUM(T$2:T223)</f>
        <v>1.4213176299999977</v>
      </c>
      <c r="X223">
        <f>SUM($U$2:U223)</f>
        <v>-3.0378479200000164</v>
      </c>
      <c r="Y223">
        <f>SQRT(output__2[[#This Row],[vx]]^2+output__2[[#This Row],[vy]]^2+output__2[[#This Row],[vz]]^2)</f>
        <v>3.3609498988321729</v>
      </c>
      <c r="Z223">
        <f t="shared" si="3"/>
        <v>0.97499999999999998</v>
      </c>
      <c r="AA223">
        <f>output__2[[#This Row],[m segmental(kg)]]*output__2[[#This Row],[vmag]]</f>
        <v>3.2769261513613683</v>
      </c>
    </row>
    <row r="224" spans="1:27" x14ac:dyDescent="0.3">
      <c r="A224">
        <v>27.884259</v>
      </c>
      <c r="B224">
        <f>output__2[[#This Row],[time]]-A223</f>
        <v>0.10915800000000075</v>
      </c>
      <c r="C224">
        <v>0.4</v>
      </c>
      <c r="D224">
        <v>0.5</v>
      </c>
      <c r="E224">
        <v>-0.96</v>
      </c>
      <c r="F224">
        <v>0.01</v>
      </c>
      <c r="G224">
        <v>-0.2</v>
      </c>
      <c r="H224">
        <v>-0.03</v>
      </c>
      <c r="I224">
        <f>output__2[[#This Row],[wx]]*180/PI()</f>
        <v>0.57295779513082323</v>
      </c>
      <c r="J224">
        <f>output__2[[#This Row],[wy]]*180/PI()</f>
        <v>-11.459155902616464</v>
      </c>
      <c r="K224">
        <f>output__2[[#This Row],[wz]]*180/PI()</f>
        <v>-1.7188733853924696</v>
      </c>
      <c r="L224">
        <f>output__2[[#This Row],[wx (deg)]]*output__2[[#This Row],[dt]]</f>
        <v>6.2542927000890841E-2</v>
      </c>
      <c r="M224">
        <f>output__2[[#This Row],[wy (deg)]]*output__2[[#This Row],[dt]]</f>
        <v>-1.2508585400178167</v>
      </c>
      <c r="N224">
        <f>output__2[[#This Row],[wz (deg)]]*output__2[[#This Row],[dt]]</f>
        <v>-0.1876287810026725</v>
      </c>
      <c r="O224">
        <f>SUM($L$2:output__2[[#This Row],[delta θx]])</f>
        <v>-10.354327688801522</v>
      </c>
      <c r="P224">
        <f>SUM($M$2:output__2[[#This Row],[delta θy]])</f>
        <v>3.7996137361603801</v>
      </c>
      <c r="Q224">
        <f>SUM($N$2:output__2[[#This Row],[delta θz]])</f>
        <v>-7.5753649260689713</v>
      </c>
      <c r="R224">
        <f>SQRT(output__2[[#This Row],[θ x]]^2+output__2[[#This Row],[θ y]]^2+output__2[[#This Row],[θ z]]^2)</f>
        <v>13.380408072783746</v>
      </c>
      <c r="S224">
        <f>output__2[[#This Row],[ax]]*$B224</f>
        <v>4.3663200000000305E-2</v>
      </c>
      <c r="T224">
        <f>output__2[[#This Row],[ay]]*$B224</f>
        <v>5.4579000000000377E-2</v>
      </c>
      <c r="U224">
        <f>output__2[[#This Row],[az]]*$B224</f>
        <v>-0.10479168000000072</v>
      </c>
      <c r="V224">
        <f>SUM(S$2:S224)</f>
        <v>-0.1738693999999969</v>
      </c>
      <c r="W224">
        <f>SUM(T$2:T224)</f>
        <v>1.475896629999998</v>
      </c>
      <c r="X224">
        <f>SUM($U$2:U224)</f>
        <v>-3.1426396000000172</v>
      </c>
      <c r="Y224">
        <f>SQRT(output__2[[#This Row],[vx]]^2+output__2[[#This Row],[vy]]^2+output__2[[#This Row],[vz]]^2)</f>
        <v>3.4763033650977553</v>
      </c>
      <c r="Z224">
        <f t="shared" si="3"/>
        <v>0.97499999999999998</v>
      </c>
      <c r="AA224">
        <f>output__2[[#This Row],[m segmental(kg)]]*output__2[[#This Row],[vmag]]</f>
        <v>3.3893957809703115</v>
      </c>
    </row>
    <row r="225" spans="1:27" x14ac:dyDescent="0.3">
      <c r="A225">
        <v>28.002706</v>
      </c>
      <c r="B225">
        <f>output__2[[#This Row],[time]]-A224</f>
        <v>0.11844699999999975</v>
      </c>
      <c r="C225">
        <v>-3.22</v>
      </c>
      <c r="D225">
        <v>0.15</v>
      </c>
      <c r="E225">
        <v>-0.13</v>
      </c>
      <c r="F225">
        <v>0.64</v>
      </c>
      <c r="G225">
        <v>-0.61</v>
      </c>
      <c r="H225">
        <v>0.86</v>
      </c>
      <c r="I225">
        <f>output__2[[#This Row],[wx]]*180/PI()</f>
        <v>36.669298888372687</v>
      </c>
      <c r="J225">
        <f>output__2[[#This Row],[wy]]*180/PI()</f>
        <v>-34.950425502980217</v>
      </c>
      <c r="K225">
        <f>output__2[[#This Row],[wz]]*180/PI()</f>
        <v>49.274370381250804</v>
      </c>
      <c r="L225">
        <f>output__2[[#This Row],[wx (deg)]]*output__2[[#This Row],[dt]]</f>
        <v>4.3433684454310706</v>
      </c>
      <c r="M225">
        <f>output__2[[#This Row],[wy (deg)]]*output__2[[#This Row],[dt]]</f>
        <v>-4.1397730495514891</v>
      </c>
      <c r="N225">
        <f>output__2[[#This Row],[wz (deg)]]*output__2[[#This Row],[dt]]</f>
        <v>5.8364013485480015</v>
      </c>
      <c r="O225">
        <f>SUM($L$2:output__2[[#This Row],[delta θx]])</f>
        <v>-6.0109592433704515</v>
      </c>
      <c r="P225">
        <f>SUM($M$2:output__2[[#This Row],[delta θy]])</f>
        <v>-0.34015931339110894</v>
      </c>
      <c r="Q225">
        <f>SUM($N$2:output__2[[#This Row],[delta θz]])</f>
        <v>-1.7389635775209697</v>
      </c>
      <c r="R225">
        <f>SQRT(output__2[[#This Row],[θ x]]^2+output__2[[#This Row],[θ y]]^2+output__2[[#This Row],[θ z]]^2)</f>
        <v>6.2666844270229465</v>
      </c>
      <c r="S225">
        <f>output__2[[#This Row],[ax]]*$B225</f>
        <v>-0.3813993399999992</v>
      </c>
      <c r="T225">
        <f>output__2[[#This Row],[ay]]*$B225</f>
        <v>1.7767049999999961E-2</v>
      </c>
      <c r="U225">
        <f>output__2[[#This Row],[az]]*$B225</f>
        <v>-1.5398109999999968E-2</v>
      </c>
      <c r="V225">
        <f>SUM(S$2:S225)</f>
        <v>-0.55526873999999604</v>
      </c>
      <c r="W225">
        <f>SUM(T$2:T225)</f>
        <v>1.4936636799999981</v>
      </c>
      <c r="X225">
        <f>SUM($U$2:U225)</f>
        <v>-3.1580377100000172</v>
      </c>
      <c r="Y225">
        <f>SQRT(output__2[[#This Row],[vx]]^2+output__2[[#This Row],[vy]]^2+output__2[[#This Row],[vz]]^2)</f>
        <v>3.5373092514444466</v>
      </c>
      <c r="Z225">
        <f t="shared" si="3"/>
        <v>0.97499999999999998</v>
      </c>
      <c r="AA225">
        <f>output__2[[#This Row],[m segmental(kg)]]*output__2[[#This Row],[vmag]]</f>
        <v>3.4488765201583353</v>
      </c>
    </row>
    <row r="226" spans="1:27" x14ac:dyDescent="0.3">
      <c r="A226">
        <v>28.128394</v>
      </c>
      <c r="B226">
        <f>output__2[[#This Row],[time]]-A225</f>
        <v>0.12568800000000024</v>
      </c>
      <c r="C226">
        <v>1.86</v>
      </c>
      <c r="D226">
        <v>0.73</v>
      </c>
      <c r="E226">
        <v>0.09</v>
      </c>
      <c r="F226">
        <v>-0.05</v>
      </c>
      <c r="G226">
        <v>-0.52</v>
      </c>
      <c r="H226">
        <v>-0.38</v>
      </c>
      <c r="I226">
        <f>output__2[[#This Row],[wx]]*180/PI()</f>
        <v>-2.8647889756541161</v>
      </c>
      <c r="J226">
        <f>output__2[[#This Row],[wy]]*180/PI()</f>
        <v>-29.793805346802809</v>
      </c>
      <c r="K226">
        <f>output__2[[#This Row],[wz]]*180/PI()</f>
        <v>-21.772396214971284</v>
      </c>
      <c r="L226">
        <f>output__2[[#This Row],[wx (deg)]]*output__2[[#This Row],[dt]]</f>
        <v>-0.36006959677201522</v>
      </c>
      <c r="M226">
        <f>output__2[[#This Row],[wy (deg)]]*output__2[[#This Row],[dt]]</f>
        <v>-3.7447238064289587</v>
      </c>
      <c r="N226">
        <f>output__2[[#This Row],[wz (deg)]]*output__2[[#This Row],[dt]]</f>
        <v>-2.7365289354673159</v>
      </c>
      <c r="O226">
        <f>SUM($L$2:output__2[[#This Row],[delta θx]])</f>
        <v>-6.3710288401424666</v>
      </c>
      <c r="P226">
        <f>SUM($M$2:output__2[[#This Row],[delta θy]])</f>
        <v>-4.0848831198200681</v>
      </c>
      <c r="Q226">
        <f>SUM($N$2:output__2[[#This Row],[delta θz]])</f>
        <v>-4.4754925129882857</v>
      </c>
      <c r="R226">
        <f>SQRT(output__2[[#This Row],[θ x]]^2+output__2[[#This Row],[θ y]]^2+output__2[[#This Row],[θ z]]^2)</f>
        <v>8.7924007994592817</v>
      </c>
      <c r="S226">
        <f>output__2[[#This Row],[ax]]*$B226</f>
        <v>0.23377968000000046</v>
      </c>
      <c r="T226">
        <f>output__2[[#This Row],[ay]]*$B226</f>
        <v>9.1752240000000179E-2</v>
      </c>
      <c r="U226">
        <f>output__2[[#This Row],[az]]*$B226</f>
        <v>1.1311920000000022E-2</v>
      </c>
      <c r="V226">
        <f>SUM(S$2:S226)</f>
        <v>-0.32148905999999555</v>
      </c>
      <c r="W226">
        <f>SUM(T$2:T226)</f>
        <v>1.5854159199999982</v>
      </c>
      <c r="X226">
        <f>SUM($U$2:U226)</f>
        <v>-3.1467257900000174</v>
      </c>
      <c r="Y226">
        <f>SQRT(output__2[[#This Row],[vx]]^2+output__2[[#This Row],[vy]]^2+output__2[[#This Row],[vz]]^2)</f>
        <v>3.5381890922533175</v>
      </c>
      <c r="Z226">
        <f t="shared" si="3"/>
        <v>0.97499999999999998</v>
      </c>
      <c r="AA226">
        <f>output__2[[#This Row],[m segmental(kg)]]*output__2[[#This Row],[vmag]]</f>
        <v>3.4497343649469845</v>
      </c>
    </row>
    <row r="227" spans="1:27" x14ac:dyDescent="0.3">
      <c r="A227">
        <v>28.273602999999998</v>
      </c>
      <c r="B227">
        <f>output__2[[#This Row],[time]]-A226</f>
        <v>0.1452089999999977</v>
      </c>
      <c r="C227">
        <v>0.91</v>
      </c>
      <c r="D227">
        <v>-1.51</v>
      </c>
      <c r="E227">
        <v>-0.21</v>
      </c>
      <c r="F227">
        <v>0.28000000000000003</v>
      </c>
      <c r="G227">
        <v>0.48</v>
      </c>
      <c r="H227">
        <v>-0.03</v>
      </c>
      <c r="I227">
        <f>output__2[[#This Row],[wx]]*180/PI()</f>
        <v>16.042818263663051</v>
      </c>
      <c r="J227">
        <f>output__2[[#This Row],[wy]]*180/PI()</f>
        <v>27.501974166279513</v>
      </c>
      <c r="K227">
        <f>output__2[[#This Row],[wz]]*180/PI()</f>
        <v>-1.7188733853924696</v>
      </c>
      <c r="L227">
        <f>output__2[[#This Row],[wx (deg)]]*output__2[[#This Row],[dt]]</f>
        <v>2.3295615972482109</v>
      </c>
      <c r="M227">
        <f>output__2[[#This Row],[wy (deg)]]*output__2[[#This Row],[dt]]</f>
        <v>3.9935341667112185</v>
      </c>
      <c r="N227">
        <f>output__2[[#This Row],[wz (deg)]]*output__2[[#This Row],[dt]]</f>
        <v>-0.24959588541945116</v>
      </c>
      <c r="O227">
        <f>SUM($L$2:output__2[[#This Row],[delta θx]])</f>
        <v>-4.0414672428942557</v>
      </c>
      <c r="P227">
        <f>SUM($M$2:output__2[[#This Row],[delta θy]])</f>
        <v>-9.1348953108849607E-2</v>
      </c>
      <c r="Q227">
        <f>SUM($N$2:output__2[[#This Row],[delta θz]])</f>
        <v>-4.7250883984077365</v>
      </c>
      <c r="R227">
        <f>SQRT(output__2[[#This Row],[θ x]]^2+output__2[[#This Row],[θ y]]^2+output__2[[#This Row],[θ z]]^2)</f>
        <v>6.2183810175469931</v>
      </c>
      <c r="S227">
        <f>output__2[[#This Row],[ax]]*$B227</f>
        <v>0.13214018999999791</v>
      </c>
      <c r="T227">
        <f>output__2[[#This Row],[ay]]*$B227</f>
        <v>-0.21926558999999654</v>
      </c>
      <c r="U227">
        <f>output__2[[#This Row],[az]]*$B227</f>
        <v>-3.0493889999999517E-2</v>
      </c>
      <c r="V227">
        <f>SUM(S$2:S227)</f>
        <v>-0.18934886999999764</v>
      </c>
      <c r="W227">
        <f>SUM(T$2:T227)</f>
        <v>1.3661503300000017</v>
      </c>
      <c r="X227">
        <f>SUM($U$2:U227)</f>
        <v>-3.1772196800000168</v>
      </c>
      <c r="Y227">
        <f>SQRT(output__2[[#This Row],[vx]]^2+output__2[[#This Row],[vy]]^2+output__2[[#This Row],[vz]]^2)</f>
        <v>3.4636605800379456</v>
      </c>
      <c r="Z227">
        <f t="shared" si="3"/>
        <v>0.97499999999999998</v>
      </c>
      <c r="AA227">
        <f>output__2[[#This Row],[m segmental(kg)]]*output__2[[#This Row],[vmag]]</f>
        <v>3.3770690655369968</v>
      </c>
    </row>
    <row r="228" spans="1:27" x14ac:dyDescent="0.3">
      <c r="A228">
        <v>28.389695</v>
      </c>
      <c r="B228">
        <f>output__2[[#This Row],[time]]-A227</f>
        <v>0.11609200000000186</v>
      </c>
      <c r="C228">
        <v>7.0000000000000007E-2</v>
      </c>
      <c r="D228">
        <v>0.87</v>
      </c>
      <c r="E228">
        <v>0.3</v>
      </c>
      <c r="F228">
        <v>0.19</v>
      </c>
      <c r="G228">
        <v>-0.03</v>
      </c>
      <c r="H228">
        <v>0.05</v>
      </c>
      <c r="I228">
        <f>output__2[[#This Row],[wx]]*180/PI()</f>
        <v>10.886198107485642</v>
      </c>
      <c r="J228">
        <f>output__2[[#This Row],[wy]]*180/PI()</f>
        <v>-1.7188733853924696</v>
      </c>
      <c r="K228">
        <f>output__2[[#This Row],[wz]]*180/PI()</f>
        <v>2.8647889756541161</v>
      </c>
      <c r="L228">
        <f>output__2[[#This Row],[wx (deg)]]*output__2[[#This Row],[dt]]</f>
        <v>1.2638005106942434</v>
      </c>
      <c r="M228">
        <f>output__2[[#This Row],[wy (deg)]]*output__2[[#This Row],[dt]]</f>
        <v>-0.19954744905698577</v>
      </c>
      <c r="N228">
        <f>output__2[[#This Row],[wz (deg)]]*output__2[[#This Row],[dt]]</f>
        <v>0.33257908176164297</v>
      </c>
      <c r="O228">
        <f>SUM($L$2:output__2[[#This Row],[delta θx]])</f>
        <v>-2.7776667322000126</v>
      </c>
      <c r="P228">
        <f>SUM($M$2:output__2[[#This Row],[delta θy]])</f>
        <v>-0.29089640216583534</v>
      </c>
      <c r="Q228">
        <f>SUM($N$2:output__2[[#This Row],[delta θz]])</f>
        <v>-4.3925093166460938</v>
      </c>
      <c r="R228">
        <f>SQRT(output__2[[#This Row],[θ x]]^2+output__2[[#This Row],[θ y]]^2+output__2[[#This Row],[θ z]]^2)</f>
        <v>5.2052080927458082</v>
      </c>
      <c r="S228">
        <f>output__2[[#This Row],[ax]]*$B228</f>
        <v>8.1264400000001305E-3</v>
      </c>
      <c r="T228">
        <f>output__2[[#This Row],[ay]]*$B228</f>
        <v>0.10100004000000162</v>
      </c>
      <c r="U228">
        <f>output__2[[#This Row],[az]]*$B228</f>
        <v>3.4827600000000555E-2</v>
      </c>
      <c r="V228">
        <f>SUM(S$2:S228)</f>
        <v>-0.18122242999999752</v>
      </c>
      <c r="W228">
        <f>SUM(T$2:T228)</f>
        <v>1.4671503700000033</v>
      </c>
      <c r="X228">
        <f>SUM($U$2:U228)</f>
        <v>-3.142392080000016</v>
      </c>
      <c r="Y228">
        <f>SQRT(output__2[[#This Row],[vx]]^2+output__2[[#This Row],[vy]]^2+output__2[[#This Row],[vz]]^2)</f>
        <v>3.4727510365376149</v>
      </c>
      <c r="Z228">
        <f t="shared" si="3"/>
        <v>0.97499999999999998</v>
      </c>
      <c r="AA228">
        <f>output__2[[#This Row],[m segmental(kg)]]*output__2[[#This Row],[vmag]]</f>
        <v>3.3859322606241746</v>
      </c>
    </row>
    <row r="229" spans="1:27" x14ac:dyDescent="0.3">
      <c r="A229">
        <v>28.5061</v>
      </c>
      <c r="B229">
        <f>output__2[[#This Row],[time]]-A228</f>
        <v>0.11640500000000031</v>
      </c>
      <c r="C229">
        <v>0.51</v>
      </c>
      <c r="D229">
        <v>1.35</v>
      </c>
      <c r="E229">
        <v>-0.44</v>
      </c>
      <c r="F229">
        <v>0.14000000000000001</v>
      </c>
      <c r="G229">
        <v>0.34</v>
      </c>
      <c r="H229">
        <v>0.15</v>
      </c>
      <c r="I229">
        <f>output__2[[#This Row],[wx]]*180/PI()</f>
        <v>8.0214091318315255</v>
      </c>
      <c r="J229">
        <f>output__2[[#This Row],[wy]]*180/PI()</f>
        <v>19.480565034447991</v>
      </c>
      <c r="K229">
        <f>output__2[[#This Row],[wz]]*180/PI()</f>
        <v>8.5943669269623477</v>
      </c>
      <c r="L229">
        <f>output__2[[#This Row],[wx (deg)]]*output__2[[#This Row],[dt]]</f>
        <v>0.9337321299908512</v>
      </c>
      <c r="M229">
        <f>output__2[[#This Row],[wy (deg)]]*output__2[[#This Row],[dt]]</f>
        <v>2.2676351728349244</v>
      </c>
      <c r="N229">
        <f>output__2[[#This Row],[wz (deg)]]*output__2[[#This Row],[dt]]</f>
        <v>1.0004272821330549</v>
      </c>
      <c r="O229">
        <f>SUM($L$2:output__2[[#This Row],[delta θx]])</f>
        <v>-1.8439346022091614</v>
      </c>
      <c r="P229">
        <f>SUM($M$2:output__2[[#This Row],[delta θy]])</f>
        <v>1.9767387706690891</v>
      </c>
      <c r="Q229">
        <f>SUM($N$2:output__2[[#This Row],[delta θz]])</f>
        <v>-3.3920820345130389</v>
      </c>
      <c r="R229">
        <f>SQRT(output__2[[#This Row],[θ x]]^2+output__2[[#This Row],[θ y]]^2+output__2[[#This Row],[θ z]]^2)</f>
        <v>4.337489079358785</v>
      </c>
      <c r="S229">
        <f>output__2[[#This Row],[ax]]*$B229</f>
        <v>5.9366550000000164E-2</v>
      </c>
      <c r="T229">
        <f>output__2[[#This Row],[ay]]*$B229</f>
        <v>0.15714675000000045</v>
      </c>
      <c r="U229">
        <f>output__2[[#This Row],[az]]*$B229</f>
        <v>-5.1218200000000137E-2</v>
      </c>
      <c r="V229">
        <f>SUM(S$2:S229)</f>
        <v>-0.12185587999999736</v>
      </c>
      <c r="W229">
        <f>SUM(T$2:T229)</f>
        <v>1.6242971200000036</v>
      </c>
      <c r="X229">
        <f>SUM($U$2:U229)</f>
        <v>-3.1936102800000161</v>
      </c>
      <c r="Y229">
        <f>SQRT(output__2[[#This Row],[vx]]^2+output__2[[#This Row],[vy]]^2+output__2[[#This Row],[vz]]^2)</f>
        <v>3.5850155662218066</v>
      </c>
      <c r="Z229">
        <f t="shared" si="3"/>
        <v>0.97499999999999998</v>
      </c>
      <c r="AA229">
        <f>output__2[[#This Row],[m segmental(kg)]]*output__2[[#This Row],[vmag]]</f>
        <v>3.4953901770662612</v>
      </c>
    </row>
    <row r="230" spans="1:27" x14ac:dyDescent="0.3">
      <c r="A230">
        <v>28.632794999999998</v>
      </c>
      <c r="B230">
        <f>output__2[[#This Row],[time]]-A229</f>
        <v>0.126694999999998</v>
      </c>
      <c r="C230">
        <v>0.97</v>
      </c>
      <c r="D230">
        <v>-2.09</v>
      </c>
      <c r="E230">
        <v>-1.53</v>
      </c>
      <c r="F230">
        <v>-0.4</v>
      </c>
      <c r="G230">
        <v>0.2</v>
      </c>
      <c r="H230">
        <v>-0.18</v>
      </c>
      <c r="I230">
        <f>output__2[[#This Row],[wx]]*180/PI()</f>
        <v>-22.918311805232928</v>
      </c>
      <c r="J230">
        <f>output__2[[#This Row],[wy]]*180/PI()</f>
        <v>11.459155902616464</v>
      </c>
      <c r="K230">
        <f>output__2[[#This Row],[wz]]*180/PI()</f>
        <v>-10.313240312354818</v>
      </c>
      <c r="L230">
        <f>output__2[[#This Row],[wx (deg)]]*output__2[[#This Row],[dt]]</f>
        <v>-2.9036355141639403</v>
      </c>
      <c r="M230">
        <f>output__2[[#This Row],[wy (deg)]]*output__2[[#This Row],[dt]]</f>
        <v>1.4518177570819701</v>
      </c>
      <c r="N230">
        <f>output__2[[#This Row],[wz (deg)]]*output__2[[#This Row],[dt]]</f>
        <v>-1.3066359813737731</v>
      </c>
      <c r="O230">
        <f>SUM($L$2:output__2[[#This Row],[delta θx]])</f>
        <v>-4.7475701163731019</v>
      </c>
      <c r="P230">
        <f>SUM($M$2:output__2[[#This Row],[delta θy]])</f>
        <v>3.4285565277510592</v>
      </c>
      <c r="Q230">
        <f>SUM($N$2:output__2[[#This Row],[delta θz]])</f>
        <v>-4.6987180158868123</v>
      </c>
      <c r="R230">
        <f>SQRT(output__2[[#This Row],[θ x]]^2+output__2[[#This Row],[θ y]]^2+output__2[[#This Row],[θ z]]^2)</f>
        <v>7.5081537588599376</v>
      </c>
      <c r="S230">
        <f>output__2[[#This Row],[ax]]*$B230</f>
        <v>0.12289414999999806</v>
      </c>
      <c r="T230">
        <f>output__2[[#This Row],[ay]]*$B230</f>
        <v>-0.2647925499999958</v>
      </c>
      <c r="U230">
        <f>output__2[[#This Row],[az]]*$B230</f>
        <v>-0.19384334999999694</v>
      </c>
      <c r="V230">
        <f>SUM(S$2:S230)</f>
        <v>1.0382700000007017E-3</v>
      </c>
      <c r="W230">
        <f>SUM(T$2:T230)</f>
        <v>1.3595045700000079</v>
      </c>
      <c r="X230">
        <f>SUM($U$2:U230)</f>
        <v>-3.3874536300000129</v>
      </c>
      <c r="Y230">
        <f>SQRT(output__2[[#This Row],[vx]]^2+output__2[[#This Row],[vy]]^2+output__2[[#This Row],[vz]]^2)</f>
        <v>3.6500816222730914</v>
      </c>
      <c r="Z230">
        <f t="shared" si="3"/>
        <v>0.97499999999999998</v>
      </c>
      <c r="AA230">
        <f>output__2[[#This Row],[m segmental(kg)]]*output__2[[#This Row],[vmag]]</f>
        <v>3.5588295817162638</v>
      </c>
    </row>
    <row r="231" spans="1:27" x14ac:dyDescent="0.3">
      <c r="A231">
        <v>28.75656</v>
      </c>
      <c r="B231">
        <f>output__2[[#This Row],[time]]-A230</f>
        <v>0.12376500000000235</v>
      </c>
      <c r="C231">
        <v>-1.35</v>
      </c>
      <c r="D231">
        <v>1.1300000000000001</v>
      </c>
      <c r="E231">
        <v>-1.85</v>
      </c>
      <c r="F231">
        <v>-0.13</v>
      </c>
      <c r="G231">
        <v>-0.37</v>
      </c>
      <c r="H231">
        <v>0.09</v>
      </c>
      <c r="I231">
        <f>output__2[[#This Row],[wx]]*180/PI()</f>
        <v>-7.4484513367007024</v>
      </c>
      <c r="J231">
        <f>output__2[[#This Row],[wy]]*180/PI()</f>
        <v>-21.199438419840458</v>
      </c>
      <c r="K231">
        <f>output__2[[#This Row],[wz]]*180/PI()</f>
        <v>5.156620156177409</v>
      </c>
      <c r="L231">
        <f>output__2[[#This Row],[wx (deg)]]*output__2[[#This Row],[dt]]</f>
        <v>-0.92185757968677995</v>
      </c>
      <c r="M231">
        <f>output__2[[#This Row],[wy (deg)]]*output__2[[#This Row],[dt]]</f>
        <v>-2.6237484960316042</v>
      </c>
      <c r="N231">
        <f>output__2[[#This Row],[wz (deg)]]*output__2[[#This Row],[dt]]</f>
        <v>0.63820909362930911</v>
      </c>
      <c r="O231">
        <f>SUM($L$2:output__2[[#This Row],[delta θx]])</f>
        <v>-5.6694276960598815</v>
      </c>
      <c r="P231">
        <f>SUM($M$2:output__2[[#This Row],[delta θy]])</f>
        <v>0.80480803171945503</v>
      </c>
      <c r="Q231">
        <f>SUM($N$2:output__2[[#This Row],[delta θz]])</f>
        <v>-4.0605089222575028</v>
      </c>
      <c r="R231">
        <f>SQRT(output__2[[#This Row],[θ x]]^2+output__2[[#This Row],[θ y]]^2+output__2[[#This Row],[θ z]]^2)</f>
        <v>7.0198190202101216</v>
      </c>
      <c r="S231">
        <f>output__2[[#This Row],[ax]]*$B231</f>
        <v>-0.16708275000000317</v>
      </c>
      <c r="T231">
        <f>output__2[[#This Row],[ay]]*$B231</f>
        <v>0.13985445000000266</v>
      </c>
      <c r="U231">
        <f>output__2[[#This Row],[az]]*$B231</f>
        <v>-0.22896525000000434</v>
      </c>
      <c r="V231">
        <f>SUM(S$2:S231)</f>
        <v>-0.16604448000000246</v>
      </c>
      <c r="W231">
        <f>SUM(T$2:T231)</f>
        <v>1.4993590200000106</v>
      </c>
      <c r="X231">
        <f>SUM($U$2:U231)</f>
        <v>-3.6164188800000172</v>
      </c>
      <c r="Y231">
        <f>SQRT(output__2[[#This Row],[vx]]^2+output__2[[#This Row],[vy]]^2+output__2[[#This Row],[vz]]^2)</f>
        <v>3.9184351156825912</v>
      </c>
      <c r="Z231">
        <f t="shared" si="3"/>
        <v>0.97499999999999998</v>
      </c>
      <c r="AA231">
        <f>output__2[[#This Row],[m segmental(kg)]]*output__2[[#This Row],[vmag]]</f>
        <v>3.8204742377905263</v>
      </c>
    </row>
    <row r="232" spans="1:27" x14ac:dyDescent="0.3">
      <c r="A232">
        <v>28.885856999999998</v>
      </c>
      <c r="B232">
        <f>output__2[[#This Row],[time]]-A231</f>
        <v>0.12929699999999755</v>
      </c>
      <c r="C232">
        <v>-0.76</v>
      </c>
      <c r="D232">
        <v>-0.89</v>
      </c>
      <c r="E232">
        <v>0.21</v>
      </c>
      <c r="F232">
        <v>0.09</v>
      </c>
      <c r="G232">
        <v>-0.23</v>
      </c>
      <c r="H232">
        <v>0.17</v>
      </c>
      <c r="I232">
        <f>output__2[[#This Row],[wx]]*180/PI()</f>
        <v>5.156620156177409</v>
      </c>
      <c r="J232">
        <f>output__2[[#This Row],[wy]]*180/PI()</f>
        <v>-13.178029288008934</v>
      </c>
      <c r="K232">
        <f>output__2[[#This Row],[wz]]*180/PI()</f>
        <v>9.7402825172239957</v>
      </c>
      <c r="L232">
        <f>output__2[[#This Row],[wx (deg)]]*output__2[[#This Row],[dt]]</f>
        <v>0.66673551633325778</v>
      </c>
      <c r="M232">
        <f>output__2[[#This Row],[wy (deg)]]*output__2[[#This Row],[dt]]</f>
        <v>-1.7038796528516589</v>
      </c>
      <c r="N232">
        <f>output__2[[#This Row],[wz (deg)]]*output__2[[#This Row],[dt]]</f>
        <v>1.2593893086294872</v>
      </c>
      <c r="O232">
        <f>SUM($L$2:output__2[[#This Row],[delta θx]])</f>
        <v>-5.0026921797266235</v>
      </c>
      <c r="P232">
        <f>SUM($M$2:output__2[[#This Row],[delta θy]])</f>
        <v>-0.89907162113220385</v>
      </c>
      <c r="Q232">
        <f>SUM($N$2:output__2[[#This Row],[delta θz]])</f>
        <v>-2.8011196136280159</v>
      </c>
      <c r="R232">
        <f>SQRT(output__2[[#This Row],[θ x]]^2+output__2[[#This Row],[θ y]]^2+output__2[[#This Row],[θ z]]^2)</f>
        <v>5.8035790607929831</v>
      </c>
      <c r="S232">
        <f>output__2[[#This Row],[ax]]*$B232</f>
        <v>-9.8265719999998141E-2</v>
      </c>
      <c r="T232">
        <f>output__2[[#This Row],[ay]]*$B232</f>
        <v>-0.11507432999999782</v>
      </c>
      <c r="U232">
        <f>output__2[[#This Row],[az]]*$B232</f>
        <v>2.7152369999999485E-2</v>
      </c>
      <c r="V232">
        <f>SUM(S$2:S232)</f>
        <v>-0.26431020000000061</v>
      </c>
      <c r="W232">
        <f>SUM(T$2:T232)</f>
        <v>1.3842846900000128</v>
      </c>
      <c r="X232">
        <f>SUM($U$2:U232)</f>
        <v>-3.5892665100000176</v>
      </c>
      <c r="Y232">
        <f>SQRT(output__2[[#This Row],[vx]]^2+output__2[[#This Row],[vy]]^2+output__2[[#This Row],[vz]]^2)</f>
        <v>3.8560262012336195</v>
      </c>
      <c r="Z232">
        <f t="shared" si="3"/>
        <v>0.97499999999999998</v>
      </c>
      <c r="AA232">
        <f>output__2[[#This Row],[m segmental(kg)]]*output__2[[#This Row],[vmag]]</f>
        <v>3.7596255462027788</v>
      </c>
    </row>
    <row r="233" spans="1:27" x14ac:dyDescent="0.3">
      <c r="A233">
        <v>29.007856</v>
      </c>
      <c r="B233">
        <f>output__2[[#This Row],[time]]-A232</f>
        <v>0.12199900000000241</v>
      </c>
      <c r="C233">
        <v>0.56000000000000005</v>
      </c>
      <c r="D233">
        <v>-0.27</v>
      </c>
      <c r="E233">
        <v>0.49</v>
      </c>
      <c r="F233">
        <v>0.02</v>
      </c>
      <c r="G233">
        <v>-0.19</v>
      </c>
      <c r="H233">
        <v>0</v>
      </c>
      <c r="I233">
        <f>output__2[[#This Row],[wx]]*180/PI()</f>
        <v>1.1459155902616465</v>
      </c>
      <c r="J233">
        <f>output__2[[#This Row],[wy]]*180/PI()</f>
        <v>-10.886198107485642</v>
      </c>
      <c r="K233">
        <f>output__2[[#This Row],[wz]]*180/PI()</f>
        <v>0</v>
      </c>
      <c r="L233">
        <f>output__2[[#This Row],[wx (deg)]]*output__2[[#This Row],[dt]]</f>
        <v>0.13980055609633338</v>
      </c>
      <c r="M233">
        <f>output__2[[#This Row],[wy (deg)]]*output__2[[#This Row],[dt]]</f>
        <v>-1.3281052829151672</v>
      </c>
      <c r="N233">
        <f>output__2[[#This Row],[wz (deg)]]*output__2[[#This Row],[dt]]</f>
        <v>0</v>
      </c>
      <c r="O233">
        <f>SUM($L$2:output__2[[#This Row],[delta θx]])</f>
        <v>-4.8628916236302899</v>
      </c>
      <c r="P233">
        <f>SUM($M$2:output__2[[#This Row],[delta θy]])</f>
        <v>-2.2271769040473712</v>
      </c>
      <c r="Q233">
        <f>SUM($N$2:output__2[[#This Row],[delta θz]])</f>
        <v>-2.8011196136280159</v>
      </c>
      <c r="R233">
        <f>SQRT(output__2[[#This Row],[θ x]]^2+output__2[[#This Row],[θ y]]^2+output__2[[#This Row],[θ z]]^2)</f>
        <v>6.0377398912960167</v>
      </c>
      <c r="S233">
        <f>output__2[[#This Row],[ax]]*$B233</f>
        <v>6.8319440000001355E-2</v>
      </c>
      <c r="T233">
        <f>output__2[[#This Row],[ay]]*$B233</f>
        <v>-3.2939730000000653E-2</v>
      </c>
      <c r="U233">
        <f>output__2[[#This Row],[az]]*$B233</f>
        <v>5.9779510000001181E-2</v>
      </c>
      <c r="V233">
        <f>SUM(S$2:S233)</f>
        <v>-0.19599075999999926</v>
      </c>
      <c r="W233">
        <f>SUM(T$2:T233)</f>
        <v>1.351344960000012</v>
      </c>
      <c r="X233">
        <f>SUM($U$2:U233)</f>
        <v>-3.5294870000000165</v>
      </c>
      <c r="Y233">
        <f>SQRT(output__2[[#This Row],[vx]]^2+output__2[[#This Row],[vy]]^2+output__2[[#This Row],[vz]]^2)</f>
        <v>3.7844185897033018</v>
      </c>
      <c r="Z233">
        <f t="shared" si="3"/>
        <v>0.97499999999999998</v>
      </c>
      <c r="AA233">
        <f>output__2[[#This Row],[m segmental(kg)]]*output__2[[#This Row],[vmag]]</f>
        <v>3.6898081249607193</v>
      </c>
    </row>
    <row r="234" spans="1:27" x14ac:dyDescent="0.3">
      <c r="A234">
        <v>29.139453999999997</v>
      </c>
      <c r="B234">
        <f>output__2[[#This Row],[time]]-A233</f>
        <v>0.13159799999999677</v>
      </c>
      <c r="C234">
        <v>0.4</v>
      </c>
      <c r="D234">
        <v>0.14000000000000001</v>
      </c>
      <c r="E234">
        <v>-0.43</v>
      </c>
      <c r="F234">
        <v>-0.06</v>
      </c>
      <c r="G234">
        <v>0.16</v>
      </c>
      <c r="H234">
        <v>0.1</v>
      </c>
      <c r="I234">
        <f>output__2[[#This Row],[wx]]*180/PI()</f>
        <v>-3.4377467707849392</v>
      </c>
      <c r="J234">
        <f>output__2[[#This Row],[wy]]*180/PI()</f>
        <v>9.1673247220931717</v>
      </c>
      <c r="K234">
        <f>output__2[[#This Row],[wz]]*180/PI()</f>
        <v>5.7295779513082321</v>
      </c>
      <c r="L234">
        <f>output__2[[#This Row],[wx (deg)]]*output__2[[#This Row],[dt]]</f>
        <v>-0.45240059954174533</v>
      </c>
      <c r="M234">
        <f>output__2[[#This Row],[wy (deg)]]*output__2[[#This Row],[dt]]</f>
        <v>1.2064015987779877</v>
      </c>
      <c r="N234">
        <f>output__2[[#This Row],[wz (deg)]]*output__2[[#This Row],[dt]]</f>
        <v>0.7540009992362422</v>
      </c>
      <c r="O234">
        <f>SUM($L$2:output__2[[#This Row],[delta θx]])</f>
        <v>-5.315292223172035</v>
      </c>
      <c r="P234">
        <f>SUM($M$2:output__2[[#This Row],[delta θy]])</f>
        <v>-1.0207753052693835</v>
      </c>
      <c r="Q234">
        <f>SUM($N$2:output__2[[#This Row],[delta θz]])</f>
        <v>-2.0471186143917737</v>
      </c>
      <c r="R234">
        <f>SQRT(output__2[[#This Row],[θ x]]^2+output__2[[#This Row],[θ y]]^2+output__2[[#This Row],[θ z]]^2)</f>
        <v>5.7866232176417203</v>
      </c>
      <c r="S234">
        <f>output__2[[#This Row],[ax]]*$B234</f>
        <v>5.2639199999998713E-2</v>
      </c>
      <c r="T234">
        <f>output__2[[#This Row],[ay]]*$B234</f>
        <v>1.842371999999955E-2</v>
      </c>
      <c r="U234">
        <f>output__2[[#This Row],[az]]*$B234</f>
        <v>-5.6587139999998613E-2</v>
      </c>
      <c r="V234">
        <f>SUM(S$2:S234)</f>
        <v>-0.14335156000000054</v>
      </c>
      <c r="W234">
        <f>SUM(T$2:T234)</f>
        <v>1.3697686800000115</v>
      </c>
      <c r="X234">
        <f>SUM($U$2:U234)</f>
        <v>-3.5860741400000151</v>
      </c>
      <c r="Y234">
        <f>SQRT(output__2[[#This Row],[vx]]^2+output__2[[#This Row],[vy]]^2+output__2[[#This Row],[vz]]^2)</f>
        <v>3.8414507212822939</v>
      </c>
      <c r="Z234">
        <f t="shared" si="3"/>
        <v>0.97499999999999998</v>
      </c>
      <c r="AA234">
        <f>output__2[[#This Row],[m segmental(kg)]]*output__2[[#This Row],[vmag]]</f>
        <v>3.7454144532502367</v>
      </c>
    </row>
    <row r="235" spans="1:27" x14ac:dyDescent="0.3">
      <c r="A235">
        <v>29.258369999999999</v>
      </c>
      <c r="B235">
        <f>output__2[[#This Row],[time]]-A234</f>
        <v>0.11891600000000224</v>
      </c>
      <c r="C235">
        <v>0.85</v>
      </c>
      <c r="D235">
        <v>1.93</v>
      </c>
      <c r="E235">
        <v>-4.49</v>
      </c>
      <c r="F235">
        <v>0.02</v>
      </c>
      <c r="G235">
        <v>0.5</v>
      </c>
      <c r="H235">
        <v>0.55000000000000004</v>
      </c>
      <c r="I235">
        <f>output__2[[#This Row],[wx]]*180/PI()</f>
        <v>1.1459155902616465</v>
      </c>
      <c r="J235">
        <f>output__2[[#This Row],[wy]]*180/PI()</f>
        <v>28.647889756541161</v>
      </c>
      <c r="K235">
        <f>output__2[[#This Row],[wz]]*180/PI()</f>
        <v>31.512678732195283</v>
      </c>
      <c r="L235">
        <f>output__2[[#This Row],[wx (deg)]]*output__2[[#This Row],[dt]]</f>
        <v>0.13626769833155652</v>
      </c>
      <c r="M235">
        <f>output__2[[#This Row],[wy (deg)]]*output__2[[#This Row],[dt]]</f>
        <v>3.4066924582889131</v>
      </c>
      <c r="N235">
        <f>output__2[[#This Row],[wz (deg)]]*output__2[[#This Row],[dt]]</f>
        <v>3.7473617041178051</v>
      </c>
      <c r="O235">
        <f>SUM($L$2:output__2[[#This Row],[delta θx]])</f>
        <v>-5.1790245248404787</v>
      </c>
      <c r="P235">
        <f>SUM($M$2:output__2[[#This Row],[delta θy]])</f>
        <v>2.3859171530195296</v>
      </c>
      <c r="Q235">
        <f>SUM($N$2:output__2[[#This Row],[delta θz]])</f>
        <v>1.7002430897260314</v>
      </c>
      <c r="R235">
        <f>SQRT(output__2[[#This Row],[θ x]]^2+output__2[[#This Row],[θ y]]^2+output__2[[#This Row],[θ z]]^2)</f>
        <v>5.9502707714971335</v>
      </c>
      <c r="S235">
        <f>output__2[[#This Row],[ax]]*$B235</f>
        <v>0.10107860000000191</v>
      </c>
      <c r="T235">
        <f>output__2[[#This Row],[ay]]*$B235</f>
        <v>0.22950788000000433</v>
      </c>
      <c r="U235">
        <f>output__2[[#This Row],[az]]*$B235</f>
        <v>-0.53393284000001007</v>
      </c>
      <c r="V235">
        <f>SUM(S$2:S235)</f>
        <v>-4.2272959999998638E-2</v>
      </c>
      <c r="W235">
        <f>SUM(T$2:T235)</f>
        <v>1.5992765600000158</v>
      </c>
      <c r="X235">
        <f>SUM($U$2:U235)</f>
        <v>-4.1200069800000252</v>
      </c>
      <c r="Y235">
        <f>SQRT(output__2[[#This Row],[vx]]^2+output__2[[#This Row],[vy]]^2+output__2[[#This Row],[vz]]^2)</f>
        <v>4.4197205832226061</v>
      </c>
      <c r="Z235">
        <f t="shared" si="3"/>
        <v>0.97499999999999998</v>
      </c>
      <c r="AA235">
        <f>output__2[[#This Row],[m segmental(kg)]]*output__2[[#This Row],[vmag]]</f>
        <v>4.3092275686420409</v>
      </c>
    </row>
    <row r="236" spans="1:27" x14ac:dyDescent="0.3">
      <c r="A236">
        <v>29.410454999999999</v>
      </c>
      <c r="B236">
        <f>output__2[[#This Row],[time]]-A235</f>
        <v>0.15208499999999958</v>
      </c>
      <c r="C236">
        <v>2.2200000000000002</v>
      </c>
      <c r="D236">
        <v>0.98</v>
      </c>
      <c r="E236">
        <v>-3.5100000000000002</v>
      </c>
      <c r="F236">
        <v>0.44</v>
      </c>
      <c r="G236">
        <v>-0.12</v>
      </c>
      <c r="H236">
        <v>0.24</v>
      </c>
      <c r="I236">
        <f>output__2[[#This Row],[wx]]*180/PI()</f>
        <v>25.210142985756224</v>
      </c>
      <c r="J236">
        <f>output__2[[#This Row],[wy]]*180/PI()</f>
        <v>-6.8754935415698784</v>
      </c>
      <c r="K236">
        <f>output__2[[#This Row],[wz]]*180/PI()</f>
        <v>13.750987083139757</v>
      </c>
      <c r="L236">
        <f>output__2[[#This Row],[wx (deg)]]*output__2[[#This Row],[dt]]</f>
        <v>3.8340845959887249</v>
      </c>
      <c r="M236">
        <f>output__2[[#This Row],[wy (deg)]]*output__2[[#This Row],[dt]]</f>
        <v>-1.045659435269652</v>
      </c>
      <c r="N236">
        <f>output__2[[#This Row],[wz (deg)]]*output__2[[#This Row],[dt]]</f>
        <v>2.091318870539304</v>
      </c>
      <c r="O236">
        <f>SUM($L$2:output__2[[#This Row],[delta θx]])</f>
        <v>-1.3449399288517538</v>
      </c>
      <c r="P236">
        <f>SUM($M$2:output__2[[#This Row],[delta θy]])</f>
        <v>1.3402577177498776</v>
      </c>
      <c r="Q236">
        <f>SUM($N$2:output__2[[#This Row],[delta θz]])</f>
        <v>3.7915619602653354</v>
      </c>
      <c r="R236">
        <f>SQRT(output__2[[#This Row],[θ x]]^2+output__2[[#This Row],[θ y]]^2+output__2[[#This Row],[θ z]]^2)</f>
        <v>4.2404122748547675</v>
      </c>
      <c r="S236">
        <f>output__2[[#This Row],[ax]]*$B236</f>
        <v>0.33762869999999912</v>
      </c>
      <c r="T236">
        <f>output__2[[#This Row],[ay]]*$B236</f>
        <v>0.1490432999999996</v>
      </c>
      <c r="U236">
        <f>output__2[[#This Row],[az]]*$B236</f>
        <v>-0.53381834999999855</v>
      </c>
      <c r="V236">
        <f>SUM(S$2:S236)</f>
        <v>0.29535574000000048</v>
      </c>
      <c r="W236">
        <f>SUM(T$2:T236)</f>
        <v>1.7483198600000154</v>
      </c>
      <c r="X236">
        <f>SUM($U$2:U236)</f>
        <v>-4.6538253300000241</v>
      </c>
      <c r="Y236">
        <f>SQRT(output__2[[#This Row],[vx]]^2+output__2[[#This Row],[vy]]^2+output__2[[#This Row],[vz]]^2)</f>
        <v>4.9801553738986151</v>
      </c>
      <c r="Z236">
        <f t="shared" si="3"/>
        <v>0.97499999999999998</v>
      </c>
      <c r="AA236">
        <f>output__2[[#This Row],[m segmental(kg)]]*output__2[[#This Row],[vmag]]</f>
        <v>4.8556514895511498</v>
      </c>
    </row>
    <row r="237" spans="1:27" x14ac:dyDescent="0.3">
      <c r="A237">
        <v>29.521865999999999</v>
      </c>
      <c r="B237">
        <f>output__2[[#This Row],[time]]-A236</f>
        <v>0.11141100000000037</v>
      </c>
      <c r="C237">
        <v>2.0300000000000002</v>
      </c>
      <c r="D237">
        <v>-0.9</v>
      </c>
      <c r="E237">
        <v>-1.61</v>
      </c>
      <c r="F237">
        <v>0.08</v>
      </c>
      <c r="G237">
        <v>-0.16</v>
      </c>
      <c r="H237">
        <v>0.06</v>
      </c>
      <c r="I237">
        <f>output__2[[#This Row],[wx]]*180/PI()</f>
        <v>4.5836623610465859</v>
      </c>
      <c r="J237">
        <f>output__2[[#This Row],[wy]]*180/PI()</f>
        <v>-9.1673247220931717</v>
      </c>
      <c r="K237">
        <f>output__2[[#This Row],[wz]]*180/PI()</f>
        <v>3.4377467707849392</v>
      </c>
      <c r="L237">
        <f>output__2[[#This Row],[wx (deg)]]*output__2[[#This Row],[dt]]</f>
        <v>0.51067040730656288</v>
      </c>
      <c r="M237">
        <f>output__2[[#This Row],[wy (deg)]]*output__2[[#This Row],[dt]]</f>
        <v>-1.0213408146131258</v>
      </c>
      <c r="N237">
        <f>output__2[[#This Row],[wz (deg)]]*output__2[[#This Row],[dt]]</f>
        <v>0.38300280547992216</v>
      </c>
      <c r="O237">
        <f>SUM($L$2:output__2[[#This Row],[delta θx]])</f>
        <v>-0.83426952154519096</v>
      </c>
      <c r="P237">
        <f>SUM($M$2:output__2[[#This Row],[delta θy]])</f>
        <v>0.31891690313675181</v>
      </c>
      <c r="Q237">
        <f>SUM($N$2:output__2[[#This Row],[delta θz]])</f>
        <v>4.1745647657452576</v>
      </c>
      <c r="R237">
        <f>SQRT(output__2[[#This Row],[θ x]]^2+output__2[[#This Row],[θ y]]^2+output__2[[#This Row],[θ z]]^2)</f>
        <v>4.2690402444914168</v>
      </c>
      <c r="S237">
        <f>output__2[[#This Row],[ax]]*$B237</f>
        <v>0.22616433000000077</v>
      </c>
      <c r="T237">
        <f>output__2[[#This Row],[ay]]*$B237</f>
        <v>-0.10026990000000034</v>
      </c>
      <c r="U237">
        <f>output__2[[#This Row],[az]]*$B237</f>
        <v>-0.1793717100000006</v>
      </c>
      <c r="V237">
        <f>SUM(S$2:S237)</f>
        <v>0.52152007000000122</v>
      </c>
      <c r="W237">
        <f>SUM(T$2:T237)</f>
        <v>1.6480499600000151</v>
      </c>
      <c r="X237">
        <f>SUM($U$2:U237)</f>
        <v>-4.8331970400000248</v>
      </c>
      <c r="Y237">
        <f>SQRT(output__2[[#This Row],[vx]]^2+output__2[[#This Row],[vy]]^2+output__2[[#This Row],[vz]]^2)</f>
        <v>5.1330152426749969</v>
      </c>
      <c r="Z237">
        <f t="shared" si="3"/>
        <v>0.97499999999999998</v>
      </c>
      <c r="AA237">
        <f>output__2[[#This Row],[m segmental(kg)]]*output__2[[#This Row],[vmag]]</f>
        <v>5.0046898616081217</v>
      </c>
    </row>
    <row r="238" spans="1:27" x14ac:dyDescent="0.3">
      <c r="A238">
        <v>29.635584999999999</v>
      </c>
      <c r="B238">
        <f>output__2[[#This Row],[time]]-A237</f>
        <v>0.11371899999999968</v>
      </c>
      <c r="C238">
        <v>-0.32</v>
      </c>
      <c r="D238">
        <v>-0.12</v>
      </c>
      <c r="E238">
        <v>1.0900000000000001</v>
      </c>
      <c r="F238">
        <v>0.1</v>
      </c>
      <c r="G238">
        <v>-0.15</v>
      </c>
      <c r="H238">
        <v>7.0000000000000007E-2</v>
      </c>
      <c r="I238">
        <f>output__2[[#This Row],[wx]]*180/PI()</f>
        <v>5.7295779513082321</v>
      </c>
      <c r="J238">
        <f>output__2[[#This Row],[wy]]*180/PI()</f>
        <v>-8.5943669269623477</v>
      </c>
      <c r="K238">
        <f>output__2[[#This Row],[wz]]*180/PI()</f>
        <v>4.0107045659157627</v>
      </c>
      <c r="L238">
        <f>output__2[[#This Row],[wx (deg)]]*output__2[[#This Row],[dt]]</f>
        <v>0.65156187504481899</v>
      </c>
      <c r="M238">
        <f>output__2[[#This Row],[wy (deg)]]*output__2[[#This Row],[dt]]</f>
        <v>-0.97734281256722844</v>
      </c>
      <c r="N238">
        <f>output__2[[#This Row],[wz (deg)]]*output__2[[#This Row],[dt]]</f>
        <v>0.45609331253137336</v>
      </c>
      <c r="O238">
        <f>SUM($L$2:output__2[[#This Row],[delta θx]])</f>
        <v>-0.18270764650037197</v>
      </c>
      <c r="P238">
        <f>SUM($M$2:output__2[[#This Row],[delta θy]])</f>
        <v>-0.65842590943047663</v>
      </c>
      <c r="Q238">
        <f>SUM($N$2:output__2[[#This Row],[delta θz]])</f>
        <v>4.6306580782766309</v>
      </c>
      <c r="R238">
        <f>SQRT(output__2[[#This Row],[θ x]]^2+output__2[[#This Row],[θ y]]^2+output__2[[#This Row],[θ z]]^2)</f>
        <v>4.6808013203091283</v>
      </c>
      <c r="S238">
        <f>output__2[[#This Row],[ax]]*$B238</f>
        <v>-3.6390079999999901E-2</v>
      </c>
      <c r="T238">
        <f>output__2[[#This Row],[ay]]*$B238</f>
        <v>-1.3646279999999962E-2</v>
      </c>
      <c r="U238">
        <f>output__2[[#This Row],[az]]*$B238</f>
        <v>0.12395370999999966</v>
      </c>
      <c r="V238">
        <f>SUM(S$2:S238)</f>
        <v>0.48512999000000134</v>
      </c>
      <c r="W238">
        <f>SUM(T$2:T238)</f>
        <v>1.6344036800000152</v>
      </c>
      <c r="X238">
        <f>SUM($U$2:U238)</f>
        <v>-4.7092433300000254</v>
      </c>
      <c r="Y238">
        <f>SQRT(output__2[[#This Row],[vx]]^2+output__2[[#This Row],[vy]]^2+output__2[[#This Row],[vz]]^2)</f>
        <v>5.0083529465828107</v>
      </c>
      <c r="Z238">
        <f t="shared" si="3"/>
        <v>0.97499999999999998</v>
      </c>
      <c r="AA238">
        <f>output__2[[#This Row],[m segmental(kg)]]*output__2[[#This Row],[vmag]]</f>
        <v>4.8831441229182406</v>
      </c>
    </row>
    <row r="239" spans="1:27" x14ac:dyDescent="0.3">
      <c r="A239">
        <v>29.762174999999999</v>
      </c>
      <c r="B239">
        <f>output__2[[#This Row],[time]]-A238</f>
        <v>0.1265900000000002</v>
      </c>
      <c r="C239">
        <v>-1.08</v>
      </c>
      <c r="D239">
        <v>0.31</v>
      </c>
      <c r="E239">
        <v>0.38</v>
      </c>
      <c r="F239">
        <v>-0.23</v>
      </c>
      <c r="G239">
        <v>0.25</v>
      </c>
      <c r="H239">
        <v>-0.14000000000000001</v>
      </c>
      <c r="I239">
        <f>output__2[[#This Row],[wx]]*180/PI()</f>
        <v>-13.178029288008934</v>
      </c>
      <c r="J239">
        <f>output__2[[#This Row],[wy]]*180/PI()</f>
        <v>14.323944878270581</v>
      </c>
      <c r="K239">
        <f>output__2[[#This Row],[wz]]*180/PI()</f>
        <v>-8.0214091318315255</v>
      </c>
      <c r="L239">
        <f>output__2[[#This Row],[wx (deg)]]*output__2[[#This Row],[dt]]</f>
        <v>-1.6682067275690537</v>
      </c>
      <c r="M239">
        <f>output__2[[#This Row],[wy (deg)]]*output__2[[#This Row],[dt]]</f>
        <v>1.8132681821402756</v>
      </c>
      <c r="N239">
        <f>output__2[[#This Row],[wz (deg)]]*output__2[[#This Row],[dt]]</f>
        <v>-1.0154301819985545</v>
      </c>
      <c r="O239">
        <f>SUM($L$2:output__2[[#This Row],[delta θx]])</f>
        <v>-1.8509143740694256</v>
      </c>
      <c r="P239">
        <f>SUM($M$2:output__2[[#This Row],[delta θy]])</f>
        <v>1.1548422727097991</v>
      </c>
      <c r="Q239">
        <f>SUM($N$2:output__2[[#This Row],[delta θz]])</f>
        <v>3.6152278962780766</v>
      </c>
      <c r="R239">
        <f>SQRT(output__2[[#This Row],[θ x]]^2+output__2[[#This Row],[θ y]]^2+output__2[[#This Row],[θ z]]^2)</f>
        <v>4.2224894833500244</v>
      </c>
      <c r="S239">
        <f>output__2[[#This Row],[ax]]*$B239</f>
        <v>-0.13671720000000023</v>
      </c>
      <c r="T239">
        <f>output__2[[#This Row],[ay]]*$B239</f>
        <v>3.924290000000006E-2</v>
      </c>
      <c r="U239">
        <f>output__2[[#This Row],[az]]*$B239</f>
        <v>4.8104200000000076E-2</v>
      </c>
      <c r="V239">
        <f>SUM(S$2:S239)</f>
        <v>0.34841279000000114</v>
      </c>
      <c r="W239">
        <f>SUM(T$2:T239)</f>
        <v>1.6736465800000153</v>
      </c>
      <c r="X239">
        <f>SUM($U$2:U239)</f>
        <v>-4.6611391300000253</v>
      </c>
      <c r="Y239">
        <f>SQRT(output__2[[#This Row],[vx]]^2+output__2[[#This Row],[vy]]^2+output__2[[#This Row],[vz]]^2)</f>
        <v>4.9647459488073231</v>
      </c>
      <c r="Z239">
        <f t="shared" si="3"/>
        <v>0.97499999999999998</v>
      </c>
      <c r="AA239">
        <f>output__2[[#This Row],[m segmental(kg)]]*output__2[[#This Row],[vmag]]</f>
        <v>4.8406273000871396</v>
      </c>
    </row>
    <row r="240" spans="1:27" x14ac:dyDescent="0.3">
      <c r="A240">
        <v>29.887518</v>
      </c>
      <c r="B240">
        <f>output__2[[#This Row],[time]]-A239</f>
        <v>0.12534300000000087</v>
      </c>
      <c r="C240">
        <v>1.41</v>
      </c>
      <c r="D240">
        <v>-0.06</v>
      </c>
      <c r="E240">
        <v>-5.71</v>
      </c>
      <c r="F240">
        <v>-0.41000000000000003</v>
      </c>
      <c r="G240">
        <v>-0.31</v>
      </c>
      <c r="H240">
        <v>-0.67</v>
      </c>
      <c r="I240">
        <f>output__2[[#This Row],[wx]]*180/PI()</f>
        <v>-23.491269600363758</v>
      </c>
      <c r="J240">
        <f>output__2[[#This Row],[wy]]*180/PI()</f>
        <v>-17.761691649055518</v>
      </c>
      <c r="K240">
        <f>output__2[[#This Row],[wz]]*180/PI()</f>
        <v>-38.388172273765157</v>
      </c>
      <c r="L240">
        <f>output__2[[#This Row],[wx (deg)]]*output__2[[#This Row],[dt]]</f>
        <v>-2.944466205518415</v>
      </c>
      <c r="M240">
        <f>output__2[[#This Row],[wy (deg)]]*output__2[[#This Row],[dt]]</f>
        <v>-2.2263037163675814</v>
      </c>
      <c r="N240">
        <f>output__2[[#This Row],[wz (deg)]]*output__2[[#This Row],[dt]]</f>
        <v>-4.8116886773105794</v>
      </c>
      <c r="O240">
        <f>SUM($L$2:output__2[[#This Row],[delta θx]])</f>
        <v>-4.7953805795878406</v>
      </c>
      <c r="P240">
        <f>SUM($M$2:output__2[[#This Row],[delta θy]])</f>
        <v>-1.0714614436577823</v>
      </c>
      <c r="Q240">
        <f>SUM($N$2:output__2[[#This Row],[delta θz]])</f>
        <v>-1.1964607810325028</v>
      </c>
      <c r="R240">
        <f>SQRT(output__2[[#This Row],[θ x]]^2+output__2[[#This Row],[θ y]]^2+output__2[[#This Row],[θ z]]^2)</f>
        <v>5.0571951642073634</v>
      </c>
      <c r="S240">
        <f>output__2[[#This Row],[ax]]*$B240</f>
        <v>0.17673363000000122</v>
      </c>
      <c r="T240">
        <f>output__2[[#This Row],[ay]]*$B240</f>
        <v>-7.5205800000000518E-3</v>
      </c>
      <c r="U240">
        <f>output__2[[#This Row],[az]]*$B240</f>
        <v>-0.71570853000000501</v>
      </c>
      <c r="V240">
        <f>SUM(S$2:S240)</f>
        <v>0.52514642000000233</v>
      </c>
      <c r="W240">
        <f>SUM(T$2:T240)</f>
        <v>1.6661260000000153</v>
      </c>
      <c r="X240">
        <f>SUM($U$2:U240)</f>
        <v>-5.3768476600000303</v>
      </c>
      <c r="Y240">
        <f>SQRT(output__2[[#This Row],[vx]]^2+output__2[[#This Row],[vy]]^2+output__2[[#This Row],[vz]]^2)</f>
        <v>5.6535161951800115</v>
      </c>
      <c r="Z240">
        <f t="shared" si="3"/>
        <v>0.97499999999999998</v>
      </c>
      <c r="AA240">
        <f>output__2[[#This Row],[m segmental(kg)]]*output__2[[#This Row],[vmag]]</f>
        <v>5.5121782903005112</v>
      </c>
    </row>
    <row r="241" spans="1:27" x14ac:dyDescent="0.3">
      <c r="A241">
        <v>30.018366</v>
      </c>
      <c r="B241">
        <f>output__2[[#This Row],[time]]-A240</f>
        <v>0.1308480000000003</v>
      </c>
      <c r="C241">
        <v>-0.11</v>
      </c>
      <c r="D241">
        <v>0.57000000000000006</v>
      </c>
      <c r="E241">
        <v>-2.17</v>
      </c>
      <c r="F241">
        <v>0.06</v>
      </c>
      <c r="G241">
        <v>0.03</v>
      </c>
      <c r="H241">
        <v>0.01</v>
      </c>
      <c r="I241">
        <f>output__2[[#This Row],[wx]]*180/PI()</f>
        <v>3.4377467707849392</v>
      </c>
      <c r="J241">
        <f>output__2[[#This Row],[wy]]*180/PI()</f>
        <v>1.7188733853924696</v>
      </c>
      <c r="K241">
        <f>output__2[[#This Row],[wz]]*180/PI()</f>
        <v>0.57295779513082323</v>
      </c>
      <c r="L241">
        <f>output__2[[#This Row],[wx (deg)]]*output__2[[#This Row],[dt]]</f>
        <v>0.44982228946366876</v>
      </c>
      <c r="M241">
        <f>output__2[[#This Row],[wy (deg)]]*output__2[[#This Row],[dt]]</f>
        <v>0.22491114473183438</v>
      </c>
      <c r="N241">
        <f>output__2[[#This Row],[wz (deg)]]*output__2[[#This Row],[dt]]</f>
        <v>7.4970381577278131E-2</v>
      </c>
      <c r="O241">
        <f>SUM($L$2:output__2[[#This Row],[delta θx]])</f>
        <v>-4.3455582901241723</v>
      </c>
      <c r="P241">
        <f>SUM($M$2:output__2[[#This Row],[delta θy]])</f>
        <v>-0.84655029892594791</v>
      </c>
      <c r="Q241">
        <f>SUM($N$2:output__2[[#This Row],[delta θz]])</f>
        <v>-1.1214903994552246</v>
      </c>
      <c r="R241">
        <f>SQRT(output__2[[#This Row],[θ x]]^2+output__2[[#This Row],[θ y]]^2+output__2[[#This Row],[θ z]]^2)</f>
        <v>4.5670849540542564</v>
      </c>
      <c r="S241">
        <f>output__2[[#This Row],[ax]]*$B241</f>
        <v>-1.4393280000000033E-2</v>
      </c>
      <c r="T241">
        <f>output__2[[#This Row],[ay]]*$B241</f>
        <v>7.4583360000000182E-2</v>
      </c>
      <c r="U241">
        <f>output__2[[#This Row],[az]]*$B241</f>
        <v>-0.28394016000000066</v>
      </c>
      <c r="V241">
        <f>SUM(S$2:S241)</f>
        <v>0.51075314000000227</v>
      </c>
      <c r="W241">
        <f>SUM(T$2:T241)</f>
        <v>1.7407093600000154</v>
      </c>
      <c r="X241">
        <f>SUM($U$2:U241)</f>
        <v>-5.6607878200000314</v>
      </c>
      <c r="Y241">
        <f>SQRT(output__2[[#This Row],[vx]]^2+output__2[[#This Row],[vy]]^2+output__2[[#This Row],[vz]]^2)</f>
        <v>5.9443634300968027</v>
      </c>
      <c r="Z241">
        <f t="shared" si="3"/>
        <v>0.97499999999999998</v>
      </c>
      <c r="AA241">
        <f>output__2[[#This Row],[m segmental(kg)]]*output__2[[#This Row],[vmag]]</f>
        <v>5.7957543443443829</v>
      </c>
    </row>
    <row r="242" spans="1:27" x14ac:dyDescent="0.3">
      <c r="A242">
        <v>30.138335999999999</v>
      </c>
      <c r="B242">
        <f>output__2[[#This Row],[time]]-A241</f>
        <v>0.11996999999999858</v>
      </c>
      <c r="C242">
        <v>0.44</v>
      </c>
      <c r="D242">
        <v>-0.48</v>
      </c>
      <c r="E242">
        <v>-0.34</v>
      </c>
      <c r="F242">
        <v>0.24</v>
      </c>
      <c r="G242">
        <v>-0.14000000000000001</v>
      </c>
      <c r="H242">
        <v>0.25</v>
      </c>
      <c r="I242">
        <f>output__2[[#This Row],[wx]]*180/PI()</f>
        <v>13.750987083139757</v>
      </c>
      <c r="J242">
        <f>output__2[[#This Row],[wy]]*180/PI()</f>
        <v>-8.0214091318315255</v>
      </c>
      <c r="K242">
        <f>output__2[[#This Row],[wz]]*180/PI()</f>
        <v>14.323944878270581</v>
      </c>
      <c r="L242">
        <f>output__2[[#This Row],[wx (deg)]]*output__2[[#This Row],[dt]]</f>
        <v>1.649705920364257</v>
      </c>
      <c r="M242">
        <f>output__2[[#This Row],[wy (deg)]]*output__2[[#This Row],[dt]]</f>
        <v>-0.96232845354581675</v>
      </c>
      <c r="N242">
        <f>output__2[[#This Row],[wz (deg)]]*output__2[[#This Row],[dt]]</f>
        <v>1.7184436670461012</v>
      </c>
      <c r="O242">
        <f>SUM($L$2:output__2[[#This Row],[delta θx]])</f>
        <v>-2.6958523697599155</v>
      </c>
      <c r="P242">
        <f>SUM($M$2:output__2[[#This Row],[delta θy]])</f>
        <v>-1.8088787524717647</v>
      </c>
      <c r="Q242">
        <f>SUM($N$2:output__2[[#This Row],[delta θz]])</f>
        <v>0.59695326759087664</v>
      </c>
      <c r="R242">
        <f>SQRT(output__2[[#This Row],[θ x]]^2+output__2[[#This Row],[θ y]]^2+output__2[[#This Row],[θ z]]^2)</f>
        <v>3.3009113202828373</v>
      </c>
      <c r="S242">
        <f>output__2[[#This Row],[ax]]*$B242</f>
        <v>5.2786799999999377E-2</v>
      </c>
      <c r="T242">
        <f>output__2[[#This Row],[ay]]*$B242</f>
        <v>-5.7585599999999314E-2</v>
      </c>
      <c r="U242">
        <f>output__2[[#This Row],[az]]*$B242</f>
        <v>-4.0789799999999522E-2</v>
      </c>
      <c r="V242">
        <f>SUM(S$2:S242)</f>
        <v>0.56353994000000163</v>
      </c>
      <c r="W242">
        <f>SUM(T$2:T242)</f>
        <v>1.6831237600000162</v>
      </c>
      <c r="X242">
        <f>SUM($U$2:U242)</f>
        <v>-5.7015776200000312</v>
      </c>
      <c r="Y242">
        <f>SQRT(output__2[[#This Row],[vx]]^2+output__2[[#This Row],[vy]]^2+output__2[[#This Row],[vz]]^2)</f>
        <v>5.9714713607566621</v>
      </c>
      <c r="Z242">
        <f t="shared" si="3"/>
        <v>0.97499999999999998</v>
      </c>
      <c r="AA242">
        <f>output__2[[#This Row],[m segmental(kg)]]*output__2[[#This Row],[vmag]]</f>
        <v>5.8221845767377456</v>
      </c>
    </row>
    <row r="243" spans="1:27" x14ac:dyDescent="0.3">
      <c r="A243">
        <v>30.267512999999997</v>
      </c>
      <c r="B243">
        <f>output__2[[#This Row],[time]]-A242</f>
        <v>0.12917699999999854</v>
      </c>
      <c r="C243">
        <v>0.4</v>
      </c>
      <c r="D243">
        <v>-0.08</v>
      </c>
      <c r="E243">
        <v>0.76</v>
      </c>
      <c r="F243">
        <v>0.11</v>
      </c>
      <c r="G243">
        <v>0.14000000000000001</v>
      </c>
      <c r="H243">
        <v>-0.04</v>
      </c>
      <c r="I243">
        <f>output__2[[#This Row],[wx]]*180/PI()</f>
        <v>6.3025357464390561</v>
      </c>
      <c r="J243">
        <f>output__2[[#This Row],[wy]]*180/PI()</f>
        <v>8.0214091318315255</v>
      </c>
      <c r="K243">
        <f>output__2[[#This Row],[wz]]*180/PI()</f>
        <v>-2.2918311805232929</v>
      </c>
      <c r="L243">
        <f>output__2[[#This Row],[wx (deg)]]*output__2[[#This Row],[dt]]</f>
        <v>0.81414266011774872</v>
      </c>
      <c r="M243">
        <f>output__2[[#This Row],[wy (deg)]]*output__2[[#This Row],[dt]]</f>
        <v>1.0361815674225894</v>
      </c>
      <c r="N243">
        <f>output__2[[#This Row],[wz (deg)]]*output__2[[#This Row],[dt]]</f>
        <v>-0.29605187640645408</v>
      </c>
      <c r="O243">
        <f>SUM($L$2:output__2[[#This Row],[delta θx]])</f>
        <v>-1.8817097096421667</v>
      </c>
      <c r="P243">
        <f>SUM($M$2:output__2[[#This Row],[delta θy]])</f>
        <v>-0.77269718504917528</v>
      </c>
      <c r="Q243">
        <f>SUM($N$2:output__2[[#This Row],[delta θz]])</f>
        <v>0.30090139118442255</v>
      </c>
      <c r="R243">
        <f>SQRT(output__2[[#This Row],[θ x]]^2+output__2[[#This Row],[θ y]]^2+output__2[[#This Row],[θ z]]^2)</f>
        <v>2.0563156417148725</v>
      </c>
      <c r="S243">
        <f>output__2[[#This Row],[ax]]*$B243</f>
        <v>5.167079999999942E-2</v>
      </c>
      <c r="T243">
        <f>output__2[[#This Row],[ay]]*$B243</f>
        <v>-1.0334159999999884E-2</v>
      </c>
      <c r="U243">
        <f>output__2[[#This Row],[az]]*$B243</f>
        <v>9.8174519999998891E-2</v>
      </c>
      <c r="V243">
        <f>SUM(S$2:S243)</f>
        <v>0.61521074000000109</v>
      </c>
      <c r="W243">
        <f>SUM(T$2:T243)</f>
        <v>1.6727896000000162</v>
      </c>
      <c r="X243">
        <f>SUM($U$2:U243)</f>
        <v>-5.6034031000000324</v>
      </c>
      <c r="Y243">
        <f>SQRT(output__2[[#This Row],[vx]]^2+output__2[[#This Row],[vy]]^2+output__2[[#This Row],[vz]]^2)</f>
        <v>5.8800370408331224</v>
      </c>
      <c r="Z243">
        <f t="shared" si="3"/>
        <v>0.97499999999999998</v>
      </c>
      <c r="AA243">
        <f>output__2[[#This Row],[m segmental(kg)]]*output__2[[#This Row],[vmag]]</f>
        <v>5.7330361148122941</v>
      </c>
    </row>
    <row r="244" spans="1:27" x14ac:dyDescent="0.3">
      <c r="A244">
        <v>30.389488999999998</v>
      </c>
      <c r="B244">
        <f>output__2[[#This Row],[time]]-A243</f>
        <v>0.12197600000000008</v>
      </c>
      <c r="C244">
        <v>0.46</v>
      </c>
      <c r="D244">
        <v>0.92</v>
      </c>
      <c r="E244">
        <v>-0.03</v>
      </c>
      <c r="F244">
        <v>-7.0000000000000007E-2</v>
      </c>
      <c r="G244">
        <v>-0.17</v>
      </c>
      <c r="H244">
        <v>-0.04</v>
      </c>
      <c r="I244">
        <f>output__2[[#This Row],[wx]]*180/PI()</f>
        <v>-4.0107045659157627</v>
      </c>
      <c r="J244">
        <f>output__2[[#This Row],[wy]]*180/PI()</f>
        <v>-9.7402825172239957</v>
      </c>
      <c r="K244">
        <f>output__2[[#This Row],[wz]]*180/PI()</f>
        <v>-2.2918311805232929</v>
      </c>
      <c r="L244">
        <f>output__2[[#This Row],[wx (deg)]]*output__2[[#This Row],[dt]]</f>
        <v>-0.48920970013214143</v>
      </c>
      <c r="M244">
        <f>output__2[[#This Row],[wy (deg)]]*output__2[[#This Row],[dt]]</f>
        <v>-1.1880807003209148</v>
      </c>
      <c r="N244">
        <f>output__2[[#This Row],[wz (deg)]]*output__2[[#This Row],[dt]]</f>
        <v>-0.27954840007550935</v>
      </c>
      <c r="O244">
        <f>SUM($L$2:output__2[[#This Row],[delta θx]])</f>
        <v>-2.370919409774308</v>
      </c>
      <c r="P244">
        <f>SUM($M$2:output__2[[#This Row],[delta θy]])</f>
        <v>-1.9607778853700901</v>
      </c>
      <c r="Q244">
        <f>SUM($N$2:output__2[[#This Row],[delta θz]])</f>
        <v>2.13529911089132E-2</v>
      </c>
      <c r="R244">
        <f>SQRT(output__2[[#This Row],[θ x]]^2+output__2[[#This Row],[θ y]]^2+output__2[[#This Row],[θ z]]^2)</f>
        <v>3.0767457993195104</v>
      </c>
      <c r="S244">
        <f>output__2[[#This Row],[ax]]*$B244</f>
        <v>5.6108960000000041E-2</v>
      </c>
      <c r="T244">
        <f>output__2[[#This Row],[ay]]*$B244</f>
        <v>0.11221792000000008</v>
      </c>
      <c r="U244">
        <f>output__2[[#This Row],[az]]*$B244</f>
        <v>-3.6592800000000026E-3</v>
      </c>
      <c r="V244">
        <f>SUM(S$2:S244)</f>
        <v>0.67131970000000107</v>
      </c>
      <c r="W244">
        <f>SUM(T$2:T244)</f>
        <v>1.7850075200000162</v>
      </c>
      <c r="X244">
        <f>SUM($U$2:U244)</f>
        <v>-5.6070623800000323</v>
      </c>
      <c r="Y244">
        <f>SQRT(output__2[[#This Row],[vx]]^2+output__2[[#This Row],[vy]]^2+output__2[[#This Row],[vz]]^2)</f>
        <v>5.9225054258545287</v>
      </c>
      <c r="Z244">
        <f t="shared" si="3"/>
        <v>0.97499999999999998</v>
      </c>
      <c r="AA244">
        <f>output__2[[#This Row],[m segmental(kg)]]*output__2[[#This Row],[vmag]]</f>
        <v>5.7744427902081652</v>
      </c>
    </row>
    <row r="245" spans="1:27" x14ac:dyDescent="0.3">
      <c r="A245">
        <v>30.525925999999998</v>
      </c>
      <c r="B245">
        <f>output__2[[#This Row],[time]]-A244</f>
        <v>0.13643700000000081</v>
      </c>
      <c r="C245">
        <v>-3.0100000000000002</v>
      </c>
      <c r="D245">
        <v>-2.98</v>
      </c>
      <c r="E245">
        <v>-1.43</v>
      </c>
      <c r="F245">
        <v>-0.44</v>
      </c>
      <c r="G245">
        <v>-0.05</v>
      </c>
      <c r="H245">
        <v>0.28000000000000003</v>
      </c>
      <c r="I245">
        <f>output__2[[#This Row],[wx]]*180/PI()</f>
        <v>-25.210142985756224</v>
      </c>
      <c r="J245">
        <f>output__2[[#This Row],[wy]]*180/PI()</f>
        <v>-2.8647889756541161</v>
      </c>
      <c r="K245">
        <f>output__2[[#This Row],[wz]]*180/PI()</f>
        <v>16.042818263663051</v>
      </c>
      <c r="L245">
        <f>output__2[[#This Row],[wx (deg)]]*output__2[[#This Row],[dt]]</f>
        <v>-3.4395962785476422</v>
      </c>
      <c r="M245">
        <f>output__2[[#This Row],[wy (deg)]]*output__2[[#This Row],[dt]]</f>
        <v>-0.39086321347132297</v>
      </c>
      <c r="N245">
        <f>output__2[[#This Row],[wz (deg)]]*output__2[[#This Row],[dt]]</f>
        <v>2.1888339954394085</v>
      </c>
      <c r="O245">
        <f>SUM($L$2:output__2[[#This Row],[delta θx]])</f>
        <v>-5.8105156883219502</v>
      </c>
      <c r="P245">
        <f>SUM($M$2:output__2[[#This Row],[delta θy]])</f>
        <v>-2.3516410988414131</v>
      </c>
      <c r="Q245">
        <f>SUM($N$2:output__2[[#This Row],[delta θz]])</f>
        <v>2.2101869865483215</v>
      </c>
      <c r="R245">
        <f>SQRT(output__2[[#This Row],[θ x]]^2+output__2[[#This Row],[θ y]]^2+output__2[[#This Row],[θ z]]^2)</f>
        <v>6.6465957404902483</v>
      </c>
      <c r="S245">
        <f>output__2[[#This Row],[ax]]*$B245</f>
        <v>-0.41067537000000248</v>
      </c>
      <c r="T245">
        <f>output__2[[#This Row],[ay]]*$B245</f>
        <v>-0.40658226000000242</v>
      </c>
      <c r="U245">
        <f>output__2[[#This Row],[az]]*$B245</f>
        <v>-0.19510491000000116</v>
      </c>
      <c r="V245">
        <f>SUM(S$2:S245)</f>
        <v>0.26064432999999859</v>
      </c>
      <c r="W245">
        <f>SUM(T$2:T245)</f>
        <v>1.3784252600000138</v>
      </c>
      <c r="X245">
        <f>SUM($U$2:U245)</f>
        <v>-5.8021672900000336</v>
      </c>
      <c r="Y245">
        <f>SQRT(output__2[[#This Row],[vx]]^2+output__2[[#This Row],[vy]]^2+output__2[[#This Row],[vz]]^2)</f>
        <v>5.9693497908326316</v>
      </c>
      <c r="Z245">
        <f t="shared" si="3"/>
        <v>0.97499999999999998</v>
      </c>
      <c r="AA245">
        <f>output__2[[#This Row],[m segmental(kg)]]*output__2[[#This Row],[vmag]]</f>
        <v>5.8201160460618153</v>
      </c>
    </row>
    <row r="246" spans="1:27" x14ac:dyDescent="0.3">
      <c r="A246">
        <v>30.642310999999999</v>
      </c>
      <c r="B246">
        <f>output__2[[#This Row],[time]]-A245</f>
        <v>0.11638500000000107</v>
      </c>
      <c r="C246">
        <v>-1.45</v>
      </c>
      <c r="D246">
        <v>-0.8</v>
      </c>
      <c r="E246">
        <v>-0.52</v>
      </c>
      <c r="F246">
        <v>-0.35000000000000003</v>
      </c>
      <c r="G246">
        <v>0.2</v>
      </c>
      <c r="H246">
        <v>-0.43</v>
      </c>
      <c r="I246">
        <f>output__2[[#This Row],[wx]]*180/PI()</f>
        <v>-20.053522829578814</v>
      </c>
      <c r="J246">
        <f>output__2[[#This Row],[wy]]*180/PI()</f>
        <v>11.459155902616464</v>
      </c>
      <c r="K246">
        <f>output__2[[#This Row],[wz]]*180/PI()</f>
        <v>-24.637185190625402</v>
      </c>
      <c r="L246">
        <f>output__2[[#This Row],[wx (deg)]]*output__2[[#This Row],[dt]]</f>
        <v>-2.3339292545205517</v>
      </c>
      <c r="M246">
        <f>output__2[[#This Row],[wy (deg)]]*output__2[[#This Row],[dt]]</f>
        <v>1.3336738597260294</v>
      </c>
      <c r="N246">
        <f>output__2[[#This Row],[wz (deg)]]*output__2[[#This Row],[dt]]</f>
        <v>-2.8673987984109637</v>
      </c>
      <c r="O246">
        <f>SUM($L$2:output__2[[#This Row],[delta θx]])</f>
        <v>-8.144444942842501</v>
      </c>
      <c r="P246">
        <f>SUM($M$2:output__2[[#This Row],[delta θy]])</f>
        <v>-1.0179672391153838</v>
      </c>
      <c r="Q246">
        <f>SUM($N$2:output__2[[#This Row],[delta θz]])</f>
        <v>-0.65721181186264221</v>
      </c>
      <c r="R246">
        <f>SQRT(output__2[[#This Row],[θ x]]^2+output__2[[#This Row],[θ y]]^2+output__2[[#This Row],[θ z]]^2)</f>
        <v>8.2340857472191029</v>
      </c>
      <c r="S246">
        <f>output__2[[#This Row],[ax]]*$B246</f>
        <v>-0.16875825000000155</v>
      </c>
      <c r="T246">
        <f>output__2[[#This Row],[ay]]*$B246</f>
        <v>-9.3108000000000857E-2</v>
      </c>
      <c r="U246">
        <f>output__2[[#This Row],[az]]*$B246</f>
        <v>-6.0520200000000558E-2</v>
      </c>
      <c r="V246">
        <f>SUM(S$2:S246)</f>
        <v>9.1886079999997039E-2</v>
      </c>
      <c r="W246">
        <f>SUM(T$2:T246)</f>
        <v>1.2853172600000129</v>
      </c>
      <c r="X246">
        <f>SUM($U$2:U246)</f>
        <v>-5.8626874900000345</v>
      </c>
      <c r="Y246">
        <f>SQRT(output__2[[#This Row],[vx]]^2+output__2[[#This Row],[vy]]^2+output__2[[#This Row],[vz]]^2)</f>
        <v>6.0026317658136099</v>
      </c>
      <c r="Z246">
        <f t="shared" si="3"/>
        <v>0.97499999999999998</v>
      </c>
      <c r="AA246">
        <f>output__2[[#This Row],[m segmental(kg)]]*output__2[[#This Row],[vmag]]</f>
        <v>5.8525659716682696</v>
      </c>
    </row>
    <row r="247" spans="1:27" x14ac:dyDescent="0.3">
      <c r="A247">
        <v>30.773132</v>
      </c>
      <c r="B247">
        <f>output__2[[#This Row],[time]]-A246</f>
        <v>0.13082100000000096</v>
      </c>
      <c r="C247">
        <v>-1.44</v>
      </c>
      <c r="D247">
        <v>-0.97</v>
      </c>
      <c r="E247">
        <v>0.57999999999999996</v>
      </c>
      <c r="F247">
        <v>0.17</v>
      </c>
      <c r="G247">
        <v>0.35000000000000003</v>
      </c>
      <c r="H247">
        <v>-0.17</v>
      </c>
      <c r="I247">
        <f>output__2[[#This Row],[wx]]*180/PI()</f>
        <v>9.7402825172239957</v>
      </c>
      <c r="J247">
        <f>output__2[[#This Row],[wy]]*180/PI()</f>
        <v>20.053522829578814</v>
      </c>
      <c r="K247">
        <f>output__2[[#This Row],[wz]]*180/PI()</f>
        <v>-9.7402825172239957</v>
      </c>
      <c r="L247">
        <f>output__2[[#This Row],[wx (deg)]]*output__2[[#This Row],[dt]]</f>
        <v>1.2742334991857698</v>
      </c>
      <c r="M247">
        <f>output__2[[#This Row],[wy (deg)]]*output__2[[#This Row],[dt]]</f>
        <v>2.6234219100883491</v>
      </c>
      <c r="N247">
        <f>output__2[[#This Row],[wz (deg)]]*output__2[[#This Row],[dt]]</f>
        <v>-1.2742334991857698</v>
      </c>
      <c r="O247">
        <f>SUM($L$2:output__2[[#This Row],[delta θx]])</f>
        <v>-6.8702114436567312</v>
      </c>
      <c r="P247">
        <f>SUM($M$2:output__2[[#This Row],[delta θy]])</f>
        <v>1.6054546709729653</v>
      </c>
      <c r="Q247">
        <f>SUM($N$2:output__2[[#This Row],[delta θz]])</f>
        <v>-1.931445311048412</v>
      </c>
      <c r="R247">
        <f>SQRT(output__2[[#This Row],[θ x]]^2+output__2[[#This Row],[θ y]]^2+output__2[[#This Row],[θ z]]^2)</f>
        <v>7.3149006124944531</v>
      </c>
      <c r="S247">
        <f>output__2[[#This Row],[ax]]*$B247</f>
        <v>-0.18838224000000139</v>
      </c>
      <c r="T247">
        <f>output__2[[#This Row],[ay]]*$B247</f>
        <v>-0.12689637000000092</v>
      </c>
      <c r="U247">
        <f>output__2[[#This Row],[az]]*$B247</f>
        <v>7.5876180000000557E-2</v>
      </c>
      <c r="V247">
        <f>SUM(S$2:S247)</f>
        <v>-9.6496160000004355E-2</v>
      </c>
      <c r="W247">
        <f>SUM(T$2:T247)</f>
        <v>1.1584208900000119</v>
      </c>
      <c r="X247">
        <f>SUM($U$2:U247)</f>
        <v>-5.7868113100000338</v>
      </c>
      <c r="Y247">
        <f>SQRT(output__2[[#This Row],[vx]]^2+output__2[[#This Row],[vy]]^2+output__2[[#This Row],[vz]]^2)</f>
        <v>5.9024093050912247</v>
      </c>
      <c r="Z247">
        <f t="shared" si="3"/>
        <v>0.97499999999999998</v>
      </c>
      <c r="AA247">
        <f>output__2[[#This Row],[m segmental(kg)]]*output__2[[#This Row],[vmag]]</f>
        <v>5.7548490724639443</v>
      </c>
    </row>
    <row r="248" spans="1:27" x14ac:dyDescent="0.3">
      <c r="A248">
        <v>30.891157999999997</v>
      </c>
      <c r="B248">
        <f>output__2[[#This Row],[time]]-A247</f>
        <v>0.11802599999999686</v>
      </c>
      <c r="C248">
        <v>0.87</v>
      </c>
      <c r="D248">
        <v>0.72</v>
      </c>
      <c r="E248">
        <v>0.79</v>
      </c>
      <c r="F248">
        <v>0.02</v>
      </c>
      <c r="G248">
        <v>0.25</v>
      </c>
      <c r="H248">
        <v>0.15</v>
      </c>
      <c r="I248">
        <f>output__2[[#This Row],[wx]]*180/PI()</f>
        <v>1.1459155902616465</v>
      </c>
      <c r="J248">
        <f>output__2[[#This Row],[wy]]*180/PI()</f>
        <v>14.323944878270581</v>
      </c>
      <c r="K248">
        <f>output__2[[#This Row],[wz]]*180/PI()</f>
        <v>8.5943669269623477</v>
      </c>
      <c r="L248">
        <f>output__2[[#This Row],[wx (deg)]]*output__2[[#This Row],[dt]]</f>
        <v>0.13524783345621749</v>
      </c>
      <c r="M248">
        <f>output__2[[#This Row],[wy (deg)]]*output__2[[#This Row],[dt]]</f>
        <v>1.6905979182027184</v>
      </c>
      <c r="N248">
        <f>output__2[[#This Row],[wz (deg)]]*output__2[[#This Row],[dt]]</f>
        <v>1.014358750921631</v>
      </c>
      <c r="O248">
        <f>SUM($L$2:output__2[[#This Row],[delta θx]])</f>
        <v>-6.7349636102005137</v>
      </c>
      <c r="P248">
        <f>SUM($M$2:output__2[[#This Row],[delta θy]])</f>
        <v>3.2960525891756838</v>
      </c>
      <c r="Q248">
        <f>SUM($N$2:output__2[[#This Row],[delta θz]])</f>
        <v>-0.91708656012678103</v>
      </c>
      <c r="R248">
        <f>SQRT(output__2[[#This Row],[θ x]]^2+output__2[[#This Row],[θ y]]^2+output__2[[#This Row],[θ z]]^2)</f>
        <v>7.5541210779350125</v>
      </c>
      <c r="S248">
        <f>output__2[[#This Row],[ax]]*$B248</f>
        <v>0.10268261999999727</v>
      </c>
      <c r="T248">
        <f>output__2[[#This Row],[ay]]*$B248</f>
        <v>8.4978719999997732E-2</v>
      </c>
      <c r="U248">
        <f>output__2[[#This Row],[az]]*$B248</f>
        <v>9.3240539999997527E-2</v>
      </c>
      <c r="V248">
        <f>SUM(S$2:S248)</f>
        <v>6.1864599999929132E-3</v>
      </c>
      <c r="W248">
        <f>SUM(T$2:T248)</f>
        <v>1.2433996100000098</v>
      </c>
      <c r="X248">
        <f>SUM($U$2:U248)</f>
        <v>-5.6935707700000364</v>
      </c>
      <c r="Y248">
        <f>SQRT(output__2[[#This Row],[vx]]^2+output__2[[#This Row],[vy]]^2+output__2[[#This Row],[vz]]^2)</f>
        <v>5.8277636341425447</v>
      </c>
      <c r="Z248">
        <f t="shared" si="3"/>
        <v>0.97499999999999998</v>
      </c>
      <c r="AA248">
        <f>output__2[[#This Row],[m segmental(kg)]]*output__2[[#This Row],[vmag]]</f>
        <v>5.6820695432889812</v>
      </c>
    </row>
    <row r="249" spans="1:27" x14ac:dyDescent="0.3">
      <c r="A249">
        <v>31.040058999999999</v>
      </c>
      <c r="B249">
        <f>output__2[[#This Row],[time]]-A248</f>
        <v>0.14890100000000217</v>
      </c>
      <c r="C249">
        <v>-1.17</v>
      </c>
      <c r="D249">
        <v>1.73</v>
      </c>
      <c r="E249">
        <v>-1.02</v>
      </c>
      <c r="F249">
        <v>-0.18</v>
      </c>
      <c r="G249">
        <v>0.34</v>
      </c>
      <c r="H249">
        <v>-0.02</v>
      </c>
      <c r="I249">
        <f>output__2[[#This Row],[wx]]*180/PI()</f>
        <v>-10.313240312354818</v>
      </c>
      <c r="J249">
        <f>output__2[[#This Row],[wy]]*180/PI()</f>
        <v>19.480565034447991</v>
      </c>
      <c r="K249">
        <f>output__2[[#This Row],[wz]]*180/PI()</f>
        <v>-1.1459155902616465</v>
      </c>
      <c r="L249">
        <f>output__2[[#This Row],[wx (deg)]]*output__2[[#This Row],[dt]]</f>
        <v>-1.5356517957499671</v>
      </c>
      <c r="M249">
        <f>output__2[[#This Row],[wy (deg)]]*output__2[[#This Row],[dt]]</f>
        <v>2.9006756141943826</v>
      </c>
      <c r="N249">
        <f>output__2[[#This Row],[wz (deg)]]*output__2[[#This Row],[dt]]</f>
        <v>-0.1706279773055519</v>
      </c>
      <c r="O249">
        <f>SUM($L$2:output__2[[#This Row],[delta θx]])</f>
        <v>-8.2706154059504815</v>
      </c>
      <c r="P249">
        <f>SUM($M$2:output__2[[#This Row],[delta θy]])</f>
        <v>6.1967282033700659</v>
      </c>
      <c r="Q249">
        <f>SUM($N$2:output__2[[#This Row],[delta θz]])</f>
        <v>-1.0877145374323329</v>
      </c>
      <c r="R249">
        <f>SQRT(output__2[[#This Row],[θ x]]^2+output__2[[#This Row],[θ y]]^2+output__2[[#This Row],[θ z]]^2)</f>
        <v>10.391614048574413</v>
      </c>
      <c r="S249">
        <f>output__2[[#This Row],[ax]]*$B249</f>
        <v>-0.17421417000000253</v>
      </c>
      <c r="T249">
        <f>output__2[[#This Row],[ay]]*$B249</f>
        <v>0.25759873000000377</v>
      </c>
      <c r="U249">
        <f>output__2[[#This Row],[az]]*$B249</f>
        <v>-0.15187902000000222</v>
      </c>
      <c r="V249">
        <f>SUM(S$2:S249)</f>
        <v>-0.1680277100000096</v>
      </c>
      <c r="W249">
        <f>SUM(T$2:T249)</f>
        <v>1.5009983400000135</v>
      </c>
      <c r="X249">
        <f>SUM($U$2:U249)</f>
        <v>-5.8454497900000391</v>
      </c>
      <c r="Y249">
        <f>SQRT(output__2[[#This Row],[vx]]^2+output__2[[#This Row],[vy]]^2+output__2[[#This Row],[vz]]^2)</f>
        <v>6.0374259892293622</v>
      </c>
      <c r="Z249">
        <f t="shared" si="3"/>
        <v>0.97499999999999998</v>
      </c>
      <c r="AA249">
        <f>output__2[[#This Row],[m segmental(kg)]]*output__2[[#This Row],[vmag]]</f>
        <v>5.8864903394986277</v>
      </c>
    </row>
    <row r="250" spans="1:27" x14ac:dyDescent="0.3">
      <c r="A250">
        <v>31.143058</v>
      </c>
      <c r="B250">
        <f>output__2[[#This Row],[time]]-A249</f>
        <v>0.10299900000000051</v>
      </c>
      <c r="C250">
        <v>1.1200000000000001</v>
      </c>
      <c r="D250">
        <v>-1.79</v>
      </c>
      <c r="E250">
        <v>2.58</v>
      </c>
      <c r="F250">
        <v>0</v>
      </c>
      <c r="G250">
        <v>-0.09</v>
      </c>
      <c r="H250">
        <v>0.08</v>
      </c>
      <c r="I250">
        <f>output__2[[#This Row],[wx]]*180/PI()</f>
        <v>0</v>
      </c>
      <c r="J250">
        <f>output__2[[#This Row],[wy]]*180/PI()</f>
        <v>-5.156620156177409</v>
      </c>
      <c r="K250">
        <f>output__2[[#This Row],[wz]]*180/PI()</f>
        <v>4.5836623610465859</v>
      </c>
      <c r="L250">
        <f>output__2[[#This Row],[wx (deg)]]*output__2[[#This Row],[dt]]</f>
        <v>0</v>
      </c>
      <c r="M250">
        <f>output__2[[#This Row],[wy (deg)]]*output__2[[#This Row],[dt]]</f>
        <v>-0.53112671946611956</v>
      </c>
      <c r="N250">
        <f>output__2[[#This Row],[wz (deg)]]*output__2[[#This Row],[dt]]</f>
        <v>0.47211263952543964</v>
      </c>
      <c r="O250">
        <f>SUM($L$2:output__2[[#This Row],[delta θx]])</f>
        <v>-8.2706154059504815</v>
      </c>
      <c r="P250">
        <f>SUM($M$2:output__2[[#This Row],[delta θy]])</f>
        <v>5.6656014839039468</v>
      </c>
      <c r="Q250">
        <f>SUM($N$2:output__2[[#This Row],[delta θz]])</f>
        <v>-0.61560189790689335</v>
      </c>
      <c r="R250">
        <f>SQRT(output__2[[#This Row],[θ x]]^2+output__2[[#This Row],[θ y]]^2+output__2[[#This Row],[θ z]]^2)</f>
        <v>10.043957639509768</v>
      </c>
      <c r="S250">
        <f>output__2[[#This Row],[ax]]*$B250</f>
        <v>0.11535888000000058</v>
      </c>
      <c r="T250">
        <f>output__2[[#This Row],[ay]]*$B250</f>
        <v>-0.18436821000000092</v>
      </c>
      <c r="U250">
        <f>output__2[[#This Row],[az]]*$B250</f>
        <v>0.26573742000000133</v>
      </c>
      <c r="V250">
        <f>SUM(S$2:S250)</f>
        <v>-5.266883000000902E-2</v>
      </c>
      <c r="W250">
        <f>SUM(T$2:T250)</f>
        <v>1.3166301300000125</v>
      </c>
      <c r="X250">
        <f>SUM($U$2:U250)</f>
        <v>-5.5797123700000375</v>
      </c>
      <c r="Y250">
        <f>SQRT(output__2[[#This Row],[vx]]^2+output__2[[#This Row],[vy]]^2+output__2[[#This Row],[vz]]^2)</f>
        <v>5.7331909995053243</v>
      </c>
      <c r="Z250">
        <f t="shared" si="3"/>
        <v>0.97499999999999998</v>
      </c>
      <c r="AA250">
        <f>output__2[[#This Row],[m segmental(kg)]]*output__2[[#This Row],[vmag]]</f>
        <v>5.5898612245176906</v>
      </c>
    </row>
    <row r="251" spans="1:27" x14ac:dyDescent="0.3">
      <c r="A251">
        <v>31.271338</v>
      </c>
      <c r="B251">
        <f>output__2[[#This Row],[time]]-A250</f>
        <v>0.12828000000000017</v>
      </c>
      <c r="C251">
        <v>2.08</v>
      </c>
      <c r="D251">
        <v>-0.79</v>
      </c>
      <c r="E251">
        <v>1.55</v>
      </c>
      <c r="F251">
        <v>0</v>
      </c>
      <c r="G251">
        <v>0.01</v>
      </c>
      <c r="H251">
        <v>0.21</v>
      </c>
      <c r="I251">
        <f>output__2[[#This Row],[wx]]*180/PI()</f>
        <v>0</v>
      </c>
      <c r="J251">
        <f>output__2[[#This Row],[wy]]*180/PI()</f>
        <v>0.57295779513082323</v>
      </c>
      <c r="K251">
        <f>output__2[[#This Row],[wz]]*180/PI()</f>
        <v>12.032113697747286</v>
      </c>
      <c r="L251">
        <f>output__2[[#This Row],[wx (deg)]]*output__2[[#This Row],[dt]]</f>
        <v>0</v>
      </c>
      <c r="M251">
        <f>output__2[[#This Row],[wy (deg)]]*output__2[[#This Row],[dt]]</f>
        <v>7.3499025959382097E-2</v>
      </c>
      <c r="N251">
        <f>output__2[[#This Row],[wz (deg)]]*output__2[[#This Row],[dt]]</f>
        <v>1.543479545147024</v>
      </c>
      <c r="O251">
        <f>SUM($L$2:output__2[[#This Row],[delta θx]])</f>
        <v>-8.2706154059504815</v>
      </c>
      <c r="P251">
        <f>SUM($M$2:output__2[[#This Row],[delta θy]])</f>
        <v>5.739100509863329</v>
      </c>
      <c r="Q251">
        <f>SUM($N$2:output__2[[#This Row],[delta θz]])</f>
        <v>0.92787764724013067</v>
      </c>
      <c r="R251">
        <f>SQRT(output__2[[#This Row],[θ x]]^2+output__2[[#This Row],[θ y]]^2+output__2[[#This Row],[θ z]]^2)</f>
        <v>10.109466394607921</v>
      </c>
      <c r="S251">
        <f>output__2[[#This Row],[ax]]*$B251</f>
        <v>0.26682240000000035</v>
      </c>
      <c r="T251">
        <f>output__2[[#This Row],[ay]]*$B251</f>
        <v>-0.10134120000000015</v>
      </c>
      <c r="U251">
        <f>output__2[[#This Row],[az]]*$B251</f>
        <v>0.19883400000000026</v>
      </c>
      <c r="V251">
        <f>SUM(S$2:S251)</f>
        <v>0.21415356999999133</v>
      </c>
      <c r="W251">
        <f>SUM(T$2:T251)</f>
        <v>1.2152889300000123</v>
      </c>
      <c r="X251">
        <f>SUM($U$2:U251)</f>
        <v>-5.3808783700000369</v>
      </c>
      <c r="Y251">
        <f>SQRT(output__2[[#This Row],[vx]]^2+output__2[[#This Row],[vy]]^2+output__2[[#This Row],[vz]]^2)</f>
        <v>5.5205652760979618</v>
      </c>
      <c r="Z251">
        <f t="shared" si="3"/>
        <v>0.97499999999999998</v>
      </c>
      <c r="AA251">
        <f>output__2[[#This Row],[m segmental(kg)]]*output__2[[#This Row],[vmag]]</f>
        <v>5.3825511441955127</v>
      </c>
    </row>
    <row r="252" spans="1:27" x14ac:dyDescent="0.3">
      <c r="A252">
        <v>31.397185</v>
      </c>
      <c r="B252">
        <f>output__2[[#This Row],[time]]-A251</f>
        <v>0.12584700000000026</v>
      </c>
      <c r="C252">
        <v>0.2</v>
      </c>
      <c r="D252">
        <v>-0.99</v>
      </c>
      <c r="E252">
        <v>1.54</v>
      </c>
      <c r="F252">
        <v>0.19</v>
      </c>
      <c r="G252">
        <v>0.05</v>
      </c>
      <c r="H252">
        <v>0.01</v>
      </c>
      <c r="I252">
        <f>output__2[[#This Row],[wx]]*180/PI()</f>
        <v>10.886198107485642</v>
      </c>
      <c r="J252">
        <f>output__2[[#This Row],[wy]]*180/PI()</f>
        <v>2.8647889756541161</v>
      </c>
      <c r="K252">
        <f>output__2[[#This Row],[wz]]*180/PI()</f>
        <v>0.57295779513082323</v>
      </c>
      <c r="L252">
        <f>output__2[[#This Row],[wx (deg)]]*output__2[[#This Row],[dt]]</f>
        <v>1.3699953732327486</v>
      </c>
      <c r="M252">
        <f>output__2[[#This Row],[wy (deg)]]*output__2[[#This Row],[dt]]</f>
        <v>0.3605250982191443</v>
      </c>
      <c r="N252">
        <f>output__2[[#This Row],[wz (deg)]]*output__2[[#This Row],[dt]]</f>
        <v>7.2105019643828858E-2</v>
      </c>
      <c r="O252">
        <f>SUM($L$2:output__2[[#This Row],[delta θx]])</f>
        <v>-6.9006200327177325</v>
      </c>
      <c r="P252">
        <f>SUM($M$2:output__2[[#This Row],[delta θy]])</f>
        <v>6.0996256080824729</v>
      </c>
      <c r="Q252">
        <f>SUM($N$2:output__2[[#This Row],[delta θz]])</f>
        <v>0.99998266688395954</v>
      </c>
      <c r="R252">
        <f>SQRT(output__2[[#This Row],[θ x]]^2+output__2[[#This Row],[θ y]]^2+output__2[[#This Row],[θ z]]^2)</f>
        <v>9.2641219081351203</v>
      </c>
      <c r="S252">
        <f>output__2[[#This Row],[ax]]*$B252</f>
        <v>2.5169400000000054E-2</v>
      </c>
      <c r="T252">
        <f>output__2[[#This Row],[ay]]*$B252</f>
        <v>-0.12458853000000027</v>
      </c>
      <c r="U252">
        <f>output__2[[#This Row],[az]]*$B252</f>
        <v>0.19380438000000041</v>
      </c>
      <c r="V252">
        <f>SUM(S$2:S252)</f>
        <v>0.23932296999999139</v>
      </c>
      <c r="W252">
        <f>SUM(T$2:T252)</f>
        <v>1.090700400000012</v>
      </c>
      <c r="X252">
        <f>SUM($U$2:U252)</f>
        <v>-5.1870739900000364</v>
      </c>
      <c r="Y252">
        <f>SQRT(output__2[[#This Row],[vx]]^2+output__2[[#This Row],[vy]]^2+output__2[[#This Row],[vz]]^2)</f>
        <v>5.3059060889036385</v>
      </c>
      <c r="Z252">
        <f t="shared" si="3"/>
        <v>0.97499999999999998</v>
      </c>
      <c r="AA252">
        <f>output__2[[#This Row],[m segmental(kg)]]*output__2[[#This Row],[vmag]]</f>
        <v>5.1732584366810475</v>
      </c>
    </row>
    <row r="253" spans="1:27" x14ac:dyDescent="0.3">
      <c r="A253">
        <v>31.544138</v>
      </c>
      <c r="B253">
        <f>output__2[[#This Row],[time]]-A252</f>
        <v>0.14695299999999989</v>
      </c>
      <c r="C253">
        <v>-0.24</v>
      </c>
      <c r="D253">
        <v>0.18</v>
      </c>
      <c r="E253">
        <v>1.47</v>
      </c>
      <c r="F253">
        <v>0.01</v>
      </c>
      <c r="G253">
        <v>0.03</v>
      </c>
      <c r="H253">
        <v>-0.1</v>
      </c>
      <c r="I253">
        <f>output__2[[#This Row],[wx]]*180/PI()</f>
        <v>0.57295779513082323</v>
      </c>
      <c r="J253">
        <f>output__2[[#This Row],[wy]]*180/PI()</f>
        <v>1.7188733853924696</v>
      </c>
      <c r="K253">
        <f>output__2[[#This Row],[wz]]*180/PI()</f>
        <v>-5.7295779513082321</v>
      </c>
      <c r="L253">
        <f>output__2[[#This Row],[wx (deg)]]*output__2[[#This Row],[dt]]</f>
        <v>8.4197866867859808E-2</v>
      </c>
      <c r="M253">
        <f>output__2[[#This Row],[wy (deg)]]*output__2[[#This Row],[dt]]</f>
        <v>0.25259360060357938</v>
      </c>
      <c r="N253">
        <f>output__2[[#This Row],[wz (deg)]]*output__2[[#This Row],[dt]]</f>
        <v>-0.84197866867859805</v>
      </c>
      <c r="O253">
        <f>SUM($L$2:output__2[[#This Row],[delta θx]])</f>
        <v>-6.8164221658498727</v>
      </c>
      <c r="P253">
        <f>SUM($M$2:output__2[[#This Row],[delta θy]])</f>
        <v>6.3522192086860523</v>
      </c>
      <c r="Q253">
        <f>SUM($N$2:output__2[[#This Row],[delta θz]])</f>
        <v>0.15800399820536148</v>
      </c>
      <c r="R253">
        <f>SQRT(output__2[[#This Row],[θ x]]^2+output__2[[#This Row],[θ y]]^2+output__2[[#This Row],[θ z]]^2)</f>
        <v>9.3187587843949693</v>
      </c>
      <c r="S253">
        <f>output__2[[#This Row],[ax]]*$B253</f>
        <v>-3.5268719999999969E-2</v>
      </c>
      <c r="T253">
        <f>output__2[[#This Row],[ay]]*$B253</f>
        <v>2.6451539999999978E-2</v>
      </c>
      <c r="U253">
        <f>output__2[[#This Row],[az]]*$B253</f>
        <v>0.21602090999999984</v>
      </c>
      <c r="V253">
        <f>SUM(S$2:S253)</f>
        <v>0.20405424999999142</v>
      </c>
      <c r="W253">
        <f>SUM(T$2:T253)</f>
        <v>1.1171519400000121</v>
      </c>
      <c r="X253">
        <f>SUM($U$2:U253)</f>
        <v>-4.9710530800000363</v>
      </c>
      <c r="Y253">
        <f>SQRT(output__2[[#This Row],[vx]]^2+output__2[[#This Row],[vy]]^2+output__2[[#This Row],[vz]]^2)</f>
        <v>5.0991210338809072</v>
      </c>
      <c r="Z253">
        <f t="shared" si="3"/>
        <v>0.97499999999999998</v>
      </c>
      <c r="AA253">
        <f>output__2[[#This Row],[m segmental(kg)]]*output__2[[#This Row],[vmag]]</f>
        <v>4.971643008033884</v>
      </c>
    </row>
    <row r="254" spans="1:27" x14ac:dyDescent="0.3">
      <c r="A254">
        <v>31.665913</v>
      </c>
      <c r="B254">
        <f>output__2[[#This Row],[time]]-A253</f>
        <v>0.12177499999999952</v>
      </c>
      <c r="C254">
        <v>-1.6300000000000001</v>
      </c>
      <c r="D254">
        <v>3.08</v>
      </c>
      <c r="E254">
        <v>-0.27</v>
      </c>
      <c r="F254">
        <v>0.2</v>
      </c>
      <c r="G254">
        <v>0</v>
      </c>
      <c r="H254">
        <v>0.28000000000000003</v>
      </c>
      <c r="I254">
        <f>output__2[[#This Row],[wx]]*180/PI()</f>
        <v>11.459155902616464</v>
      </c>
      <c r="J254">
        <f>output__2[[#This Row],[wy]]*180/PI()</f>
        <v>0</v>
      </c>
      <c r="K254">
        <f>output__2[[#This Row],[wz]]*180/PI()</f>
        <v>16.042818263663051</v>
      </c>
      <c r="L254">
        <f>output__2[[#This Row],[wx (deg)]]*output__2[[#This Row],[dt]]</f>
        <v>1.3954387100411145</v>
      </c>
      <c r="M254">
        <f>output__2[[#This Row],[wy (deg)]]*output__2[[#This Row],[dt]]</f>
        <v>0</v>
      </c>
      <c r="N254">
        <f>output__2[[#This Row],[wz (deg)]]*output__2[[#This Row],[dt]]</f>
        <v>1.9536141940575604</v>
      </c>
      <c r="O254">
        <f>SUM($L$2:output__2[[#This Row],[delta θx]])</f>
        <v>-5.4209834558087584</v>
      </c>
      <c r="P254">
        <f>SUM($M$2:output__2[[#This Row],[delta θy]])</f>
        <v>6.3522192086860523</v>
      </c>
      <c r="Q254">
        <f>SUM($N$2:output__2[[#This Row],[delta θz]])</f>
        <v>2.111618192262922</v>
      </c>
      <c r="R254">
        <f>SQRT(output__2[[#This Row],[θ x]]^2+output__2[[#This Row],[θ y]]^2+output__2[[#This Row],[θ z]]^2)</f>
        <v>8.6137495838483744</v>
      </c>
      <c r="S254">
        <f>output__2[[#This Row],[ax]]*$B254</f>
        <v>-0.19849324999999923</v>
      </c>
      <c r="T254">
        <f>output__2[[#This Row],[ay]]*$B254</f>
        <v>0.37506699999999854</v>
      </c>
      <c r="U254">
        <f>output__2[[#This Row],[az]]*$B254</f>
        <v>-3.2879249999999874E-2</v>
      </c>
      <c r="V254">
        <f>SUM(S$2:S254)</f>
        <v>5.5609999999921833E-3</v>
      </c>
      <c r="W254">
        <f>SUM(T$2:T254)</f>
        <v>1.4922189400000105</v>
      </c>
      <c r="X254">
        <f>SUM($U$2:U254)</f>
        <v>-5.003932330000036</v>
      </c>
      <c r="Y254">
        <f>SQRT(output__2[[#This Row],[vx]]^2+output__2[[#This Row],[vy]]^2+output__2[[#This Row],[vz]]^2)</f>
        <v>5.2216938873161975</v>
      </c>
      <c r="Z254">
        <f t="shared" si="3"/>
        <v>0.97499999999999998</v>
      </c>
      <c r="AA254">
        <f>output__2[[#This Row],[m segmental(kg)]]*output__2[[#This Row],[vmag]]</f>
        <v>5.0911515401332927</v>
      </c>
    </row>
    <row r="255" spans="1:27" x14ac:dyDescent="0.3">
      <c r="A255">
        <v>31.798667999999999</v>
      </c>
      <c r="B255">
        <f>output__2[[#This Row],[time]]-A254</f>
        <v>0.13275499999999951</v>
      </c>
      <c r="C255">
        <v>-1.86</v>
      </c>
      <c r="D255">
        <v>-1.35</v>
      </c>
      <c r="E255">
        <v>0.32</v>
      </c>
      <c r="F255">
        <v>0.36</v>
      </c>
      <c r="G255">
        <v>-0.55000000000000004</v>
      </c>
      <c r="H255">
        <v>0.4</v>
      </c>
      <c r="I255">
        <f>output__2[[#This Row],[wx]]*180/PI()</f>
        <v>20.626480624709636</v>
      </c>
      <c r="J255">
        <f>output__2[[#This Row],[wy]]*180/PI()</f>
        <v>-31.512678732195283</v>
      </c>
      <c r="K255">
        <f>output__2[[#This Row],[wz]]*180/PI()</f>
        <v>22.918311805232928</v>
      </c>
      <c r="L255">
        <f>output__2[[#This Row],[wx (deg)]]*output__2[[#This Row],[dt]]</f>
        <v>2.7382684353333175</v>
      </c>
      <c r="M255">
        <f>output__2[[#This Row],[wy (deg)]]*output__2[[#This Row],[dt]]</f>
        <v>-4.1834656650925695</v>
      </c>
      <c r="N255">
        <f>output__2[[#This Row],[wz (deg)]]*output__2[[#This Row],[dt]]</f>
        <v>3.0425204837036861</v>
      </c>
      <c r="O255">
        <f>SUM($L$2:output__2[[#This Row],[delta θx]])</f>
        <v>-2.6827150204754409</v>
      </c>
      <c r="P255">
        <f>SUM($M$2:output__2[[#This Row],[delta θy]])</f>
        <v>2.1687535435934828</v>
      </c>
      <c r="Q255">
        <f>SUM($N$2:output__2[[#This Row],[delta θz]])</f>
        <v>5.1541386759666086</v>
      </c>
      <c r="R255">
        <f>SQRT(output__2[[#This Row],[θ x]]^2+output__2[[#This Row],[θ y]]^2+output__2[[#This Row],[θ z]]^2)</f>
        <v>6.2020639552514014</v>
      </c>
      <c r="S255">
        <f>output__2[[#This Row],[ax]]*$B255</f>
        <v>-0.2469242999999991</v>
      </c>
      <c r="T255">
        <f>output__2[[#This Row],[ay]]*$B255</f>
        <v>-0.17921924999999936</v>
      </c>
      <c r="U255">
        <f>output__2[[#This Row],[az]]*$B255</f>
        <v>4.2481599999999842E-2</v>
      </c>
      <c r="V255">
        <f>SUM(S$2:S255)</f>
        <v>-0.24136330000000691</v>
      </c>
      <c r="W255">
        <f>SUM(T$2:T255)</f>
        <v>1.3129996900000112</v>
      </c>
      <c r="X255">
        <f>SUM($U$2:U255)</f>
        <v>-4.9614507300000366</v>
      </c>
      <c r="Y255">
        <f>SQRT(output__2[[#This Row],[vx]]^2+output__2[[#This Row],[vy]]^2+output__2[[#This Row],[vz]]^2)</f>
        <v>5.1379195959789907</v>
      </c>
      <c r="Z255">
        <f t="shared" si="3"/>
        <v>0.97499999999999998</v>
      </c>
      <c r="AA255">
        <f>output__2[[#This Row],[m segmental(kg)]]*output__2[[#This Row],[vmag]]</f>
        <v>5.0094716060795159</v>
      </c>
    </row>
    <row r="256" spans="1:27" x14ac:dyDescent="0.3">
      <c r="A256">
        <v>31.923524999999998</v>
      </c>
      <c r="B256">
        <f>output__2[[#This Row],[time]]-A255</f>
        <v>0.12485699999999866</v>
      </c>
      <c r="C256">
        <v>-2.4</v>
      </c>
      <c r="D256">
        <v>-2</v>
      </c>
      <c r="E256">
        <v>0.43</v>
      </c>
      <c r="F256">
        <v>0.14000000000000001</v>
      </c>
      <c r="G256">
        <v>-0.02</v>
      </c>
      <c r="H256">
        <v>-0.17</v>
      </c>
      <c r="I256">
        <f>output__2[[#This Row],[wx]]*180/PI()</f>
        <v>8.0214091318315255</v>
      </c>
      <c r="J256">
        <f>output__2[[#This Row],[wy]]*180/PI()</f>
        <v>-1.1459155902616465</v>
      </c>
      <c r="K256">
        <f>output__2[[#This Row],[wz]]*180/PI()</f>
        <v>-9.7402825172239957</v>
      </c>
      <c r="L256">
        <f>output__2[[#This Row],[wx (deg)]]*output__2[[#This Row],[dt]]</f>
        <v>1.0015290799730781</v>
      </c>
      <c r="M256">
        <f>output__2[[#This Row],[wy (deg)]]*output__2[[#This Row],[dt]]</f>
        <v>-0.14307558285329686</v>
      </c>
      <c r="N256">
        <f>output__2[[#This Row],[wz (deg)]]*output__2[[#This Row],[dt]]</f>
        <v>-1.2161424542530235</v>
      </c>
      <c r="O256">
        <f>SUM($L$2:output__2[[#This Row],[delta θx]])</f>
        <v>-1.6811859405023628</v>
      </c>
      <c r="P256">
        <f>SUM($M$2:output__2[[#This Row],[delta θy]])</f>
        <v>2.025677960740186</v>
      </c>
      <c r="Q256">
        <f>SUM($N$2:output__2[[#This Row],[delta θz]])</f>
        <v>3.9379962217135853</v>
      </c>
      <c r="R256">
        <f>SQRT(output__2[[#This Row],[θ x]]^2+output__2[[#This Row],[θ y]]^2+output__2[[#This Row],[θ z]]^2)</f>
        <v>4.7368313891674259</v>
      </c>
      <c r="S256">
        <f>output__2[[#This Row],[ax]]*$B256</f>
        <v>-0.29965679999999678</v>
      </c>
      <c r="T256">
        <f>output__2[[#This Row],[ay]]*$B256</f>
        <v>-0.24971399999999733</v>
      </c>
      <c r="U256">
        <f>output__2[[#This Row],[az]]*$B256</f>
        <v>5.3688509999999426E-2</v>
      </c>
      <c r="V256">
        <f>SUM(S$2:S256)</f>
        <v>-0.54102010000000367</v>
      </c>
      <c r="W256">
        <f>SUM(T$2:T256)</f>
        <v>1.0632856900000138</v>
      </c>
      <c r="X256">
        <f>SUM($U$2:U256)</f>
        <v>-4.9077622200000368</v>
      </c>
      <c r="Y256">
        <f>SQRT(output__2[[#This Row],[vx]]^2+output__2[[#This Row],[vy]]^2+output__2[[#This Row],[vz]]^2)</f>
        <v>5.0506840343880661</v>
      </c>
      <c r="Z256">
        <f t="shared" si="3"/>
        <v>0.97499999999999998</v>
      </c>
      <c r="AA256">
        <f>output__2[[#This Row],[m segmental(kg)]]*output__2[[#This Row],[vmag]]</f>
        <v>4.9244169335283647</v>
      </c>
    </row>
    <row r="257" spans="1:27" x14ac:dyDescent="0.3">
      <c r="A257">
        <v>32.043951999999997</v>
      </c>
      <c r="B257">
        <f>output__2[[#This Row],[time]]-A256</f>
        <v>0.1204269999999994</v>
      </c>
      <c r="C257">
        <v>-0.42</v>
      </c>
      <c r="D257">
        <v>-0.45</v>
      </c>
      <c r="E257">
        <v>0.48</v>
      </c>
      <c r="F257">
        <v>0.2</v>
      </c>
      <c r="G257">
        <v>-0.13</v>
      </c>
      <c r="H257">
        <v>0.02</v>
      </c>
      <c r="I257">
        <f>output__2[[#This Row],[wx]]*180/PI()</f>
        <v>11.459155902616464</v>
      </c>
      <c r="J257">
        <f>output__2[[#This Row],[wy]]*180/PI()</f>
        <v>-7.4484513367007024</v>
      </c>
      <c r="K257">
        <f>output__2[[#This Row],[wz]]*180/PI()</f>
        <v>1.1459155902616465</v>
      </c>
      <c r="L257">
        <f>output__2[[#This Row],[wx (deg)]]*output__2[[#This Row],[dt]]</f>
        <v>1.379991767884386</v>
      </c>
      <c r="M257">
        <f>output__2[[#This Row],[wy (deg)]]*output__2[[#This Row],[dt]]</f>
        <v>-0.89699464912485094</v>
      </c>
      <c r="N257">
        <f>output__2[[#This Row],[wz (deg)]]*output__2[[#This Row],[dt]]</f>
        <v>0.13799917678843859</v>
      </c>
      <c r="O257">
        <f>SUM($L$2:output__2[[#This Row],[delta θx]])</f>
        <v>-0.30119417261797676</v>
      </c>
      <c r="P257">
        <f>SUM($M$2:output__2[[#This Row],[delta θy]])</f>
        <v>1.128683311615335</v>
      </c>
      <c r="Q257">
        <f>SUM($N$2:output__2[[#This Row],[delta θz]])</f>
        <v>4.0759953985020241</v>
      </c>
      <c r="R257">
        <f>SQRT(output__2[[#This Row],[θ x]]^2+output__2[[#This Row],[θ y]]^2+output__2[[#This Row],[θ z]]^2)</f>
        <v>4.2400922674097155</v>
      </c>
      <c r="S257">
        <f>output__2[[#This Row],[ax]]*$B257</f>
        <v>-5.0579339999999744E-2</v>
      </c>
      <c r="T257">
        <f>output__2[[#This Row],[ay]]*$B257</f>
        <v>-5.4192149999999731E-2</v>
      </c>
      <c r="U257">
        <f>output__2[[#This Row],[az]]*$B257</f>
        <v>5.7804959999999711E-2</v>
      </c>
      <c r="V257">
        <f>SUM(S$2:S257)</f>
        <v>-0.59159944000000342</v>
      </c>
      <c r="W257">
        <f>SUM(T$2:T257)</f>
        <v>1.0090935400000141</v>
      </c>
      <c r="X257">
        <f>SUM($U$2:U257)</f>
        <v>-4.8499572600000374</v>
      </c>
      <c r="Y257">
        <f>SQRT(output__2[[#This Row],[vx]]^2+output__2[[#This Row],[vy]]^2+output__2[[#This Row],[vz]]^2)</f>
        <v>4.9890224587292797</v>
      </c>
      <c r="Z257">
        <f t="shared" si="3"/>
        <v>0.97499999999999998</v>
      </c>
      <c r="AA257">
        <f>output__2[[#This Row],[m segmental(kg)]]*output__2[[#This Row],[vmag]]</f>
        <v>4.8642968972610481</v>
      </c>
    </row>
    <row r="258" spans="1:27" x14ac:dyDescent="0.3">
      <c r="A258">
        <v>32.155276999999998</v>
      </c>
      <c r="B258">
        <f>output__2[[#This Row],[time]]-A257</f>
        <v>0.11132500000000078</v>
      </c>
      <c r="C258">
        <v>0.33</v>
      </c>
      <c r="D258">
        <v>0.32</v>
      </c>
      <c r="E258">
        <v>1.02</v>
      </c>
      <c r="F258">
        <v>-0.14000000000000001</v>
      </c>
      <c r="G258">
        <v>0.21</v>
      </c>
      <c r="H258">
        <v>-0.04</v>
      </c>
      <c r="I258">
        <f>output__2[[#This Row],[wx]]*180/PI()</f>
        <v>-8.0214091318315255</v>
      </c>
      <c r="J258">
        <f>output__2[[#This Row],[wy]]*180/PI()</f>
        <v>12.032113697747286</v>
      </c>
      <c r="K258">
        <f>output__2[[#This Row],[wz]]*180/PI()</f>
        <v>-2.2918311805232929</v>
      </c>
      <c r="L258">
        <f>output__2[[#This Row],[wx (deg)]]*output__2[[#This Row],[dt]]</f>
        <v>-0.89298337160115082</v>
      </c>
      <c r="M258">
        <f>output__2[[#This Row],[wy (deg)]]*output__2[[#This Row],[dt]]</f>
        <v>1.339475057401726</v>
      </c>
      <c r="N258">
        <f>output__2[[#This Row],[wz (deg)]]*output__2[[#This Row],[dt]]</f>
        <v>-0.25513810617175736</v>
      </c>
      <c r="O258">
        <f>SUM($L$2:output__2[[#This Row],[delta θx]])</f>
        <v>-1.1941775442191276</v>
      </c>
      <c r="P258">
        <f>SUM($M$2:output__2[[#This Row],[delta θy]])</f>
        <v>2.4681583690170612</v>
      </c>
      <c r="Q258">
        <f>SUM($N$2:output__2[[#This Row],[delta θz]])</f>
        <v>3.8208572923302668</v>
      </c>
      <c r="R258">
        <f>SQRT(output__2[[#This Row],[θ x]]^2+output__2[[#This Row],[θ y]]^2+output__2[[#This Row],[θ z]]^2)</f>
        <v>4.7028519209113488</v>
      </c>
      <c r="S258">
        <f>output__2[[#This Row],[ax]]*$B258</f>
        <v>3.6737250000000263E-2</v>
      </c>
      <c r="T258">
        <f>output__2[[#This Row],[ay]]*$B258</f>
        <v>3.5624000000000253E-2</v>
      </c>
      <c r="U258">
        <f>output__2[[#This Row],[az]]*$B258</f>
        <v>0.1135515000000008</v>
      </c>
      <c r="V258">
        <f>SUM(S$2:S258)</f>
        <v>-0.55486219000000314</v>
      </c>
      <c r="W258">
        <f>SUM(T$2:T258)</f>
        <v>1.0447175400000144</v>
      </c>
      <c r="X258">
        <f>SUM($U$2:U258)</f>
        <v>-4.7364057600000367</v>
      </c>
      <c r="Y258">
        <f>SQRT(output__2[[#This Row],[vx]]^2+output__2[[#This Row],[vy]]^2+output__2[[#This Row],[vz]]^2)</f>
        <v>4.8818896250977248</v>
      </c>
      <c r="Z258">
        <f t="shared" si="3"/>
        <v>0.97499999999999998</v>
      </c>
      <c r="AA258">
        <f>output__2[[#This Row],[m segmental(kg)]]*output__2[[#This Row],[vmag]]</f>
        <v>4.7598423844702813</v>
      </c>
    </row>
    <row r="259" spans="1:27" x14ac:dyDescent="0.3">
      <c r="A259">
        <v>32.308937</v>
      </c>
      <c r="B259">
        <f>output__2[[#This Row],[time]]-A258</f>
        <v>0.15366000000000213</v>
      </c>
      <c r="C259">
        <v>1.6</v>
      </c>
      <c r="D259">
        <v>1.45</v>
      </c>
      <c r="E259">
        <v>-0.41000000000000003</v>
      </c>
      <c r="F259">
        <v>-0.41000000000000003</v>
      </c>
      <c r="G259">
        <v>0.37</v>
      </c>
      <c r="H259">
        <v>-0.12</v>
      </c>
      <c r="I259">
        <f>output__2[[#This Row],[wx]]*180/PI()</f>
        <v>-23.491269600363758</v>
      </c>
      <c r="J259">
        <f>output__2[[#This Row],[wy]]*180/PI()</f>
        <v>21.199438419840458</v>
      </c>
      <c r="K259">
        <f>output__2[[#This Row],[wz]]*180/PI()</f>
        <v>-6.8754935415698784</v>
      </c>
      <c r="L259">
        <f>output__2[[#This Row],[wx (deg)]]*output__2[[#This Row],[dt]]</f>
        <v>-3.6096684867919451</v>
      </c>
      <c r="M259">
        <f>output__2[[#This Row],[wy (deg)]]*output__2[[#This Row],[dt]]</f>
        <v>3.2575057075927298</v>
      </c>
      <c r="N259">
        <f>output__2[[#This Row],[wz (deg)]]*output__2[[#This Row],[dt]]</f>
        <v>-1.0564883375976422</v>
      </c>
      <c r="O259">
        <f>SUM($L$2:output__2[[#This Row],[delta θx]])</f>
        <v>-4.8038460310110729</v>
      </c>
      <c r="P259">
        <f>SUM($M$2:output__2[[#This Row],[delta θy]])</f>
        <v>5.7256640766097906</v>
      </c>
      <c r="Q259">
        <f>SUM($N$2:output__2[[#This Row],[delta θz]])</f>
        <v>2.7643689547326247</v>
      </c>
      <c r="R259">
        <f>SQRT(output__2[[#This Row],[θ x]]^2+output__2[[#This Row],[θ y]]^2+output__2[[#This Row],[θ z]]^2)</f>
        <v>7.9688080366972223</v>
      </c>
      <c r="S259">
        <f>output__2[[#This Row],[ax]]*$B259</f>
        <v>0.24585600000000341</v>
      </c>
      <c r="T259">
        <f>output__2[[#This Row],[ay]]*$B259</f>
        <v>0.22280700000000309</v>
      </c>
      <c r="U259">
        <f>output__2[[#This Row],[az]]*$B259</f>
        <v>-6.3000600000000878E-2</v>
      </c>
      <c r="V259">
        <f>SUM(S$2:S259)</f>
        <v>-0.30900618999999974</v>
      </c>
      <c r="W259">
        <f>SUM(T$2:T259)</f>
        <v>1.2675245400000175</v>
      </c>
      <c r="X259">
        <f>SUM($U$2:U259)</f>
        <v>-4.7994063600000372</v>
      </c>
      <c r="Y259">
        <f>SQRT(output__2[[#This Row],[vx]]^2+output__2[[#This Row],[vy]]^2+output__2[[#This Row],[vz]]^2)</f>
        <v>4.9735706181142509</v>
      </c>
      <c r="Z259">
        <f t="shared" si="3"/>
        <v>0.97499999999999998</v>
      </c>
      <c r="AA259">
        <f>output__2[[#This Row],[m segmental(kg)]]*output__2[[#This Row],[vmag]]</f>
        <v>4.8492313526613948</v>
      </c>
    </row>
    <row r="260" spans="1:27" x14ac:dyDescent="0.3">
      <c r="A260">
        <v>32.42098</v>
      </c>
      <c r="B260">
        <f>output__2[[#This Row],[time]]-A259</f>
        <v>0.11204299999999989</v>
      </c>
      <c r="C260">
        <v>1.06</v>
      </c>
      <c r="D260">
        <v>2.5500000000000003</v>
      </c>
      <c r="E260">
        <v>-1.1500000000000001</v>
      </c>
      <c r="F260">
        <v>-0.13</v>
      </c>
      <c r="G260">
        <v>-0.22</v>
      </c>
      <c r="H260">
        <v>-0.17</v>
      </c>
      <c r="I260">
        <f>output__2[[#This Row],[wx]]*180/PI()</f>
        <v>-7.4484513367007024</v>
      </c>
      <c r="J260">
        <f>output__2[[#This Row],[wy]]*180/PI()</f>
        <v>-12.605071492878112</v>
      </c>
      <c r="K260">
        <f>output__2[[#This Row],[wz]]*180/PI()</f>
        <v>-9.7402825172239957</v>
      </c>
      <c r="L260">
        <f>output__2[[#This Row],[wx (deg)]]*output__2[[#This Row],[dt]]</f>
        <v>-0.83454683311795597</v>
      </c>
      <c r="M260">
        <f>output__2[[#This Row],[wy (deg)]]*output__2[[#This Row],[dt]]</f>
        <v>-1.412310025276541</v>
      </c>
      <c r="N260">
        <f>output__2[[#This Row],[wz (deg)]]*output__2[[#This Row],[dt]]</f>
        <v>-1.0913304740773271</v>
      </c>
      <c r="O260">
        <f>SUM($L$2:output__2[[#This Row],[delta θx]])</f>
        <v>-5.6383928641290293</v>
      </c>
      <c r="P260">
        <f>SUM($M$2:output__2[[#This Row],[delta θy]])</f>
        <v>4.3133540513332491</v>
      </c>
      <c r="Q260">
        <f>SUM($N$2:output__2[[#This Row],[delta θz]])</f>
        <v>1.6730384806552976</v>
      </c>
      <c r="R260">
        <f>SQRT(output__2[[#This Row],[θ x]]^2+output__2[[#This Row],[θ y]]^2+output__2[[#This Row],[θ z]]^2)</f>
        <v>7.2935282970704582</v>
      </c>
      <c r="S260">
        <f>output__2[[#This Row],[ax]]*$B260</f>
        <v>0.1187655799999999</v>
      </c>
      <c r="T260">
        <f>output__2[[#This Row],[ay]]*$B260</f>
        <v>0.28570964999999976</v>
      </c>
      <c r="U260">
        <f>output__2[[#This Row],[az]]*$B260</f>
        <v>-0.12884944999999989</v>
      </c>
      <c r="V260">
        <f>SUM(S$2:S260)</f>
        <v>-0.19024060999999984</v>
      </c>
      <c r="W260">
        <f>SUM(T$2:T260)</f>
        <v>1.5532341900000173</v>
      </c>
      <c r="X260">
        <f>SUM($U$2:U260)</f>
        <v>-4.9282558100000369</v>
      </c>
      <c r="Y260">
        <f>SQRT(output__2[[#This Row],[vx]]^2+output__2[[#This Row],[vy]]^2+output__2[[#This Row],[vz]]^2)</f>
        <v>5.1707285045220948</v>
      </c>
      <c r="Z260">
        <f t="shared" ref="Z260:Z323" si="4">65*0.015</f>
        <v>0.97499999999999998</v>
      </c>
      <c r="AA260">
        <f>output__2[[#This Row],[m segmental(kg)]]*output__2[[#This Row],[vmag]]</f>
        <v>5.0414602919090425</v>
      </c>
    </row>
    <row r="261" spans="1:27" x14ac:dyDescent="0.3">
      <c r="A261">
        <v>32.535382999999996</v>
      </c>
      <c r="B261">
        <f>output__2[[#This Row],[time]]-A260</f>
        <v>0.11440299999999581</v>
      </c>
      <c r="C261">
        <v>1.98</v>
      </c>
      <c r="D261">
        <v>-2.16</v>
      </c>
      <c r="E261">
        <v>1.67</v>
      </c>
      <c r="F261">
        <v>0.21</v>
      </c>
      <c r="G261">
        <v>0.12</v>
      </c>
      <c r="H261">
        <v>0.2</v>
      </c>
      <c r="I261">
        <f>output__2[[#This Row],[wx]]*180/PI()</f>
        <v>12.032113697747286</v>
      </c>
      <c r="J261">
        <f>output__2[[#This Row],[wy]]*180/PI()</f>
        <v>6.8754935415698784</v>
      </c>
      <c r="K261">
        <f>output__2[[#This Row],[wz]]*180/PI()</f>
        <v>11.459155902616464</v>
      </c>
      <c r="L261">
        <f>output__2[[#This Row],[wx (deg)]]*output__2[[#This Row],[dt]]</f>
        <v>1.3765099033633323</v>
      </c>
      <c r="M261">
        <f>output__2[[#This Row],[wy (deg)]]*output__2[[#This Row],[dt]]</f>
        <v>0.78657708763619005</v>
      </c>
      <c r="N261">
        <f>output__2[[#This Row],[wz (deg)]]*output__2[[#This Row],[dt]]</f>
        <v>1.3109618127269833</v>
      </c>
      <c r="O261">
        <f>SUM($L$2:output__2[[#This Row],[delta θx]])</f>
        <v>-4.2618829607656972</v>
      </c>
      <c r="P261">
        <f>SUM($M$2:output__2[[#This Row],[delta θy]])</f>
        <v>5.0999311389694393</v>
      </c>
      <c r="Q261">
        <f>SUM($N$2:output__2[[#This Row],[delta θz]])</f>
        <v>2.9840002933822811</v>
      </c>
      <c r="R261">
        <f>SQRT(output__2[[#This Row],[θ x]]^2+output__2[[#This Row],[θ y]]^2+output__2[[#This Row],[θ z]]^2)</f>
        <v>7.2854101974014238</v>
      </c>
      <c r="S261">
        <f>output__2[[#This Row],[ax]]*$B261</f>
        <v>0.2265179399999917</v>
      </c>
      <c r="T261">
        <f>output__2[[#This Row],[ay]]*$B261</f>
        <v>-0.24711047999999097</v>
      </c>
      <c r="U261">
        <f>output__2[[#This Row],[az]]*$B261</f>
        <v>0.191053009999993</v>
      </c>
      <c r="V261">
        <f>SUM(S$2:S261)</f>
        <v>3.6277329999991864E-2</v>
      </c>
      <c r="W261">
        <f>SUM(T$2:T261)</f>
        <v>1.3061237100000263</v>
      </c>
      <c r="X261">
        <f>SUM($U$2:U261)</f>
        <v>-4.7372028000000439</v>
      </c>
      <c r="Y261">
        <f>SQRT(output__2[[#This Row],[vx]]^2+output__2[[#This Row],[vy]]^2+output__2[[#This Row],[vz]]^2)</f>
        <v>4.9140986517187892</v>
      </c>
      <c r="Z261">
        <f t="shared" si="4"/>
        <v>0.97499999999999998</v>
      </c>
      <c r="AA261">
        <f>output__2[[#This Row],[m segmental(kg)]]*output__2[[#This Row],[vmag]]</f>
        <v>4.7912461854258197</v>
      </c>
    </row>
    <row r="262" spans="1:27" x14ac:dyDescent="0.3">
      <c r="A262">
        <v>32.655153999999996</v>
      </c>
      <c r="B262">
        <f>output__2[[#This Row],[time]]-A261</f>
        <v>0.11977100000000007</v>
      </c>
      <c r="C262">
        <v>1.19</v>
      </c>
      <c r="D262">
        <v>-0.97</v>
      </c>
      <c r="E262">
        <v>1.45</v>
      </c>
      <c r="F262">
        <v>0.21</v>
      </c>
      <c r="G262">
        <v>-0.04</v>
      </c>
      <c r="H262">
        <v>0.14000000000000001</v>
      </c>
      <c r="I262">
        <f>output__2[[#This Row],[wx]]*180/PI()</f>
        <v>12.032113697747286</v>
      </c>
      <c r="J262">
        <f>output__2[[#This Row],[wy]]*180/PI()</f>
        <v>-2.2918311805232929</v>
      </c>
      <c r="K262">
        <f>output__2[[#This Row],[wz]]*180/PI()</f>
        <v>8.0214091318315255</v>
      </c>
      <c r="L262">
        <f>output__2[[#This Row],[wx (deg)]]*output__2[[#This Row],[dt]]</f>
        <v>1.4410982896928912</v>
      </c>
      <c r="M262">
        <f>output__2[[#This Row],[wy (deg)]]*output__2[[#This Row],[dt]]</f>
        <v>-0.27449491232245549</v>
      </c>
      <c r="N262">
        <f>output__2[[#This Row],[wz (deg)]]*output__2[[#This Row],[dt]]</f>
        <v>0.96073219312859426</v>
      </c>
      <c r="O262">
        <f>SUM($L$2:output__2[[#This Row],[delta θx]])</f>
        <v>-2.8207846710728059</v>
      </c>
      <c r="P262">
        <f>SUM($M$2:output__2[[#This Row],[delta θy]])</f>
        <v>4.8254362266469837</v>
      </c>
      <c r="Q262">
        <f>SUM($N$2:output__2[[#This Row],[delta θz]])</f>
        <v>3.9447324865108753</v>
      </c>
      <c r="R262">
        <f>SQRT(output__2[[#This Row],[θ x]]^2+output__2[[#This Row],[θ y]]^2+output__2[[#This Row],[θ z]]^2)</f>
        <v>6.8412407740212355</v>
      </c>
      <c r="S262">
        <f>output__2[[#This Row],[ax]]*$B262</f>
        <v>0.14252749000000009</v>
      </c>
      <c r="T262">
        <f>output__2[[#This Row],[ay]]*$B262</f>
        <v>-0.11617787000000007</v>
      </c>
      <c r="U262">
        <f>output__2[[#This Row],[az]]*$B262</f>
        <v>0.1736679500000001</v>
      </c>
      <c r="V262">
        <f>SUM(S$2:S262)</f>
        <v>0.17880481999999195</v>
      </c>
      <c r="W262">
        <f>SUM(T$2:T262)</f>
        <v>1.1899458400000262</v>
      </c>
      <c r="X262">
        <f>SUM($U$2:U262)</f>
        <v>-4.5635348500000434</v>
      </c>
      <c r="Y262">
        <f>SQRT(output__2[[#This Row],[vx]]^2+output__2[[#This Row],[vy]]^2+output__2[[#This Row],[vz]]^2)</f>
        <v>4.7195119019823988</v>
      </c>
      <c r="Z262">
        <f t="shared" si="4"/>
        <v>0.97499999999999998</v>
      </c>
      <c r="AA262">
        <f>output__2[[#This Row],[m segmental(kg)]]*output__2[[#This Row],[vmag]]</f>
        <v>4.6015241044328388</v>
      </c>
    </row>
    <row r="263" spans="1:27" x14ac:dyDescent="0.3">
      <c r="A263">
        <v>32.775739000000002</v>
      </c>
      <c r="B263">
        <f>output__2[[#This Row],[time]]-A262</f>
        <v>0.12058500000000549</v>
      </c>
      <c r="C263">
        <v>-0.51</v>
      </c>
      <c r="D263">
        <v>-0.05</v>
      </c>
      <c r="E263">
        <v>0.83000000000000007</v>
      </c>
      <c r="F263">
        <v>0</v>
      </c>
      <c r="G263">
        <v>-0.25</v>
      </c>
      <c r="H263">
        <v>-0.03</v>
      </c>
      <c r="I263">
        <f>output__2[[#This Row],[wx]]*180/PI()</f>
        <v>0</v>
      </c>
      <c r="J263">
        <f>output__2[[#This Row],[wy]]*180/PI()</f>
        <v>-14.323944878270581</v>
      </c>
      <c r="K263">
        <f>output__2[[#This Row],[wz]]*180/PI()</f>
        <v>-1.7188733853924696</v>
      </c>
      <c r="L263">
        <f>output__2[[#This Row],[wx (deg)]]*output__2[[#This Row],[dt]]</f>
        <v>0</v>
      </c>
      <c r="M263">
        <f>output__2[[#This Row],[wy (deg)]]*output__2[[#This Row],[dt]]</f>
        <v>-1.7272528931463367</v>
      </c>
      <c r="N263">
        <f>output__2[[#This Row],[wz (deg)]]*output__2[[#This Row],[dt]]</f>
        <v>-0.20727034717756038</v>
      </c>
      <c r="O263">
        <f>SUM($L$2:output__2[[#This Row],[delta θx]])</f>
        <v>-2.8207846710728059</v>
      </c>
      <c r="P263">
        <f>SUM($M$2:output__2[[#This Row],[delta θy]])</f>
        <v>3.0981833335006472</v>
      </c>
      <c r="Q263">
        <f>SUM($N$2:output__2[[#This Row],[delta θz]])</f>
        <v>3.7374621393333149</v>
      </c>
      <c r="R263">
        <f>SQRT(output__2[[#This Row],[θ x]]^2+output__2[[#This Row],[θ y]]^2+output__2[[#This Row],[θ z]]^2)</f>
        <v>5.6146406271007638</v>
      </c>
      <c r="S263">
        <f>output__2[[#This Row],[ax]]*$B263</f>
        <v>-6.1498350000002804E-2</v>
      </c>
      <c r="T263">
        <f>output__2[[#This Row],[ay]]*$B263</f>
        <v>-6.0292500000002748E-3</v>
      </c>
      <c r="U263">
        <f>output__2[[#This Row],[az]]*$B263</f>
        <v>0.10008555000000456</v>
      </c>
      <c r="V263">
        <f>SUM(S$2:S263)</f>
        <v>0.11730646999998914</v>
      </c>
      <c r="W263">
        <f>SUM(T$2:T263)</f>
        <v>1.1839165900000259</v>
      </c>
      <c r="X263">
        <f>SUM($U$2:U263)</f>
        <v>-4.4634493000000388</v>
      </c>
      <c r="Y263">
        <f>SQRT(output__2[[#This Row],[vx]]^2+output__2[[#This Row],[vy]]^2+output__2[[#This Row],[vz]]^2)</f>
        <v>4.6192855458016435</v>
      </c>
      <c r="Z263">
        <f t="shared" si="4"/>
        <v>0.97499999999999998</v>
      </c>
      <c r="AA263">
        <f>output__2[[#This Row],[m segmental(kg)]]*output__2[[#This Row],[vmag]]</f>
        <v>4.5038034071566022</v>
      </c>
    </row>
    <row r="264" spans="1:27" x14ac:dyDescent="0.3">
      <c r="A264">
        <v>32.925475999999996</v>
      </c>
      <c r="B264">
        <f>output__2[[#This Row],[time]]-A263</f>
        <v>0.14973699999999468</v>
      </c>
      <c r="C264">
        <v>2.36</v>
      </c>
      <c r="D264">
        <v>2.85</v>
      </c>
      <c r="E264">
        <v>-8.76</v>
      </c>
      <c r="F264">
        <v>0.24</v>
      </c>
      <c r="G264">
        <v>0.72</v>
      </c>
      <c r="H264">
        <v>0.95000000000000007</v>
      </c>
      <c r="I264">
        <f>output__2[[#This Row],[wx]]*180/PI()</f>
        <v>13.750987083139757</v>
      </c>
      <c r="J264">
        <f>output__2[[#This Row],[wy]]*180/PI()</f>
        <v>41.252961249419272</v>
      </c>
      <c r="K264">
        <f>output__2[[#This Row],[wz]]*180/PI()</f>
        <v>54.430990537428208</v>
      </c>
      <c r="L264">
        <f>output__2[[#This Row],[wx (deg)]]*output__2[[#This Row],[dt]]</f>
        <v>2.0590315528680248</v>
      </c>
      <c r="M264">
        <f>output__2[[#This Row],[wy (deg)]]*output__2[[#This Row],[dt]]</f>
        <v>6.1770946586040738</v>
      </c>
      <c r="N264">
        <f>output__2[[#This Row],[wz (deg)]]*output__2[[#This Row],[dt]]</f>
        <v>8.1503332301025981</v>
      </c>
      <c r="O264">
        <f>SUM($L$2:output__2[[#This Row],[delta θx]])</f>
        <v>-0.7617531182047812</v>
      </c>
      <c r="P264">
        <f>SUM($M$2:output__2[[#This Row],[delta θy]])</f>
        <v>9.275277992104721</v>
      </c>
      <c r="Q264">
        <f>SUM($N$2:output__2[[#This Row],[delta θz]])</f>
        <v>11.887795369435914</v>
      </c>
      <c r="R264">
        <f>SQRT(output__2[[#This Row],[θ x]]^2+output__2[[#This Row],[θ y]]^2+output__2[[#This Row],[θ z]]^2)</f>
        <v>15.097374884048513</v>
      </c>
      <c r="S264">
        <f>output__2[[#This Row],[ax]]*$B264</f>
        <v>0.35337931999998745</v>
      </c>
      <c r="T264">
        <f>output__2[[#This Row],[ay]]*$B264</f>
        <v>0.42675044999998485</v>
      </c>
      <c r="U264">
        <f>output__2[[#This Row],[az]]*$B264</f>
        <v>-1.3116961199999533</v>
      </c>
      <c r="V264">
        <f>SUM(S$2:S264)</f>
        <v>0.47068578999997657</v>
      </c>
      <c r="W264">
        <f>SUM(T$2:T264)</f>
        <v>1.6106670400000107</v>
      </c>
      <c r="X264">
        <f>SUM($U$2:U264)</f>
        <v>-5.7751454199999923</v>
      </c>
      <c r="Y264">
        <f>SQRT(output__2[[#This Row],[vx]]^2+output__2[[#This Row],[vy]]^2+output__2[[#This Row],[vz]]^2)</f>
        <v>6.0139918563959816</v>
      </c>
      <c r="Z264">
        <f t="shared" si="4"/>
        <v>0.97499999999999998</v>
      </c>
      <c r="AA264">
        <f>output__2[[#This Row],[m segmental(kg)]]*output__2[[#This Row],[vmag]]</f>
        <v>5.8636420599860815</v>
      </c>
    </row>
    <row r="265" spans="1:27" x14ac:dyDescent="0.3">
      <c r="A265">
        <v>33.027358</v>
      </c>
      <c r="B265">
        <f>output__2[[#This Row],[time]]-A264</f>
        <v>0.10188200000000336</v>
      </c>
      <c r="C265">
        <v>3.38</v>
      </c>
      <c r="D265">
        <v>0.02</v>
      </c>
      <c r="E265">
        <v>-1.44</v>
      </c>
      <c r="F265">
        <v>0.08</v>
      </c>
      <c r="G265">
        <v>-0.13</v>
      </c>
      <c r="H265">
        <v>0.08</v>
      </c>
      <c r="I265">
        <f>output__2[[#This Row],[wx]]*180/PI()</f>
        <v>4.5836623610465859</v>
      </c>
      <c r="J265">
        <f>output__2[[#This Row],[wy]]*180/PI()</f>
        <v>-7.4484513367007024</v>
      </c>
      <c r="K265">
        <f>output__2[[#This Row],[wz]]*180/PI()</f>
        <v>4.5836623610465859</v>
      </c>
      <c r="L265">
        <f>output__2[[#This Row],[wx (deg)]]*output__2[[#This Row],[dt]]</f>
        <v>0.46699268866816368</v>
      </c>
      <c r="M265">
        <f>output__2[[#This Row],[wy (deg)]]*output__2[[#This Row],[dt]]</f>
        <v>-0.75886311908576598</v>
      </c>
      <c r="N265">
        <f>output__2[[#This Row],[wz (deg)]]*output__2[[#This Row],[dt]]</f>
        <v>0.46699268866816368</v>
      </c>
      <c r="O265">
        <f>SUM($L$2:output__2[[#This Row],[delta θx]])</f>
        <v>-0.29476042953661752</v>
      </c>
      <c r="P265">
        <f>SUM($M$2:output__2[[#This Row],[delta θy]])</f>
        <v>8.5164148730189559</v>
      </c>
      <c r="Q265">
        <f>SUM($N$2:output__2[[#This Row],[delta θz]])</f>
        <v>12.354788058104077</v>
      </c>
      <c r="R265">
        <f>SQRT(output__2[[#This Row],[θ x]]^2+output__2[[#This Row],[θ y]]^2+output__2[[#This Row],[θ z]]^2)</f>
        <v>15.008564020614038</v>
      </c>
      <c r="S265">
        <f>output__2[[#This Row],[ax]]*$B265</f>
        <v>0.34436116000001132</v>
      </c>
      <c r="T265">
        <f>output__2[[#This Row],[ay]]*$B265</f>
        <v>2.0376400000000671E-3</v>
      </c>
      <c r="U265">
        <f>output__2[[#This Row],[az]]*$B265</f>
        <v>-0.14671008000000482</v>
      </c>
      <c r="V265">
        <f>SUM(S$2:S265)</f>
        <v>0.81504694999998795</v>
      </c>
      <c r="W265">
        <f>SUM(T$2:T265)</f>
        <v>1.6127046800000109</v>
      </c>
      <c r="X265">
        <f>SUM($U$2:U265)</f>
        <v>-5.9218554999999968</v>
      </c>
      <c r="Y265">
        <f>SQRT(output__2[[#This Row],[vx]]^2+output__2[[#This Row],[vy]]^2+output__2[[#This Row],[vz]]^2)</f>
        <v>6.191404564271215</v>
      </c>
      <c r="Z265">
        <f t="shared" si="4"/>
        <v>0.97499999999999998</v>
      </c>
      <c r="AA265">
        <f>output__2[[#This Row],[m segmental(kg)]]*output__2[[#This Row],[vmag]]</f>
        <v>6.0366194501644346</v>
      </c>
    </row>
    <row r="266" spans="1:27" x14ac:dyDescent="0.3">
      <c r="A266">
        <v>33.180943999999997</v>
      </c>
      <c r="B266">
        <f>output__2[[#This Row],[time]]-A265</f>
        <v>0.15358599999999711</v>
      </c>
      <c r="C266">
        <v>-1.48</v>
      </c>
      <c r="D266">
        <v>-1.1100000000000001</v>
      </c>
      <c r="E266">
        <v>0.04</v>
      </c>
      <c r="F266">
        <v>0.28999999999999998</v>
      </c>
      <c r="G266">
        <v>0.18</v>
      </c>
      <c r="H266">
        <v>0.08</v>
      </c>
      <c r="I266">
        <f>output__2[[#This Row],[wx]]*180/PI()</f>
        <v>16.615776058793873</v>
      </c>
      <c r="J266">
        <f>output__2[[#This Row],[wy]]*180/PI()</f>
        <v>10.313240312354818</v>
      </c>
      <c r="K266">
        <f>output__2[[#This Row],[wz]]*180/PI()</f>
        <v>4.5836623610465859</v>
      </c>
      <c r="L266">
        <f>output__2[[#This Row],[wx (deg)]]*output__2[[#This Row],[dt]]</f>
        <v>2.5519505817658676</v>
      </c>
      <c r="M266">
        <f>output__2[[#This Row],[wy (deg)]]*output__2[[#This Row],[dt]]</f>
        <v>1.5839693266132973</v>
      </c>
      <c r="N266">
        <f>output__2[[#This Row],[wz (deg)]]*output__2[[#This Row],[dt]]</f>
        <v>0.70398636738368769</v>
      </c>
      <c r="O266">
        <f>SUM($L$2:output__2[[#This Row],[delta θx]])</f>
        <v>2.2571901522292501</v>
      </c>
      <c r="P266">
        <f>SUM($M$2:output__2[[#This Row],[delta θy]])</f>
        <v>10.100384199632254</v>
      </c>
      <c r="Q266">
        <f>SUM($N$2:output__2[[#This Row],[delta θz]])</f>
        <v>13.058774425487766</v>
      </c>
      <c r="R266">
        <f>SQRT(output__2[[#This Row],[θ x]]^2+output__2[[#This Row],[θ y]]^2+output__2[[#This Row],[θ z]]^2)</f>
        <v>16.662660587651509</v>
      </c>
      <c r="S266">
        <f>output__2[[#This Row],[ax]]*$B266</f>
        <v>-0.22730727999999573</v>
      </c>
      <c r="T266">
        <f>output__2[[#This Row],[ay]]*$B266</f>
        <v>-0.17048045999999681</v>
      </c>
      <c r="U266">
        <f>output__2[[#This Row],[az]]*$B266</f>
        <v>6.1434399999998847E-3</v>
      </c>
      <c r="V266">
        <f>SUM(S$2:S266)</f>
        <v>0.58773966999999216</v>
      </c>
      <c r="W266">
        <f>SUM(T$2:T266)</f>
        <v>1.4422242200000142</v>
      </c>
      <c r="X266">
        <f>SUM($U$2:U266)</f>
        <v>-5.9157120599999971</v>
      </c>
      <c r="Y266">
        <f>SQRT(output__2[[#This Row],[vx]]^2+output__2[[#This Row],[vy]]^2+output__2[[#This Row],[vz]]^2)</f>
        <v>6.1172786267486421</v>
      </c>
      <c r="Z266">
        <f t="shared" si="4"/>
        <v>0.97499999999999998</v>
      </c>
      <c r="AA266">
        <f>output__2[[#This Row],[m segmental(kg)]]*output__2[[#This Row],[vmag]]</f>
        <v>5.9643466610799258</v>
      </c>
    </row>
    <row r="267" spans="1:27" x14ac:dyDescent="0.3">
      <c r="A267">
        <v>33.299009999999996</v>
      </c>
      <c r="B267">
        <f>output__2[[#This Row],[time]]-A266</f>
        <v>0.11806599999999889</v>
      </c>
      <c r="C267">
        <v>0.27</v>
      </c>
      <c r="D267">
        <v>0.84</v>
      </c>
      <c r="E267">
        <v>0.73</v>
      </c>
      <c r="F267">
        <v>0.28000000000000003</v>
      </c>
      <c r="G267">
        <v>7.0000000000000007E-2</v>
      </c>
      <c r="H267">
        <v>-0.01</v>
      </c>
      <c r="I267">
        <f>output__2[[#This Row],[wx]]*180/PI()</f>
        <v>16.042818263663051</v>
      </c>
      <c r="J267">
        <f>output__2[[#This Row],[wy]]*180/PI()</f>
        <v>4.0107045659157627</v>
      </c>
      <c r="K267">
        <f>output__2[[#This Row],[wz]]*180/PI()</f>
        <v>-0.57295779513082323</v>
      </c>
      <c r="L267">
        <f>output__2[[#This Row],[wx (deg)]]*output__2[[#This Row],[dt]]</f>
        <v>1.894111381117624</v>
      </c>
      <c r="M267">
        <f>output__2[[#This Row],[wy (deg)]]*output__2[[#This Row],[dt]]</f>
        <v>0.473527845279406</v>
      </c>
      <c r="N267">
        <f>output__2[[#This Row],[wz (deg)]]*output__2[[#This Row],[dt]]</f>
        <v>-6.7646835039915143E-2</v>
      </c>
      <c r="O267">
        <f>SUM($L$2:output__2[[#This Row],[delta θx]])</f>
        <v>4.1513015333468744</v>
      </c>
      <c r="P267">
        <f>SUM($M$2:output__2[[#This Row],[delta θy]])</f>
        <v>10.57391204491166</v>
      </c>
      <c r="Q267">
        <f>SUM($N$2:output__2[[#This Row],[delta θz]])</f>
        <v>12.991127590447851</v>
      </c>
      <c r="R267">
        <f>SQRT(output__2[[#This Row],[θ x]]^2+output__2[[#This Row],[θ y]]^2+output__2[[#This Row],[θ z]]^2)</f>
        <v>17.257181589865461</v>
      </c>
      <c r="S267">
        <f>output__2[[#This Row],[ax]]*$B267</f>
        <v>3.1877819999999703E-2</v>
      </c>
      <c r="T267">
        <f>output__2[[#This Row],[ay]]*$B267</f>
        <v>9.9175439999999074E-2</v>
      </c>
      <c r="U267">
        <f>output__2[[#This Row],[az]]*$B267</f>
        <v>8.6188179999999184E-2</v>
      </c>
      <c r="V267">
        <f>SUM(S$2:S267)</f>
        <v>0.61961748999999189</v>
      </c>
      <c r="W267">
        <f>SUM(T$2:T267)</f>
        <v>1.5413996600000133</v>
      </c>
      <c r="X267">
        <f>SUM($U$2:U267)</f>
        <v>-5.8295238799999982</v>
      </c>
      <c r="Y267">
        <f>SQRT(output__2[[#This Row],[vx]]^2+output__2[[#This Row],[vy]]^2+output__2[[#This Row],[vz]]^2)</f>
        <v>6.0616159077635627</v>
      </c>
      <c r="Z267">
        <f t="shared" si="4"/>
        <v>0.97499999999999998</v>
      </c>
      <c r="AA267">
        <f>output__2[[#This Row],[m segmental(kg)]]*output__2[[#This Row],[vmag]]</f>
        <v>5.9100755100694737</v>
      </c>
    </row>
    <row r="268" spans="1:27" x14ac:dyDescent="0.3">
      <c r="A268">
        <v>33.413091999999999</v>
      </c>
      <c r="B268">
        <f>output__2[[#This Row],[time]]-A267</f>
        <v>0.11408200000000335</v>
      </c>
      <c r="C268">
        <v>-1.52</v>
      </c>
      <c r="D268">
        <v>0.1</v>
      </c>
      <c r="E268">
        <v>0.65</v>
      </c>
      <c r="F268">
        <v>-0.18</v>
      </c>
      <c r="G268">
        <v>0</v>
      </c>
      <c r="H268">
        <v>-0.13</v>
      </c>
      <c r="I268">
        <f>output__2[[#This Row],[wx]]*180/PI()</f>
        <v>-10.313240312354818</v>
      </c>
      <c r="J268">
        <f>output__2[[#This Row],[wy]]*180/PI()</f>
        <v>0</v>
      </c>
      <c r="K268">
        <f>output__2[[#This Row],[wz]]*180/PI()</f>
        <v>-7.4484513367007024</v>
      </c>
      <c r="L268">
        <f>output__2[[#This Row],[wx (deg)]]*output__2[[#This Row],[dt]]</f>
        <v>-1.1765550813140968</v>
      </c>
      <c r="M268">
        <f>output__2[[#This Row],[wy (deg)]]*output__2[[#This Row],[dt]]</f>
        <v>0</v>
      </c>
      <c r="N268">
        <f>output__2[[#This Row],[wz (deg)]]*output__2[[#This Row],[dt]]</f>
        <v>-0.84973422539351451</v>
      </c>
      <c r="O268">
        <f>SUM($L$2:output__2[[#This Row],[delta θx]])</f>
        <v>2.9747464520327775</v>
      </c>
      <c r="P268">
        <f>SUM($M$2:output__2[[#This Row],[delta θy]])</f>
        <v>10.57391204491166</v>
      </c>
      <c r="Q268">
        <f>SUM($N$2:output__2[[#This Row],[delta θz]])</f>
        <v>12.141393365054336</v>
      </c>
      <c r="R268">
        <f>SQRT(output__2[[#This Row],[θ x]]^2+output__2[[#This Row],[θ y]]^2+output__2[[#This Row],[θ z]]^2)</f>
        <v>16.372848415361176</v>
      </c>
      <c r="S268">
        <f>output__2[[#This Row],[ax]]*$B268</f>
        <v>-0.17340464000000508</v>
      </c>
      <c r="T268">
        <f>output__2[[#This Row],[ay]]*$B268</f>
        <v>1.1408200000000335E-2</v>
      </c>
      <c r="U268">
        <f>output__2[[#This Row],[az]]*$B268</f>
        <v>7.4153300000002184E-2</v>
      </c>
      <c r="V268">
        <f>SUM(S$2:S268)</f>
        <v>0.44621284999998678</v>
      </c>
      <c r="W268">
        <f>SUM(T$2:T268)</f>
        <v>1.5528078600000137</v>
      </c>
      <c r="X268">
        <f>SUM($U$2:U268)</f>
        <v>-5.7553705799999957</v>
      </c>
      <c r="Y268">
        <f>SQRT(output__2[[#This Row],[vx]]^2+output__2[[#This Row],[vy]]^2+output__2[[#This Row],[vz]]^2)</f>
        <v>5.9778431453754637</v>
      </c>
      <c r="Z268">
        <f t="shared" si="4"/>
        <v>0.97499999999999998</v>
      </c>
      <c r="AA268">
        <f>output__2[[#This Row],[m segmental(kg)]]*output__2[[#This Row],[vmag]]</f>
        <v>5.8283970667410774</v>
      </c>
    </row>
    <row r="269" spans="1:27" x14ac:dyDescent="0.3">
      <c r="A269">
        <v>33.540816</v>
      </c>
      <c r="B269">
        <f>output__2[[#This Row],[time]]-A268</f>
        <v>0.12772400000000061</v>
      </c>
      <c r="C269">
        <v>3.2600000000000002</v>
      </c>
      <c r="D269">
        <v>-2.35</v>
      </c>
      <c r="E269">
        <v>-2.29</v>
      </c>
      <c r="F269">
        <v>-0.74</v>
      </c>
      <c r="G269">
        <v>0.12</v>
      </c>
      <c r="H269">
        <v>-0.47000000000000003</v>
      </c>
      <c r="I269">
        <f>output__2[[#This Row],[wx]]*180/PI()</f>
        <v>-42.398876839680916</v>
      </c>
      <c r="J269">
        <f>output__2[[#This Row],[wy]]*180/PI()</f>
        <v>6.8754935415698784</v>
      </c>
      <c r="K269">
        <f>output__2[[#This Row],[wz]]*180/PI()</f>
        <v>-26.929016371148695</v>
      </c>
      <c r="L269">
        <f>output__2[[#This Row],[wx (deg)]]*output__2[[#This Row],[dt]]</f>
        <v>-5.4153541454714311</v>
      </c>
      <c r="M269">
        <f>output__2[[#This Row],[wy (deg)]]*output__2[[#This Row],[dt]]</f>
        <v>0.87816553710347534</v>
      </c>
      <c r="N269">
        <f>output__2[[#This Row],[wz (deg)]]*output__2[[#This Row],[dt]]</f>
        <v>-3.4394816869886125</v>
      </c>
      <c r="O269">
        <f>SUM($L$2:output__2[[#This Row],[delta θx]])</f>
        <v>-2.4406076934386536</v>
      </c>
      <c r="P269">
        <f>SUM($M$2:output__2[[#This Row],[delta θy]])</f>
        <v>11.452077582015136</v>
      </c>
      <c r="Q269">
        <f>SUM($N$2:output__2[[#This Row],[delta θz]])</f>
        <v>8.7019116780657235</v>
      </c>
      <c r="R269">
        <f>SQRT(output__2[[#This Row],[θ x]]^2+output__2[[#This Row],[θ y]]^2+output__2[[#This Row],[θ z]]^2)</f>
        <v>14.588691295336336</v>
      </c>
      <c r="S269">
        <f>output__2[[#This Row],[ax]]*$B269</f>
        <v>0.41638024000000201</v>
      </c>
      <c r="T269">
        <f>output__2[[#This Row],[ay]]*$B269</f>
        <v>-0.30015140000000146</v>
      </c>
      <c r="U269">
        <f>output__2[[#This Row],[az]]*$B269</f>
        <v>-0.29248796000000143</v>
      </c>
      <c r="V269">
        <f>SUM(S$2:S269)</f>
        <v>0.86259308999998874</v>
      </c>
      <c r="W269">
        <f>SUM(T$2:T269)</f>
        <v>1.2526564600000123</v>
      </c>
      <c r="X269">
        <f>SUM($U$2:U269)</f>
        <v>-6.0478585399999973</v>
      </c>
      <c r="Y269">
        <f>SQRT(output__2[[#This Row],[vx]]^2+output__2[[#This Row],[vy]]^2+output__2[[#This Row],[vz]]^2)</f>
        <v>6.2361693342585234</v>
      </c>
      <c r="Z269">
        <f t="shared" si="4"/>
        <v>0.97499999999999998</v>
      </c>
      <c r="AA269">
        <f>output__2[[#This Row],[m segmental(kg)]]*output__2[[#This Row],[vmag]]</f>
        <v>6.0802651009020598</v>
      </c>
    </row>
    <row r="270" spans="1:27" x14ac:dyDescent="0.3">
      <c r="A270">
        <v>33.686226999999995</v>
      </c>
      <c r="B270">
        <f>output__2[[#This Row],[time]]-A269</f>
        <v>0.14541099999999574</v>
      </c>
      <c r="C270">
        <v>0.01</v>
      </c>
      <c r="D270">
        <v>-7.0000000000000007E-2</v>
      </c>
      <c r="E270">
        <v>-1.67</v>
      </c>
      <c r="F270">
        <v>-0.41000000000000003</v>
      </c>
      <c r="G270">
        <v>-0.02</v>
      </c>
      <c r="H270">
        <v>0.14000000000000001</v>
      </c>
      <c r="I270">
        <f>output__2[[#This Row],[wx]]*180/PI()</f>
        <v>-23.491269600363758</v>
      </c>
      <c r="J270">
        <f>output__2[[#This Row],[wy]]*180/PI()</f>
        <v>-1.1459155902616465</v>
      </c>
      <c r="K270">
        <f>output__2[[#This Row],[wz]]*180/PI()</f>
        <v>8.0214091318315255</v>
      </c>
      <c r="L270">
        <f>output__2[[#This Row],[wx (deg)]]*output__2[[#This Row],[dt]]</f>
        <v>-3.4158890038583944</v>
      </c>
      <c r="M270">
        <f>output__2[[#This Row],[wy (deg)]]*output__2[[#This Row],[dt]]</f>
        <v>-0.1666287318955314</v>
      </c>
      <c r="N270">
        <f>output__2[[#This Row],[wz (deg)]]*output__2[[#This Row],[dt]]</f>
        <v>1.1664011232687197</v>
      </c>
      <c r="O270">
        <f>SUM($L$2:output__2[[#This Row],[delta θx]])</f>
        <v>-5.8564966972970485</v>
      </c>
      <c r="P270">
        <f>SUM($M$2:output__2[[#This Row],[delta θy]])</f>
        <v>11.285448850119604</v>
      </c>
      <c r="Q270">
        <f>SUM($N$2:output__2[[#This Row],[delta θz]])</f>
        <v>9.8683128013344437</v>
      </c>
      <c r="R270">
        <f>SQRT(output__2[[#This Row],[θ x]]^2+output__2[[#This Row],[θ y]]^2+output__2[[#This Row],[θ z]]^2)</f>
        <v>16.094828575014347</v>
      </c>
      <c r="S270">
        <f>output__2[[#This Row],[ax]]*$B270</f>
        <v>1.4541099999999575E-3</v>
      </c>
      <c r="T270">
        <f>output__2[[#This Row],[ay]]*$B270</f>
        <v>-1.0178769999999702E-2</v>
      </c>
      <c r="U270">
        <f>output__2[[#This Row],[az]]*$B270</f>
        <v>-0.24283636999999286</v>
      </c>
      <c r="V270">
        <f>SUM(S$2:S270)</f>
        <v>0.86404719999998869</v>
      </c>
      <c r="W270">
        <f>SUM(T$2:T270)</f>
        <v>1.2424776900000125</v>
      </c>
      <c r="X270">
        <f>SUM($U$2:U270)</f>
        <v>-6.2906949099999903</v>
      </c>
      <c r="Y270">
        <f>SQRT(output__2[[#This Row],[vx]]^2+output__2[[#This Row],[vy]]^2+output__2[[#This Row],[vz]]^2)</f>
        <v>6.4701754863894827</v>
      </c>
      <c r="Z270">
        <f t="shared" si="4"/>
        <v>0.97499999999999998</v>
      </c>
      <c r="AA270">
        <f>output__2[[#This Row],[m segmental(kg)]]*output__2[[#This Row],[vmag]]</f>
        <v>6.3084210992297454</v>
      </c>
    </row>
    <row r="271" spans="1:27" x14ac:dyDescent="0.3">
      <c r="A271">
        <v>33.821483999999998</v>
      </c>
      <c r="B271">
        <f>output__2[[#This Row],[time]]-A270</f>
        <v>0.13525700000000285</v>
      </c>
      <c r="C271">
        <v>0.5</v>
      </c>
      <c r="D271">
        <v>-0.25</v>
      </c>
      <c r="E271">
        <v>-0.03</v>
      </c>
      <c r="F271">
        <v>0</v>
      </c>
      <c r="G271">
        <v>-0.03</v>
      </c>
      <c r="H271">
        <v>0.1</v>
      </c>
      <c r="I271">
        <f>output__2[[#This Row],[wx]]*180/PI()</f>
        <v>0</v>
      </c>
      <c r="J271">
        <f>output__2[[#This Row],[wy]]*180/PI()</f>
        <v>-1.7188733853924696</v>
      </c>
      <c r="K271">
        <f>output__2[[#This Row],[wz]]*180/PI()</f>
        <v>5.7295779513082321</v>
      </c>
      <c r="L271">
        <f>output__2[[#This Row],[wx (deg)]]*output__2[[#This Row],[dt]]</f>
        <v>0</v>
      </c>
      <c r="M271">
        <f>output__2[[#This Row],[wy (deg)]]*output__2[[#This Row],[dt]]</f>
        <v>-0.23248965748803416</v>
      </c>
      <c r="N271">
        <f>output__2[[#This Row],[wz (deg)]]*output__2[[#This Row],[dt]]</f>
        <v>0.77496552496011384</v>
      </c>
      <c r="O271">
        <f>SUM($L$2:output__2[[#This Row],[delta θx]])</f>
        <v>-5.8564966972970485</v>
      </c>
      <c r="P271">
        <f>SUM($M$2:output__2[[#This Row],[delta θy]])</f>
        <v>11.052959192631569</v>
      </c>
      <c r="Q271">
        <f>SUM($N$2:output__2[[#This Row],[delta θz]])</f>
        <v>10.643278326294558</v>
      </c>
      <c r="R271">
        <f>SQRT(output__2[[#This Row],[θ x]]^2+output__2[[#This Row],[θ y]]^2+output__2[[#This Row],[θ z]]^2)</f>
        <v>16.423940879411415</v>
      </c>
      <c r="S271">
        <f>output__2[[#This Row],[ax]]*$B271</f>
        <v>6.7628500000001424E-2</v>
      </c>
      <c r="T271">
        <f>output__2[[#This Row],[ay]]*$B271</f>
        <v>-3.3814250000000712E-2</v>
      </c>
      <c r="U271">
        <f>output__2[[#This Row],[az]]*$B271</f>
        <v>-4.057710000000085E-3</v>
      </c>
      <c r="V271">
        <f>SUM(S$2:S271)</f>
        <v>0.93167569999999011</v>
      </c>
      <c r="W271">
        <f>SUM(T$2:T271)</f>
        <v>1.2086634400000118</v>
      </c>
      <c r="X271">
        <f>SUM($U$2:U271)</f>
        <v>-6.2947526199999899</v>
      </c>
      <c r="Y271">
        <f>SQRT(output__2[[#This Row],[vx]]^2+output__2[[#This Row],[vy]]^2+output__2[[#This Row],[vz]]^2)</f>
        <v>6.4770979202232128</v>
      </c>
      <c r="Z271">
        <f t="shared" si="4"/>
        <v>0.97499999999999998</v>
      </c>
      <c r="AA271">
        <f>output__2[[#This Row],[m segmental(kg)]]*output__2[[#This Row],[vmag]]</f>
        <v>6.3151704722176323</v>
      </c>
    </row>
    <row r="272" spans="1:27" x14ac:dyDescent="0.3">
      <c r="A272">
        <v>33.927562000000002</v>
      </c>
      <c r="B272">
        <f>output__2[[#This Row],[time]]-A271</f>
        <v>0.10607800000000367</v>
      </c>
      <c r="C272">
        <v>0.13</v>
      </c>
      <c r="D272">
        <v>0.75</v>
      </c>
      <c r="E272">
        <v>0.86</v>
      </c>
      <c r="F272">
        <v>-0.01</v>
      </c>
      <c r="G272">
        <v>-0.08</v>
      </c>
      <c r="H272">
        <v>-0.13</v>
      </c>
      <c r="I272">
        <f>output__2[[#This Row],[wx]]*180/PI()</f>
        <v>-0.57295779513082323</v>
      </c>
      <c r="J272">
        <f>output__2[[#This Row],[wy]]*180/PI()</f>
        <v>-4.5836623610465859</v>
      </c>
      <c r="K272">
        <f>output__2[[#This Row],[wz]]*180/PI()</f>
        <v>-7.4484513367007024</v>
      </c>
      <c r="L272">
        <f>output__2[[#This Row],[wx (deg)]]*output__2[[#This Row],[dt]]</f>
        <v>-6.0778216991889567E-2</v>
      </c>
      <c r="M272">
        <f>output__2[[#This Row],[wy (deg)]]*output__2[[#This Row],[dt]]</f>
        <v>-0.48622573593511653</v>
      </c>
      <c r="N272">
        <f>output__2[[#This Row],[wz (deg)]]*output__2[[#This Row],[dt]]</f>
        <v>-0.79011682089456448</v>
      </c>
      <c r="O272">
        <f>SUM($L$2:output__2[[#This Row],[delta θx]])</f>
        <v>-5.9172749142889378</v>
      </c>
      <c r="P272">
        <f>SUM($M$2:output__2[[#This Row],[delta θy]])</f>
        <v>10.566733456696452</v>
      </c>
      <c r="Q272">
        <f>SUM($N$2:output__2[[#This Row],[delta θz]])</f>
        <v>9.8531615053999939</v>
      </c>
      <c r="R272">
        <f>SQRT(output__2[[#This Row],[θ x]]^2+output__2[[#This Row],[θ y]]^2+output__2[[#This Row],[θ z]]^2)</f>
        <v>15.612648398258305</v>
      </c>
      <c r="S272">
        <f>output__2[[#This Row],[ax]]*$B272</f>
        <v>1.3790140000000478E-2</v>
      </c>
      <c r="T272">
        <f>output__2[[#This Row],[ay]]*$B272</f>
        <v>7.9558500000002752E-2</v>
      </c>
      <c r="U272">
        <f>output__2[[#This Row],[az]]*$B272</f>
        <v>9.1227080000003152E-2</v>
      </c>
      <c r="V272">
        <f>SUM(S$2:S272)</f>
        <v>0.94546583999999056</v>
      </c>
      <c r="W272">
        <f>SUM(T$2:T272)</f>
        <v>1.2882219400000146</v>
      </c>
      <c r="X272">
        <f>SUM($U$2:U272)</f>
        <v>-6.2035255399999869</v>
      </c>
      <c r="Y272">
        <f>SQRT(output__2[[#This Row],[vx]]^2+output__2[[#This Row],[vy]]^2+output__2[[#This Row],[vz]]^2)</f>
        <v>6.4060245509002236</v>
      </c>
      <c r="Z272">
        <f t="shared" si="4"/>
        <v>0.97499999999999998</v>
      </c>
      <c r="AA272">
        <f>output__2[[#This Row],[m segmental(kg)]]*output__2[[#This Row],[vmag]]</f>
        <v>6.2458739371277181</v>
      </c>
    </row>
    <row r="273" spans="1:27" x14ac:dyDescent="0.3">
      <c r="A273">
        <v>34.038781999999998</v>
      </c>
      <c r="B273">
        <f>output__2[[#This Row],[time]]-A272</f>
        <v>0.11121999999999588</v>
      </c>
      <c r="C273">
        <v>-0.97</v>
      </c>
      <c r="D273">
        <v>2.4500000000000002</v>
      </c>
      <c r="E273">
        <v>0.16</v>
      </c>
      <c r="F273">
        <v>-0.02</v>
      </c>
      <c r="G273">
        <v>0.08</v>
      </c>
      <c r="H273">
        <v>0.2</v>
      </c>
      <c r="I273">
        <f>output__2[[#This Row],[wx]]*180/PI()</f>
        <v>-1.1459155902616465</v>
      </c>
      <c r="J273">
        <f>output__2[[#This Row],[wy]]*180/PI()</f>
        <v>4.5836623610465859</v>
      </c>
      <c r="K273">
        <f>output__2[[#This Row],[wz]]*180/PI()</f>
        <v>11.459155902616464</v>
      </c>
      <c r="L273">
        <f>output__2[[#This Row],[wx (deg)]]*output__2[[#This Row],[dt]]</f>
        <v>-0.12744873194889558</v>
      </c>
      <c r="M273">
        <f>output__2[[#This Row],[wy (deg)]]*output__2[[#This Row],[dt]]</f>
        <v>0.50979492779558233</v>
      </c>
      <c r="N273">
        <f>output__2[[#This Row],[wz (deg)]]*output__2[[#This Row],[dt]]</f>
        <v>1.2744873194889559</v>
      </c>
      <c r="O273">
        <f>SUM($L$2:output__2[[#This Row],[delta θx]])</f>
        <v>-6.0447236462378333</v>
      </c>
      <c r="P273">
        <f>SUM($M$2:output__2[[#This Row],[delta θy]])</f>
        <v>11.076528384492034</v>
      </c>
      <c r="Q273">
        <f>SUM($N$2:output__2[[#This Row],[delta θz]])</f>
        <v>11.127648824888951</v>
      </c>
      <c r="R273">
        <f>SQRT(output__2[[#This Row],[θ x]]^2+output__2[[#This Row],[θ y]]^2+output__2[[#This Row],[θ z]]^2)</f>
        <v>16.824171105344149</v>
      </c>
      <c r="S273">
        <f>output__2[[#This Row],[ax]]*$B273</f>
        <v>-0.10788339999999599</v>
      </c>
      <c r="T273">
        <f>output__2[[#This Row],[ay]]*$B273</f>
        <v>0.27248899999998993</v>
      </c>
      <c r="U273">
        <f>output__2[[#This Row],[az]]*$B273</f>
        <v>1.7795199999999341E-2</v>
      </c>
      <c r="V273">
        <f>SUM(S$2:S273)</f>
        <v>0.8375824399999946</v>
      </c>
      <c r="W273">
        <f>SUM(T$2:T273)</f>
        <v>1.5607109400000045</v>
      </c>
      <c r="X273">
        <f>SUM($U$2:U273)</f>
        <v>-6.1857303399999877</v>
      </c>
      <c r="Y273">
        <f>SQRT(output__2[[#This Row],[vx]]^2+output__2[[#This Row],[vy]]^2+output__2[[#This Row],[vz]]^2)</f>
        <v>6.4343315753253201</v>
      </c>
      <c r="Z273">
        <f t="shared" si="4"/>
        <v>0.97499999999999998</v>
      </c>
      <c r="AA273">
        <f>output__2[[#This Row],[m segmental(kg)]]*output__2[[#This Row],[vmag]]</f>
        <v>6.2734732859421873</v>
      </c>
    </row>
    <row r="274" spans="1:27" x14ac:dyDescent="0.3">
      <c r="A274">
        <v>34.166848999999999</v>
      </c>
      <c r="B274">
        <f>output__2[[#This Row],[time]]-A273</f>
        <v>0.12806700000000149</v>
      </c>
      <c r="C274">
        <v>-0.61</v>
      </c>
      <c r="D274">
        <v>0.1</v>
      </c>
      <c r="E274">
        <v>-0.06</v>
      </c>
      <c r="F274">
        <v>0.17</v>
      </c>
      <c r="G274">
        <v>-0.16</v>
      </c>
      <c r="H274">
        <v>0.34</v>
      </c>
      <c r="I274">
        <f>output__2[[#This Row],[wx]]*180/PI()</f>
        <v>9.7402825172239957</v>
      </c>
      <c r="J274">
        <f>output__2[[#This Row],[wy]]*180/PI()</f>
        <v>-9.1673247220931717</v>
      </c>
      <c r="K274">
        <f>output__2[[#This Row],[wz]]*180/PI()</f>
        <v>19.480565034447991</v>
      </c>
      <c r="L274">
        <f>output__2[[#This Row],[wx (deg)]]*output__2[[#This Row],[dt]]</f>
        <v>1.24740876113334</v>
      </c>
      <c r="M274">
        <f>output__2[[#This Row],[wy (deg)]]*output__2[[#This Row],[dt]]</f>
        <v>-1.1740317751843199</v>
      </c>
      <c r="N274">
        <f>output__2[[#This Row],[wz (deg)]]*output__2[[#This Row],[dt]]</f>
        <v>2.49481752226668</v>
      </c>
      <c r="O274">
        <f>SUM($L$2:output__2[[#This Row],[delta θx]])</f>
        <v>-4.7973148851044929</v>
      </c>
      <c r="P274">
        <f>SUM($M$2:output__2[[#This Row],[delta θy]])</f>
        <v>9.9024966093077147</v>
      </c>
      <c r="Q274">
        <f>SUM($N$2:output__2[[#This Row],[delta θz]])</f>
        <v>13.62246634715563</v>
      </c>
      <c r="R274">
        <f>SQRT(output__2[[#This Row],[θ x]]^2+output__2[[#This Row],[θ y]]^2+output__2[[#This Row],[θ z]]^2)</f>
        <v>17.511289460904461</v>
      </c>
      <c r="S274">
        <f>output__2[[#This Row],[ax]]*$B274</f>
        <v>-7.8120870000000911E-2</v>
      </c>
      <c r="T274">
        <f>output__2[[#This Row],[ay]]*$B274</f>
        <v>1.280670000000015E-2</v>
      </c>
      <c r="U274">
        <f>output__2[[#This Row],[az]]*$B274</f>
        <v>-7.6840200000000891E-3</v>
      </c>
      <c r="V274">
        <f>SUM(S$2:S274)</f>
        <v>0.7594615699999937</v>
      </c>
      <c r="W274">
        <f>SUM(T$2:T274)</f>
        <v>1.5735176400000046</v>
      </c>
      <c r="X274">
        <f>SUM($U$2:U274)</f>
        <v>-6.1934143599999878</v>
      </c>
      <c r="Y274">
        <f>SQRT(output__2[[#This Row],[vx]]^2+output__2[[#This Row],[vy]]^2+output__2[[#This Row],[vz]]^2)</f>
        <v>6.4351473234380654</v>
      </c>
      <c r="Z274">
        <f t="shared" si="4"/>
        <v>0.97499999999999998</v>
      </c>
      <c r="AA274">
        <f>output__2[[#This Row],[m segmental(kg)]]*output__2[[#This Row],[vmag]]</f>
        <v>6.2742686403521137</v>
      </c>
    </row>
    <row r="275" spans="1:27" x14ac:dyDescent="0.3">
      <c r="A275">
        <v>34.285018000000001</v>
      </c>
      <c r="B275">
        <f>output__2[[#This Row],[time]]-A274</f>
        <v>0.11816900000000174</v>
      </c>
      <c r="C275">
        <v>-0.63</v>
      </c>
      <c r="D275">
        <v>-2.0300000000000002</v>
      </c>
      <c r="E275">
        <v>0.89</v>
      </c>
      <c r="F275">
        <v>0.22</v>
      </c>
      <c r="G275">
        <v>0.1</v>
      </c>
      <c r="H275">
        <v>-0.2</v>
      </c>
      <c r="I275">
        <f>output__2[[#This Row],[wx]]*180/PI()</f>
        <v>12.605071492878112</v>
      </c>
      <c r="J275">
        <f>output__2[[#This Row],[wy]]*180/PI()</f>
        <v>5.7295779513082321</v>
      </c>
      <c r="K275">
        <f>output__2[[#This Row],[wz]]*180/PI()</f>
        <v>-11.459155902616464</v>
      </c>
      <c r="L275">
        <f>output__2[[#This Row],[wx (deg)]]*output__2[[#This Row],[dt]]</f>
        <v>1.4895286932419356</v>
      </c>
      <c r="M275">
        <f>output__2[[#This Row],[wy (deg)]]*output__2[[#This Row],[dt]]</f>
        <v>0.67705849692815245</v>
      </c>
      <c r="N275">
        <f>output__2[[#This Row],[wz (deg)]]*output__2[[#This Row],[dt]]</f>
        <v>-1.3541169938563049</v>
      </c>
      <c r="O275">
        <f>SUM($L$2:output__2[[#This Row],[delta θx]])</f>
        <v>-3.3077861918625571</v>
      </c>
      <c r="P275">
        <f>SUM($M$2:output__2[[#This Row],[delta θy]])</f>
        <v>10.579555106235867</v>
      </c>
      <c r="Q275">
        <f>SUM($N$2:output__2[[#This Row],[delta θz]])</f>
        <v>12.268349353299325</v>
      </c>
      <c r="R275">
        <f>SQRT(output__2[[#This Row],[θ x]]^2+output__2[[#This Row],[θ y]]^2+output__2[[#This Row],[θ z]]^2)</f>
        <v>16.534232113755934</v>
      </c>
      <c r="S275">
        <f>output__2[[#This Row],[ax]]*$B275</f>
        <v>-7.4446470000001097E-2</v>
      </c>
      <c r="T275">
        <f>output__2[[#This Row],[ay]]*$B275</f>
        <v>-0.23988307000000358</v>
      </c>
      <c r="U275">
        <f>output__2[[#This Row],[az]]*$B275</f>
        <v>0.10517041000000156</v>
      </c>
      <c r="V275">
        <f>SUM(S$2:S275)</f>
        <v>0.68501509999999266</v>
      </c>
      <c r="W275">
        <f>SUM(T$2:T275)</f>
        <v>1.333634570000001</v>
      </c>
      <c r="X275">
        <f>SUM($U$2:U275)</f>
        <v>-6.0882439499999865</v>
      </c>
      <c r="Y275">
        <f>SQRT(output__2[[#This Row],[vx]]^2+output__2[[#This Row],[vy]]^2+output__2[[#This Row],[vz]]^2)</f>
        <v>6.2701308796737667</v>
      </c>
      <c r="Z275">
        <f t="shared" si="4"/>
        <v>0.97499999999999998</v>
      </c>
      <c r="AA275">
        <f>output__2[[#This Row],[m segmental(kg)]]*output__2[[#This Row],[vmag]]</f>
        <v>6.1133776076819224</v>
      </c>
    </row>
    <row r="276" spans="1:27" x14ac:dyDescent="0.3">
      <c r="A276">
        <v>34.433847999999998</v>
      </c>
      <c r="B276">
        <f>output__2[[#This Row],[time]]-A275</f>
        <v>0.14882999999999669</v>
      </c>
      <c r="C276">
        <v>-0.48</v>
      </c>
      <c r="D276">
        <v>-0.68</v>
      </c>
      <c r="E276">
        <v>0.53</v>
      </c>
      <c r="F276">
        <v>0.31</v>
      </c>
      <c r="G276">
        <v>0.19</v>
      </c>
      <c r="H276">
        <v>0</v>
      </c>
      <c r="I276">
        <f>output__2[[#This Row],[wx]]*180/PI()</f>
        <v>17.761691649055518</v>
      </c>
      <c r="J276">
        <f>output__2[[#This Row],[wy]]*180/PI()</f>
        <v>10.886198107485642</v>
      </c>
      <c r="K276">
        <f>output__2[[#This Row],[wz]]*180/PI()</f>
        <v>0</v>
      </c>
      <c r="L276">
        <f>output__2[[#This Row],[wx (deg)]]*output__2[[#This Row],[dt]]</f>
        <v>2.6434725681288738</v>
      </c>
      <c r="M276">
        <f>output__2[[#This Row],[wy (deg)]]*output__2[[#This Row],[dt]]</f>
        <v>1.620192864337052</v>
      </c>
      <c r="N276">
        <f>output__2[[#This Row],[wz (deg)]]*output__2[[#This Row],[dt]]</f>
        <v>0</v>
      </c>
      <c r="O276">
        <f>SUM($L$2:output__2[[#This Row],[delta θx]])</f>
        <v>-0.6643136237336833</v>
      </c>
      <c r="P276">
        <f>SUM($M$2:output__2[[#This Row],[delta θy]])</f>
        <v>12.199747970572918</v>
      </c>
      <c r="Q276">
        <f>SUM($N$2:output__2[[#This Row],[delta θz]])</f>
        <v>12.268349353299325</v>
      </c>
      <c r="R276">
        <f>SQRT(output__2[[#This Row],[θ x]]^2+output__2[[#This Row],[θ y]]^2+output__2[[#This Row],[θ z]]^2)</f>
        <v>17.314374345923568</v>
      </c>
      <c r="S276">
        <f>output__2[[#This Row],[ax]]*$B276</f>
        <v>-7.1438399999998403E-2</v>
      </c>
      <c r="T276">
        <f>output__2[[#This Row],[ay]]*$B276</f>
        <v>-0.10120439999999775</v>
      </c>
      <c r="U276">
        <f>output__2[[#This Row],[az]]*$B276</f>
        <v>7.8879899999998254E-2</v>
      </c>
      <c r="V276">
        <f>SUM(S$2:S276)</f>
        <v>0.61357669999999431</v>
      </c>
      <c r="W276">
        <f>SUM(T$2:T276)</f>
        <v>1.2324301700000033</v>
      </c>
      <c r="X276">
        <f>SUM($U$2:U276)</f>
        <v>-6.0093640499999879</v>
      </c>
      <c r="Y276">
        <f>SQRT(output__2[[#This Row],[vx]]^2+output__2[[#This Row],[vy]]^2+output__2[[#This Row],[vz]]^2)</f>
        <v>6.1650479946340546</v>
      </c>
      <c r="Z276">
        <f t="shared" si="4"/>
        <v>0.97499999999999998</v>
      </c>
      <c r="AA276">
        <f>output__2[[#This Row],[m segmental(kg)]]*output__2[[#This Row],[vmag]]</f>
        <v>6.010921794768203</v>
      </c>
    </row>
    <row r="277" spans="1:27" x14ac:dyDescent="0.3">
      <c r="A277">
        <v>34.551705999999996</v>
      </c>
      <c r="B277">
        <f>output__2[[#This Row],[time]]-A276</f>
        <v>0.11785799999999824</v>
      </c>
      <c r="C277">
        <v>0.61</v>
      </c>
      <c r="D277">
        <v>0.41000000000000003</v>
      </c>
      <c r="E277">
        <v>0.64</v>
      </c>
      <c r="F277">
        <v>0.08</v>
      </c>
      <c r="G277">
        <v>0.2</v>
      </c>
      <c r="H277">
        <v>0.11</v>
      </c>
      <c r="I277">
        <f>output__2[[#This Row],[wx]]*180/PI()</f>
        <v>4.5836623610465859</v>
      </c>
      <c r="J277">
        <f>output__2[[#This Row],[wy]]*180/PI()</f>
        <v>11.459155902616464</v>
      </c>
      <c r="K277">
        <f>output__2[[#This Row],[wz]]*180/PI()</f>
        <v>6.3025357464390561</v>
      </c>
      <c r="L277">
        <f>output__2[[#This Row],[wx (deg)]]*output__2[[#This Row],[dt]]</f>
        <v>0.54022127854822044</v>
      </c>
      <c r="M277">
        <f>output__2[[#This Row],[wy (deg)]]*output__2[[#This Row],[dt]]</f>
        <v>1.350553196370551</v>
      </c>
      <c r="N277">
        <f>output__2[[#This Row],[wz (deg)]]*output__2[[#This Row],[dt]]</f>
        <v>0.74280425800380323</v>
      </c>
      <c r="O277">
        <f>SUM($L$2:output__2[[#This Row],[delta θx]])</f>
        <v>-0.12409234518546286</v>
      </c>
      <c r="P277">
        <f>SUM($M$2:output__2[[#This Row],[delta θy]])</f>
        <v>13.55030116694347</v>
      </c>
      <c r="Q277">
        <f>SUM($N$2:output__2[[#This Row],[delta θz]])</f>
        <v>13.011153611303127</v>
      </c>
      <c r="R277">
        <f>SQRT(output__2[[#This Row],[θ x]]^2+output__2[[#This Row],[θ y]]^2+output__2[[#This Row],[θ z]]^2)</f>
        <v>18.786063422705929</v>
      </c>
      <c r="S277">
        <f>output__2[[#This Row],[ax]]*$B277</f>
        <v>7.1893379999998924E-2</v>
      </c>
      <c r="T277">
        <f>output__2[[#This Row],[ay]]*$B277</f>
        <v>4.832177999999928E-2</v>
      </c>
      <c r="U277">
        <f>output__2[[#This Row],[az]]*$B277</f>
        <v>7.5429119999998878E-2</v>
      </c>
      <c r="V277">
        <f>SUM(S$2:S277)</f>
        <v>0.68547007999999321</v>
      </c>
      <c r="W277">
        <f>SUM(T$2:T277)</f>
        <v>1.2807519500000026</v>
      </c>
      <c r="X277">
        <f>SUM($U$2:U277)</f>
        <v>-5.9339349299999888</v>
      </c>
      <c r="Y277">
        <f>SQRT(output__2[[#This Row],[vx]]^2+output__2[[#This Row],[vy]]^2+output__2[[#This Row],[vz]]^2)</f>
        <v>6.1091553050710683</v>
      </c>
      <c r="Z277">
        <f t="shared" si="4"/>
        <v>0.97499999999999998</v>
      </c>
      <c r="AA277">
        <f>output__2[[#This Row],[m segmental(kg)]]*output__2[[#This Row],[vmag]]</f>
        <v>5.9564264224442915</v>
      </c>
    </row>
    <row r="278" spans="1:27" x14ac:dyDescent="0.3">
      <c r="A278">
        <v>34.669018000000001</v>
      </c>
      <c r="B278">
        <f>output__2[[#This Row],[time]]-A277</f>
        <v>0.11731200000000541</v>
      </c>
      <c r="C278">
        <v>2.09</v>
      </c>
      <c r="D278">
        <v>2.85</v>
      </c>
      <c r="E278">
        <v>-1.21</v>
      </c>
      <c r="F278">
        <v>0.01</v>
      </c>
      <c r="G278">
        <v>0.11</v>
      </c>
      <c r="H278">
        <v>-0.2</v>
      </c>
      <c r="I278">
        <f>output__2[[#This Row],[wx]]*180/PI()</f>
        <v>0.57295779513082323</v>
      </c>
      <c r="J278">
        <f>output__2[[#This Row],[wy]]*180/PI()</f>
        <v>6.3025357464390561</v>
      </c>
      <c r="K278">
        <f>output__2[[#This Row],[wz]]*180/PI()</f>
        <v>-11.459155902616464</v>
      </c>
      <c r="L278">
        <f>output__2[[#This Row],[wx (deg)]]*output__2[[#This Row],[dt]]</f>
        <v>6.7214824862390235E-2</v>
      </c>
      <c r="M278">
        <f>output__2[[#This Row],[wy (deg)]]*output__2[[#This Row],[dt]]</f>
        <v>0.73936307348629271</v>
      </c>
      <c r="N278">
        <f>output__2[[#This Row],[wz (deg)]]*output__2[[#This Row],[dt]]</f>
        <v>-1.3442964972478046</v>
      </c>
      <c r="O278">
        <f>SUM($L$2:output__2[[#This Row],[delta θx]])</f>
        <v>-5.6877520323072625E-2</v>
      </c>
      <c r="P278">
        <f>SUM($M$2:output__2[[#This Row],[delta θy]])</f>
        <v>14.289664240429763</v>
      </c>
      <c r="Q278">
        <f>SUM($N$2:output__2[[#This Row],[delta θz]])</f>
        <v>11.666857114055322</v>
      </c>
      <c r="R278">
        <f>SQRT(output__2[[#This Row],[θ x]]^2+output__2[[#This Row],[θ y]]^2+output__2[[#This Row],[θ z]]^2)</f>
        <v>18.447582336889528</v>
      </c>
      <c r="S278">
        <f>output__2[[#This Row],[ax]]*$B278</f>
        <v>0.24518208000001129</v>
      </c>
      <c r="T278">
        <f>output__2[[#This Row],[ay]]*$B278</f>
        <v>0.33433920000001544</v>
      </c>
      <c r="U278">
        <f>output__2[[#This Row],[az]]*$B278</f>
        <v>-0.14194752000000654</v>
      </c>
      <c r="V278">
        <f>SUM(S$2:S278)</f>
        <v>0.9306521600000045</v>
      </c>
      <c r="W278">
        <f>SUM(T$2:T278)</f>
        <v>1.615091150000018</v>
      </c>
      <c r="X278">
        <f>SUM($U$2:U278)</f>
        <v>-6.0758824499999955</v>
      </c>
      <c r="Y278">
        <f>SQRT(output__2[[#This Row],[vx]]^2+output__2[[#This Row],[vy]]^2+output__2[[#This Row],[vz]]^2)</f>
        <v>6.355389870962993</v>
      </c>
      <c r="Z278">
        <f t="shared" si="4"/>
        <v>0.97499999999999998</v>
      </c>
      <c r="AA278">
        <f>output__2[[#This Row],[m segmental(kg)]]*output__2[[#This Row],[vmag]]</f>
        <v>6.196505124188918</v>
      </c>
    </row>
    <row r="279" spans="1:27" x14ac:dyDescent="0.3">
      <c r="A279">
        <v>34.784984999999999</v>
      </c>
      <c r="B279">
        <f>output__2[[#This Row],[time]]-A278</f>
        <v>0.11596699999999771</v>
      </c>
      <c r="C279">
        <v>0.95000000000000007</v>
      </c>
      <c r="D279">
        <v>-0.22</v>
      </c>
      <c r="E279">
        <v>0.63</v>
      </c>
      <c r="F279">
        <v>0.5</v>
      </c>
      <c r="G279">
        <v>0.24</v>
      </c>
      <c r="H279">
        <v>-0.32</v>
      </c>
      <c r="I279">
        <f>output__2[[#This Row],[wx]]*180/PI()</f>
        <v>28.647889756541161</v>
      </c>
      <c r="J279">
        <f>output__2[[#This Row],[wy]]*180/PI()</f>
        <v>13.750987083139757</v>
      </c>
      <c r="K279">
        <f>output__2[[#This Row],[wz]]*180/PI()</f>
        <v>-18.334649444186343</v>
      </c>
      <c r="L279">
        <f>output__2[[#This Row],[wx (deg)]]*output__2[[#This Row],[dt]]</f>
        <v>3.3222098313967434</v>
      </c>
      <c r="M279">
        <f>output__2[[#This Row],[wy (deg)]]*output__2[[#This Row],[dt]]</f>
        <v>1.5946607190704367</v>
      </c>
      <c r="N279">
        <f>output__2[[#This Row],[wz (deg)]]*output__2[[#This Row],[dt]]</f>
        <v>-2.1262142920939158</v>
      </c>
      <c r="O279">
        <f>SUM($L$2:output__2[[#This Row],[delta θx]])</f>
        <v>3.2653323110736707</v>
      </c>
      <c r="P279">
        <f>SUM($M$2:output__2[[#This Row],[delta θy]])</f>
        <v>15.8843249595002</v>
      </c>
      <c r="Q279">
        <f>SUM($N$2:output__2[[#This Row],[delta θz]])</f>
        <v>9.5406428219614057</v>
      </c>
      <c r="R279">
        <f>SQRT(output__2[[#This Row],[θ x]]^2+output__2[[#This Row],[θ y]]^2+output__2[[#This Row],[θ z]]^2)</f>
        <v>18.814835635130763</v>
      </c>
      <c r="S279">
        <f>output__2[[#This Row],[ax]]*$B279</f>
        <v>0.11016864999999783</v>
      </c>
      <c r="T279">
        <f>output__2[[#This Row],[ay]]*$B279</f>
        <v>-2.5512739999999496E-2</v>
      </c>
      <c r="U279">
        <f>output__2[[#This Row],[az]]*$B279</f>
        <v>7.3059209999998556E-2</v>
      </c>
      <c r="V279">
        <f>SUM(S$2:S279)</f>
        <v>1.0408208100000023</v>
      </c>
      <c r="W279">
        <f>SUM(T$2:T279)</f>
        <v>1.5895784100000185</v>
      </c>
      <c r="X279">
        <f>SUM($U$2:U279)</f>
        <v>-6.002823239999997</v>
      </c>
      <c r="Y279">
        <f>SQRT(output__2[[#This Row],[vx]]^2+output__2[[#This Row],[vy]]^2+output__2[[#This Row],[vz]]^2)</f>
        <v>6.2963445212878328</v>
      </c>
      <c r="Z279">
        <f t="shared" si="4"/>
        <v>0.97499999999999998</v>
      </c>
      <c r="AA279">
        <f>output__2[[#This Row],[m segmental(kg)]]*output__2[[#This Row],[vmag]]</f>
        <v>6.138935908255637</v>
      </c>
    </row>
    <row r="280" spans="1:27" x14ac:dyDescent="0.3">
      <c r="A280">
        <v>34.914994999999998</v>
      </c>
      <c r="B280">
        <f>output__2[[#This Row],[time]]-A279</f>
        <v>0.13000999999999863</v>
      </c>
      <c r="C280">
        <v>0.53</v>
      </c>
      <c r="D280">
        <v>-1.3800000000000001</v>
      </c>
      <c r="E280">
        <v>0.74</v>
      </c>
      <c r="F280">
        <v>0.1</v>
      </c>
      <c r="G280">
        <v>-0.24</v>
      </c>
      <c r="H280">
        <v>0.12</v>
      </c>
      <c r="I280">
        <f>output__2[[#This Row],[wx]]*180/PI()</f>
        <v>5.7295779513082321</v>
      </c>
      <c r="J280">
        <f>output__2[[#This Row],[wy]]*180/PI()</f>
        <v>-13.750987083139757</v>
      </c>
      <c r="K280">
        <f>output__2[[#This Row],[wz]]*180/PI()</f>
        <v>6.8754935415698784</v>
      </c>
      <c r="L280">
        <f>output__2[[#This Row],[wx (deg)]]*output__2[[#This Row],[dt]]</f>
        <v>0.74490242944957541</v>
      </c>
      <c r="M280">
        <f>output__2[[#This Row],[wy (deg)]]*output__2[[#This Row],[dt]]</f>
        <v>-1.787765830678981</v>
      </c>
      <c r="N280">
        <f>output__2[[#This Row],[wz (deg)]]*output__2[[#This Row],[dt]]</f>
        <v>0.89388291533949049</v>
      </c>
      <c r="O280">
        <f>SUM($L$2:output__2[[#This Row],[delta θx]])</f>
        <v>4.0102347405232459</v>
      </c>
      <c r="P280">
        <f>SUM($M$2:output__2[[#This Row],[delta θy]])</f>
        <v>14.09655912882122</v>
      </c>
      <c r="Q280">
        <f>SUM($N$2:output__2[[#This Row],[delta θz]])</f>
        <v>10.434525737300897</v>
      </c>
      <c r="R280">
        <f>SQRT(output__2[[#This Row],[θ x]]^2+output__2[[#This Row],[θ y]]^2+output__2[[#This Row],[θ z]]^2)</f>
        <v>17.990950205835354</v>
      </c>
      <c r="S280">
        <f>output__2[[#This Row],[ax]]*$B280</f>
        <v>6.8905299999999281E-2</v>
      </c>
      <c r="T280">
        <f>output__2[[#This Row],[ay]]*$B280</f>
        <v>-0.17941379999999812</v>
      </c>
      <c r="U280">
        <f>output__2[[#This Row],[az]]*$B280</f>
        <v>9.6207399999998985E-2</v>
      </c>
      <c r="V280">
        <f>SUM(S$2:S280)</f>
        <v>1.1097261100000015</v>
      </c>
      <c r="W280">
        <f>SUM(T$2:T280)</f>
        <v>1.4101646100000205</v>
      </c>
      <c r="X280">
        <f>SUM($U$2:U280)</f>
        <v>-5.906615839999998</v>
      </c>
      <c r="Y280">
        <f>SQRT(output__2[[#This Row],[vx]]^2+output__2[[#This Row],[vy]]^2+output__2[[#This Row],[vz]]^2)</f>
        <v>6.1731812664015564</v>
      </c>
      <c r="Z280">
        <f t="shared" si="4"/>
        <v>0.97499999999999998</v>
      </c>
      <c r="AA280">
        <f>output__2[[#This Row],[m segmental(kg)]]*output__2[[#This Row],[vmag]]</f>
        <v>6.0188517347415171</v>
      </c>
    </row>
    <row r="281" spans="1:27" x14ac:dyDescent="0.3">
      <c r="A281">
        <v>35.055844999999998</v>
      </c>
      <c r="B281">
        <f>output__2[[#This Row],[time]]-A280</f>
        <v>0.14085000000000036</v>
      </c>
      <c r="C281">
        <v>0.38</v>
      </c>
      <c r="D281">
        <v>-1.25</v>
      </c>
      <c r="E281">
        <v>1.3900000000000001</v>
      </c>
      <c r="F281">
        <v>0.11</v>
      </c>
      <c r="G281">
        <v>-0.19</v>
      </c>
      <c r="H281">
        <v>0.03</v>
      </c>
      <c r="I281">
        <f>output__2[[#This Row],[wx]]*180/PI()</f>
        <v>6.3025357464390561</v>
      </c>
      <c r="J281">
        <f>output__2[[#This Row],[wy]]*180/PI()</f>
        <v>-10.886198107485642</v>
      </c>
      <c r="K281">
        <f>output__2[[#This Row],[wz]]*180/PI()</f>
        <v>1.7188733853924696</v>
      </c>
      <c r="L281">
        <f>output__2[[#This Row],[wx (deg)]]*output__2[[#This Row],[dt]]</f>
        <v>0.88771215988594332</v>
      </c>
      <c r="M281">
        <f>output__2[[#This Row],[wy (deg)]]*output__2[[#This Row],[dt]]</f>
        <v>-1.5333210034393567</v>
      </c>
      <c r="N281">
        <f>output__2[[#This Row],[wz (deg)]]*output__2[[#This Row],[dt]]</f>
        <v>0.24210331633252996</v>
      </c>
      <c r="O281">
        <f>SUM($L$2:output__2[[#This Row],[delta θx]])</f>
        <v>4.8979469004091891</v>
      </c>
      <c r="P281">
        <f>SUM($M$2:output__2[[#This Row],[delta θy]])</f>
        <v>12.563238125381863</v>
      </c>
      <c r="Q281">
        <f>SUM($N$2:output__2[[#This Row],[delta θz]])</f>
        <v>10.676629053633427</v>
      </c>
      <c r="R281">
        <f>SQRT(output__2[[#This Row],[θ x]]^2+output__2[[#This Row],[θ y]]^2+output__2[[#This Row],[θ z]]^2)</f>
        <v>17.199280333292023</v>
      </c>
      <c r="S281">
        <f>output__2[[#This Row],[ax]]*$B281</f>
        <v>5.352300000000014E-2</v>
      </c>
      <c r="T281">
        <f>output__2[[#This Row],[ay]]*$B281</f>
        <v>-0.17606250000000045</v>
      </c>
      <c r="U281">
        <f>output__2[[#This Row],[az]]*$B281</f>
        <v>0.19578150000000052</v>
      </c>
      <c r="V281">
        <f>SUM(S$2:S281)</f>
        <v>1.1632491100000018</v>
      </c>
      <c r="W281">
        <f>SUM(T$2:T281)</f>
        <v>1.23410211000002</v>
      </c>
      <c r="X281">
        <f>SUM($U$2:U281)</f>
        <v>-5.7108343399999972</v>
      </c>
      <c r="Y281">
        <f>SQRT(output__2[[#This Row],[vx]]^2+output__2[[#This Row],[vy]]^2+output__2[[#This Row],[vz]]^2)</f>
        <v>5.9573303894232277</v>
      </c>
      <c r="Z281">
        <f t="shared" si="4"/>
        <v>0.97499999999999998</v>
      </c>
      <c r="AA281">
        <f>output__2[[#This Row],[m segmental(kg)]]*output__2[[#This Row],[vmag]]</f>
        <v>5.8083971296876467</v>
      </c>
    </row>
    <row r="282" spans="1:27" x14ac:dyDescent="0.3">
      <c r="A282">
        <v>35.173648999999997</v>
      </c>
      <c r="B282">
        <f>output__2[[#This Row],[time]]-A281</f>
        <v>0.11780399999999958</v>
      </c>
      <c r="C282">
        <v>-0.38</v>
      </c>
      <c r="D282">
        <v>0.46</v>
      </c>
      <c r="E282">
        <v>0.97</v>
      </c>
      <c r="F282">
        <v>-0.1</v>
      </c>
      <c r="G282">
        <v>-0.04</v>
      </c>
      <c r="H282">
        <v>-0.06</v>
      </c>
      <c r="I282">
        <f>output__2[[#This Row],[wx]]*180/PI()</f>
        <v>-5.7295779513082321</v>
      </c>
      <c r="J282">
        <f>output__2[[#This Row],[wy]]*180/PI()</f>
        <v>-2.2918311805232929</v>
      </c>
      <c r="K282">
        <f>output__2[[#This Row],[wz]]*180/PI()</f>
        <v>-3.4377467707849392</v>
      </c>
      <c r="L282">
        <f>output__2[[#This Row],[wx (deg)]]*output__2[[#This Row],[dt]]</f>
        <v>-0.67496720097591256</v>
      </c>
      <c r="M282">
        <f>output__2[[#This Row],[wy (deg)]]*output__2[[#This Row],[dt]]</f>
        <v>-0.269986880390365</v>
      </c>
      <c r="N282">
        <f>output__2[[#This Row],[wz (deg)]]*output__2[[#This Row],[dt]]</f>
        <v>-0.4049803205855475</v>
      </c>
      <c r="O282">
        <f>SUM($L$2:output__2[[#This Row],[delta θx]])</f>
        <v>4.2229796994332762</v>
      </c>
      <c r="P282">
        <f>SUM($M$2:output__2[[#This Row],[delta θy]])</f>
        <v>12.293251244991499</v>
      </c>
      <c r="Q282">
        <f>SUM($N$2:output__2[[#This Row],[delta θz]])</f>
        <v>10.271648733047879</v>
      </c>
      <c r="R282">
        <f>SQRT(output__2[[#This Row],[θ x]]^2+output__2[[#This Row],[θ y]]^2+output__2[[#This Row],[θ z]]^2)</f>
        <v>16.566965666935957</v>
      </c>
      <c r="S282">
        <f>output__2[[#This Row],[ax]]*$B282</f>
        <v>-4.4765519999999837E-2</v>
      </c>
      <c r="T282">
        <f>output__2[[#This Row],[ay]]*$B282</f>
        <v>5.4189839999999809E-2</v>
      </c>
      <c r="U282">
        <f>output__2[[#This Row],[az]]*$B282</f>
        <v>0.11426987999999959</v>
      </c>
      <c r="V282">
        <f>SUM(S$2:S282)</f>
        <v>1.1184835900000019</v>
      </c>
      <c r="W282">
        <f>SUM(T$2:T282)</f>
        <v>1.2882919500000198</v>
      </c>
      <c r="X282">
        <f>SUM($U$2:U282)</f>
        <v>-5.596564459999998</v>
      </c>
      <c r="Y282">
        <f>SQRT(output__2[[#This Row],[vx]]^2+output__2[[#This Row],[vy]]^2+output__2[[#This Row],[vz]]^2)</f>
        <v>5.850832030102147</v>
      </c>
      <c r="Z282">
        <f t="shared" si="4"/>
        <v>0.97499999999999998</v>
      </c>
      <c r="AA282">
        <f>output__2[[#This Row],[m segmental(kg)]]*output__2[[#This Row],[vmag]]</f>
        <v>5.7045612293495935</v>
      </c>
    </row>
    <row r="283" spans="1:27" x14ac:dyDescent="0.3">
      <c r="A283">
        <v>35.299191</v>
      </c>
      <c r="B283">
        <f>output__2[[#This Row],[time]]-A282</f>
        <v>0.12554200000000293</v>
      </c>
      <c r="C283">
        <v>-2.2200000000000002</v>
      </c>
      <c r="D283">
        <v>4.9400000000000004</v>
      </c>
      <c r="E283">
        <v>-0.84</v>
      </c>
      <c r="F283">
        <v>0.26</v>
      </c>
      <c r="G283">
        <v>-0.04</v>
      </c>
      <c r="H283">
        <v>0.39</v>
      </c>
      <c r="I283">
        <f>output__2[[#This Row],[wx]]*180/PI()</f>
        <v>14.896902673401405</v>
      </c>
      <c r="J283">
        <f>output__2[[#This Row],[wy]]*180/PI()</f>
        <v>-2.2918311805232929</v>
      </c>
      <c r="K283">
        <f>output__2[[#This Row],[wz]]*180/PI()</f>
        <v>22.345354010102106</v>
      </c>
      <c r="L283">
        <f>output__2[[#This Row],[wx (deg)]]*output__2[[#This Row],[dt]]</f>
        <v>1.8701869554242028</v>
      </c>
      <c r="M283">
        <f>output__2[[#This Row],[wy (deg)]]*output__2[[#This Row],[dt]]</f>
        <v>-0.28772107006526193</v>
      </c>
      <c r="N283">
        <f>output__2[[#This Row],[wz (deg)]]*output__2[[#This Row],[dt]]</f>
        <v>2.8052804331363039</v>
      </c>
      <c r="O283">
        <f>SUM($L$2:output__2[[#This Row],[delta θx]])</f>
        <v>6.0931666548574785</v>
      </c>
      <c r="P283">
        <f>SUM($M$2:output__2[[#This Row],[delta θy]])</f>
        <v>12.005530174926237</v>
      </c>
      <c r="Q283">
        <f>SUM($N$2:output__2[[#This Row],[delta θz]])</f>
        <v>13.076929166184183</v>
      </c>
      <c r="R283">
        <f>SQRT(output__2[[#This Row],[θ x]]^2+output__2[[#This Row],[θ y]]^2+output__2[[#This Row],[θ z]]^2)</f>
        <v>18.768737599591773</v>
      </c>
      <c r="S283">
        <f>output__2[[#This Row],[ax]]*$B283</f>
        <v>-0.27870324000000651</v>
      </c>
      <c r="T283">
        <f>output__2[[#This Row],[ay]]*$B283</f>
        <v>0.62017748000001449</v>
      </c>
      <c r="U283">
        <f>output__2[[#This Row],[az]]*$B283</f>
        <v>-0.10545528000000245</v>
      </c>
      <c r="V283">
        <f>SUM(S$2:S283)</f>
        <v>0.8397803499999954</v>
      </c>
      <c r="W283">
        <f>SUM(T$2:T283)</f>
        <v>1.9084694300000344</v>
      </c>
      <c r="X283">
        <f>SUM($U$2:U283)</f>
        <v>-5.7020197400000008</v>
      </c>
      <c r="Y283">
        <f>SQRT(output__2[[#This Row],[vx]]^2+output__2[[#This Row],[vy]]^2+output__2[[#This Row],[vz]]^2)</f>
        <v>6.0712861666075701</v>
      </c>
      <c r="Z283">
        <f t="shared" si="4"/>
        <v>0.97499999999999998</v>
      </c>
      <c r="AA283">
        <f>output__2[[#This Row],[m segmental(kg)]]*output__2[[#This Row],[vmag]]</f>
        <v>5.9195040124423803</v>
      </c>
    </row>
    <row r="284" spans="1:27" x14ac:dyDescent="0.3">
      <c r="A284">
        <v>35.433923999999998</v>
      </c>
      <c r="B284">
        <f>output__2[[#This Row],[time]]-A283</f>
        <v>0.13473299999999711</v>
      </c>
      <c r="C284">
        <v>-1.81</v>
      </c>
      <c r="D284">
        <v>-0.78</v>
      </c>
      <c r="E284">
        <v>-0.16</v>
      </c>
      <c r="F284">
        <v>0.38</v>
      </c>
      <c r="G284">
        <v>-0.28999999999999998</v>
      </c>
      <c r="H284">
        <v>0.34</v>
      </c>
      <c r="I284">
        <f>output__2[[#This Row],[wx]]*180/PI()</f>
        <v>21.772396214971284</v>
      </c>
      <c r="J284">
        <f>output__2[[#This Row],[wy]]*180/PI()</f>
        <v>-16.615776058793873</v>
      </c>
      <c r="K284">
        <f>output__2[[#This Row],[wz]]*180/PI()</f>
        <v>19.480565034447991</v>
      </c>
      <c r="L284">
        <f>output__2[[#This Row],[wx (deg)]]*output__2[[#This Row],[dt]]</f>
        <v>2.933460259231663</v>
      </c>
      <c r="M284">
        <f>output__2[[#This Row],[wy (deg)]]*output__2[[#This Row],[dt]]</f>
        <v>-2.2386933557294268</v>
      </c>
      <c r="N284">
        <f>output__2[[#This Row],[wz (deg)]]*output__2[[#This Row],[dt]]</f>
        <v>2.6246749687862247</v>
      </c>
      <c r="O284">
        <f>SUM($L$2:output__2[[#This Row],[delta θx]])</f>
        <v>9.0266269140891424</v>
      </c>
      <c r="P284">
        <f>SUM($M$2:output__2[[#This Row],[delta θy]])</f>
        <v>9.7668368191968113</v>
      </c>
      <c r="Q284">
        <f>SUM($N$2:output__2[[#This Row],[delta θz]])</f>
        <v>15.701604134970408</v>
      </c>
      <c r="R284">
        <f>SQRT(output__2[[#This Row],[θ x]]^2+output__2[[#This Row],[θ y]]^2+output__2[[#This Row],[θ z]]^2)</f>
        <v>20.5769644824084</v>
      </c>
      <c r="S284">
        <f>output__2[[#This Row],[ax]]*$B284</f>
        <v>-0.24386672999999476</v>
      </c>
      <c r="T284">
        <f>output__2[[#This Row],[ay]]*$B284</f>
        <v>-0.10509173999999774</v>
      </c>
      <c r="U284">
        <f>output__2[[#This Row],[az]]*$B284</f>
        <v>-2.1557279999999537E-2</v>
      </c>
      <c r="V284">
        <f>SUM(S$2:S284)</f>
        <v>0.59591362000000059</v>
      </c>
      <c r="W284">
        <f>SUM(T$2:T284)</f>
        <v>1.8033776900000367</v>
      </c>
      <c r="X284">
        <f>SUM($U$2:U284)</f>
        <v>-5.7235770200000005</v>
      </c>
      <c r="Y284">
        <f>SQRT(output__2[[#This Row],[vx]]^2+output__2[[#This Row],[vy]]^2+output__2[[#This Row],[vz]]^2)</f>
        <v>6.0304741139618079</v>
      </c>
      <c r="Z284">
        <f t="shared" si="4"/>
        <v>0.97499999999999998</v>
      </c>
      <c r="AA284">
        <f>output__2[[#This Row],[m segmental(kg)]]*output__2[[#This Row],[vmag]]</f>
        <v>5.8797122611127621</v>
      </c>
    </row>
    <row r="285" spans="1:27" x14ac:dyDescent="0.3">
      <c r="A285">
        <v>35.548940000000002</v>
      </c>
      <c r="B285">
        <f>output__2[[#This Row],[time]]-A284</f>
        <v>0.11501600000000423</v>
      </c>
      <c r="C285">
        <v>-2.29</v>
      </c>
      <c r="D285">
        <v>-0.98</v>
      </c>
      <c r="E285">
        <v>0.19</v>
      </c>
      <c r="F285">
        <v>0.16</v>
      </c>
      <c r="G285">
        <v>-0.02</v>
      </c>
      <c r="H285">
        <v>-0.19</v>
      </c>
      <c r="I285">
        <f>output__2[[#This Row],[wx]]*180/PI()</f>
        <v>9.1673247220931717</v>
      </c>
      <c r="J285">
        <f>output__2[[#This Row],[wy]]*180/PI()</f>
        <v>-1.1459155902616465</v>
      </c>
      <c r="K285">
        <f>output__2[[#This Row],[wz]]*180/PI()</f>
        <v>-10.886198107485642</v>
      </c>
      <c r="L285">
        <f>output__2[[#This Row],[wx (deg)]]*output__2[[#This Row],[dt]]</f>
        <v>1.0543890202363069</v>
      </c>
      <c r="M285">
        <f>output__2[[#This Row],[wy (deg)]]*output__2[[#This Row],[dt]]</f>
        <v>-0.13179862752953836</v>
      </c>
      <c r="N285">
        <f>output__2[[#This Row],[wz (deg)]]*output__2[[#This Row],[dt]]</f>
        <v>-1.2520869615306145</v>
      </c>
      <c r="O285">
        <f>SUM($L$2:output__2[[#This Row],[delta θx]])</f>
        <v>10.08101593432545</v>
      </c>
      <c r="P285">
        <f>SUM($M$2:output__2[[#This Row],[delta θy]])</f>
        <v>9.6350381916672738</v>
      </c>
      <c r="Q285">
        <f>SUM($N$2:output__2[[#This Row],[delta θz]])</f>
        <v>14.449517173439794</v>
      </c>
      <c r="R285">
        <f>SQRT(output__2[[#This Row],[θ x]]^2+output__2[[#This Row],[θ y]]^2+output__2[[#This Row],[θ z]]^2)</f>
        <v>20.081070433832512</v>
      </c>
      <c r="S285">
        <f>output__2[[#This Row],[ax]]*$B285</f>
        <v>-0.26338664000000966</v>
      </c>
      <c r="T285">
        <f>output__2[[#This Row],[ay]]*$B285</f>
        <v>-0.11271568000000413</v>
      </c>
      <c r="U285">
        <f>output__2[[#This Row],[az]]*$B285</f>
        <v>2.1853040000000802E-2</v>
      </c>
      <c r="V285">
        <f>SUM(S$2:S285)</f>
        <v>0.33252697999999092</v>
      </c>
      <c r="W285">
        <f>SUM(T$2:T285)</f>
        <v>1.6906620100000325</v>
      </c>
      <c r="X285">
        <f>SUM($U$2:U285)</f>
        <v>-5.7017239799999997</v>
      </c>
      <c r="Y285">
        <f>SQRT(output__2[[#This Row],[vx]]^2+output__2[[#This Row],[vy]]^2+output__2[[#This Row],[vz]]^2)</f>
        <v>5.9563888866151364</v>
      </c>
      <c r="Z285">
        <f t="shared" si="4"/>
        <v>0.97499999999999998</v>
      </c>
      <c r="AA285">
        <f>output__2[[#This Row],[m segmental(kg)]]*output__2[[#This Row],[vmag]]</f>
        <v>5.8074791644497576</v>
      </c>
    </row>
    <row r="286" spans="1:27" x14ac:dyDescent="0.3">
      <c r="A286">
        <v>35.677489000000001</v>
      </c>
      <c r="B286">
        <f>output__2[[#This Row],[time]]-A285</f>
        <v>0.12854899999999958</v>
      </c>
      <c r="C286">
        <v>-0.12</v>
      </c>
      <c r="D286">
        <v>-0.48</v>
      </c>
      <c r="E286">
        <v>0.91</v>
      </c>
      <c r="F286">
        <v>0.23</v>
      </c>
      <c r="G286">
        <v>-0.01</v>
      </c>
      <c r="H286">
        <v>-0.05</v>
      </c>
      <c r="I286">
        <f>output__2[[#This Row],[wx]]*180/PI()</f>
        <v>13.178029288008934</v>
      </c>
      <c r="J286">
        <f>output__2[[#This Row],[wy]]*180/PI()</f>
        <v>-0.57295779513082323</v>
      </c>
      <c r="K286">
        <f>output__2[[#This Row],[wz]]*180/PI()</f>
        <v>-2.8647889756541161</v>
      </c>
      <c r="L286">
        <f>output__2[[#This Row],[wx (deg)]]*output__2[[#This Row],[dt]]</f>
        <v>1.6940224869442551</v>
      </c>
      <c r="M286">
        <f>output__2[[#This Row],[wy (deg)]]*output__2[[#This Row],[dt]]</f>
        <v>-7.3653151606271949E-2</v>
      </c>
      <c r="N286">
        <f>output__2[[#This Row],[wz (deg)]]*output__2[[#This Row],[dt]]</f>
        <v>-0.36826575803135975</v>
      </c>
      <c r="O286">
        <f>SUM($L$2:output__2[[#This Row],[delta θx]])</f>
        <v>11.775038421269706</v>
      </c>
      <c r="P286">
        <f>SUM($M$2:output__2[[#This Row],[delta θy]])</f>
        <v>9.5613850400610012</v>
      </c>
      <c r="Q286">
        <f>SUM($N$2:output__2[[#This Row],[delta θz]])</f>
        <v>14.081251415408435</v>
      </c>
      <c r="R286">
        <f>SQRT(output__2[[#This Row],[θ x]]^2+output__2[[#This Row],[θ y]]^2+output__2[[#This Row],[θ z]]^2)</f>
        <v>20.696696720264857</v>
      </c>
      <c r="S286">
        <f>output__2[[#This Row],[ax]]*$B286</f>
        <v>-1.5425879999999949E-2</v>
      </c>
      <c r="T286">
        <f>output__2[[#This Row],[ay]]*$B286</f>
        <v>-6.1703519999999797E-2</v>
      </c>
      <c r="U286">
        <f>output__2[[#This Row],[az]]*$B286</f>
        <v>0.11697958999999962</v>
      </c>
      <c r="V286">
        <f>SUM(S$2:S286)</f>
        <v>0.31710109999999098</v>
      </c>
      <c r="W286">
        <f>SUM(T$2:T286)</f>
        <v>1.6289584900000327</v>
      </c>
      <c r="X286">
        <f>SUM($U$2:U286)</f>
        <v>-5.58474439</v>
      </c>
      <c r="Y286">
        <f>SQRT(output__2[[#This Row],[vx]]^2+output__2[[#This Row],[vy]]^2+output__2[[#This Row],[vz]]^2)</f>
        <v>5.8260989325105745</v>
      </c>
      <c r="Z286">
        <f t="shared" si="4"/>
        <v>0.97499999999999998</v>
      </c>
      <c r="AA286">
        <f>output__2[[#This Row],[m segmental(kg)]]*output__2[[#This Row],[vmag]]</f>
        <v>5.6804464591978103</v>
      </c>
    </row>
    <row r="287" spans="1:27" x14ac:dyDescent="0.3">
      <c r="A287">
        <v>35.809759</v>
      </c>
      <c r="B287">
        <f>output__2[[#This Row],[time]]-A286</f>
        <v>0.13226999999999833</v>
      </c>
      <c r="C287">
        <v>0.56000000000000005</v>
      </c>
      <c r="D287">
        <v>0.25</v>
      </c>
      <c r="E287">
        <v>0.77</v>
      </c>
      <c r="F287">
        <v>-0.19</v>
      </c>
      <c r="G287">
        <v>-0.05</v>
      </c>
      <c r="H287">
        <v>0.04</v>
      </c>
      <c r="I287">
        <f>output__2[[#This Row],[wx]]*180/PI()</f>
        <v>-10.886198107485642</v>
      </c>
      <c r="J287">
        <f>output__2[[#This Row],[wy]]*180/PI()</f>
        <v>-2.8647889756541161</v>
      </c>
      <c r="K287">
        <f>output__2[[#This Row],[wz]]*180/PI()</f>
        <v>2.2918311805232929</v>
      </c>
      <c r="L287">
        <f>output__2[[#This Row],[wx (deg)]]*output__2[[#This Row],[dt]]</f>
        <v>-1.4399174236771077</v>
      </c>
      <c r="M287">
        <f>output__2[[#This Row],[wy (deg)]]*output__2[[#This Row],[dt]]</f>
        <v>-0.37892563780976518</v>
      </c>
      <c r="N287">
        <f>output__2[[#This Row],[wz (deg)]]*output__2[[#This Row],[dt]]</f>
        <v>0.30314051024781213</v>
      </c>
      <c r="O287">
        <f>SUM($L$2:output__2[[#This Row],[delta θx]])</f>
        <v>10.335120997592599</v>
      </c>
      <c r="P287">
        <f>SUM($M$2:output__2[[#This Row],[delta θy]])</f>
        <v>9.1824594022512365</v>
      </c>
      <c r="Q287">
        <f>SUM($N$2:output__2[[#This Row],[delta θz]])</f>
        <v>14.384391925656248</v>
      </c>
      <c r="R287">
        <f>SQRT(output__2[[#This Row],[θ x]]^2+output__2[[#This Row],[θ y]]^2+output__2[[#This Row],[θ z]]^2)</f>
        <v>19.951015457358459</v>
      </c>
      <c r="S287">
        <f>output__2[[#This Row],[ax]]*$B287</f>
        <v>7.4071199999999074E-2</v>
      </c>
      <c r="T287">
        <f>output__2[[#This Row],[ay]]*$B287</f>
        <v>3.3067499999999583E-2</v>
      </c>
      <c r="U287">
        <f>output__2[[#This Row],[az]]*$B287</f>
        <v>0.10184789999999871</v>
      </c>
      <c r="V287">
        <f>SUM(S$2:S287)</f>
        <v>0.39117229999999004</v>
      </c>
      <c r="W287">
        <f>SUM(T$2:T287)</f>
        <v>1.6620259900000323</v>
      </c>
      <c r="X287">
        <f>SUM($U$2:U287)</f>
        <v>-5.4828964900000017</v>
      </c>
      <c r="Y287">
        <f>SQRT(output__2[[#This Row],[vx]]^2+output__2[[#This Row],[vy]]^2+output__2[[#This Row],[vz]]^2)</f>
        <v>5.7426039459270743</v>
      </c>
      <c r="Z287">
        <f t="shared" si="4"/>
        <v>0.97499999999999998</v>
      </c>
      <c r="AA287">
        <f>output__2[[#This Row],[m segmental(kg)]]*output__2[[#This Row],[vmag]]</f>
        <v>5.599038847278897</v>
      </c>
    </row>
    <row r="288" spans="1:27" x14ac:dyDescent="0.3">
      <c r="A288">
        <v>35.930937</v>
      </c>
      <c r="B288">
        <f>output__2[[#This Row],[time]]-A287</f>
        <v>0.12117800000000045</v>
      </c>
      <c r="C288">
        <v>2.02</v>
      </c>
      <c r="D288">
        <v>2.7600000000000002</v>
      </c>
      <c r="E288">
        <v>-3.2800000000000002</v>
      </c>
      <c r="F288">
        <v>-0.08</v>
      </c>
      <c r="G288">
        <v>-0.18</v>
      </c>
      <c r="H288">
        <v>-0.39</v>
      </c>
      <c r="I288">
        <f>output__2[[#This Row],[wx]]*180/PI()</f>
        <v>-4.5836623610465859</v>
      </c>
      <c r="J288">
        <f>output__2[[#This Row],[wy]]*180/PI()</f>
        <v>-10.313240312354818</v>
      </c>
      <c r="K288">
        <f>output__2[[#This Row],[wz]]*180/PI()</f>
        <v>-22.345354010102106</v>
      </c>
      <c r="L288">
        <f>output__2[[#This Row],[wx (deg)]]*output__2[[#This Row],[dt]]</f>
        <v>-0.55543903758690527</v>
      </c>
      <c r="M288">
        <f>output__2[[#This Row],[wy (deg)]]*output__2[[#This Row],[dt]]</f>
        <v>-1.2497378345705368</v>
      </c>
      <c r="N288">
        <f>output__2[[#This Row],[wz (deg)]]*output__2[[#This Row],[dt]]</f>
        <v>-2.707765308236163</v>
      </c>
      <c r="O288">
        <f>SUM($L$2:output__2[[#This Row],[delta θx]])</f>
        <v>9.7796819600056928</v>
      </c>
      <c r="P288">
        <f>SUM($M$2:output__2[[#This Row],[delta θy]])</f>
        <v>7.9327215676806997</v>
      </c>
      <c r="Q288">
        <f>SUM($N$2:output__2[[#This Row],[delta θz]])</f>
        <v>11.676626617420084</v>
      </c>
      <c r="R288">
        <f>SQRT(output__2[[#This Row],[θ x]]^2+output__2[[#This Row],[θ y]]^2+output__2[[#This Row],[θ z]]^2)</f>
        <v>17.173056218153206</v>
      </c>
      <c r="S288">
        <f>output__2[[#This Row],[ax]]*$B288</f>
        <v>0.24477956000000092</v>
      </c>
      <c r="T288">
        <f>output__2[[#This Row],[ay]]*$B288</f>
        <v>0.33445128000000129</v>
      </c>
      <c r="U288">
        <f>output__2[[#This Row],[az]]*$B288</f>
        <v>-0.39746384000000151</v>
      </c>
      <c r="V288">
        <f>SUM(S$2:S288)</f>
        <v>0.63595185999999093</v>
      </c>
      <c r="W288">
        <f>SUM(T$2:T288)</f>
        <v>1.9964772700000335</v>
      </c>
      <c r="X288">
        <f>SUM($U$2:U288)</f>
        <v>-5.8803603300000029</v>
      </c>
      <c r="Y288">
        <f>SQRT(output__2[[#This Row],[vx]]^2+output__2[[#This Row],[vy]]^2+output__2[[#This Row],[vz]]^2)</f>
        <v>6.2425150274950862</v>
      </c>
      <c r="Z288">
        <f t="shared" si="4"/>
        <v>0.97499999999999998</v>
      </c>
      <c r="AA288">
        <f>output__2[[#This Row],[m segmental(kg)]]*output__2[[#This Row],[vmag]]</f>
        <v>6.086452151807709</v>
      </c>
    </row>
    <row r="289" spans="1:27" x14ac:dyDescent="0.3">
      <c r="A289">
        <v>36.049090999999997</v>
      </c>
      <c r="B289">
        <f>output__2[[#This Row],[time]]-A288</f>
        <v>0.11815399999999698</v>
      </c>
      <c r="C289">
        <v>1.07</v>
      </c>
      <c r="D289">
        <v>0.41000000000000003</v>
      </c>
      <c r="E289">
        <v>-0.17</v>
      </c>
      <c r="F289">
        <v>0.49</v>
      </c>
      <c r="G289">
        <v>0.28000000000000003</v>
      </c>
      <c r="H289">
        <v>-0.38</v>
      </c>
      <c r="I289">
        <f>output__2[[#This Row],[wx]]*180/PI()</f>
        <v>28.074931961410339</v>
      </c>
      <c r="J289">
        <f>output__2[[#This Row],[wy]]*180/PI()</f>
        <v>16.042818263663051</v>
      </c>
      <c r="K289">
        <f>output__2[[#This Row],[wz]]*180/PI()</f>
        <v>-21.772396214971284</v>
      </c>
      <c r="L289">
        <f>output__2[[#This Row],[wx (deg)]]*output__2[[#This Row],[dt]]</f>
        <v>3.3171655109683926</v>
      </c>
      <c r="M289">
        <f>output__2[[#This Row],[wy (deg)]]*output__2[[#This Row],[dt]]</f>
        <v>1.8955231491247957</v>
      </c>
      <c r="N289">
        <f>output__2[[#This Row],[wz (deg)]]*output__2[[#This Row],[dt]]</f>
        <v>-2.5724957023836512</v>
      </c>
      <c r="O289">
        <f>SUM($L$2:output__2[[#This Row],[delta θx]])</f>
        <v>13.096847470974085</v>
      </c>
      <c r="P289">
        <f>SUM($M$2:output__2[[#This Row],[delta θy]])</f>
        <v>9.8282447168054947</v>
      </c>
      <c r="Q289">
        <f>SUM($N$2:output__2[[#This Row],[delta θz]])</f>
        <v>9.104130915036432</v>
      </c>
      <c r="R289">
        <f>SQRT(output__2[[#This Row],[θ x]]^2+output__2[[#This Row],[θ y]]^2+output__2[[#This Row],[θ z]]^2)</f>
        <v>18.735181013523661</v>
      </c>
      <c r="S289">
        <f>output__2[[#This Row],[ax]]*$B289</f>
        <v>0.12642477999999677</v>
      </c>
      <c r="T289">
        <f>output__2[[#This Row],[ay]]*$B289</f>
        <v>4.8443139999998767E-2</v>
      </c>
      <c r="U289">
        <f>output__2[[#This Row],[az]]*$B289</f>
        <v>-2.0086179999999489E-2</v>
      </c>
      <c r="V289">
        <f>SUM(S$2:S289)</f>
        <v>0.76237663999998773</v>
      </c>
      <c r="W289">
        <f>SUM(T$2:T289)</f>
        <v>2.0449204100000324</v>
      </c>
      <c r="X289">
        <f>SUM($U$2:U289)</f>
        <v>-5.9004465100000028</v>
      </c>
      <c r="Y289">
        <f>SQRT(output__2[[#This Row],[vx]]^2+output__2[[#This Row],[vy]]^2+output__2[[#This Row],[vz]]^2)</f>
        <v>6.2911196651966161</v>
      </c>
      <c r="Z289">
        <f t="shared" si="4"/>
        <v>0.97499999999999998</v>
      </c>
      <c r="AA289">
        <f>output__2[[#This Row],[m segmental(kg)]]*output__2[[#This Row],[vmag]]</f>
        <v>6.1338416735667005</v>
      </c>
    </row>
    <row r="290" spans="1:27" x14ac:dyDescent="0.3">
      <c r="A290">
        <v>36.179003999999999</v>
      </c>
      <c r="B290">
        <f>output__2[[#This Row],[time]]-A289</f>
        <v>0.12991300000000194</v>
      </c>
      <c r="C290">
        <v>0.38</v>
      </c>
      <c r="D290">
        <v>0.16</v>
      </c>
      <c r="E290">
        <v>-0.35000000000000003</v>
      </c>
      <c r="F290">
        <v>7.0000000000000007E-2</v>
      </c>
      <c r="G290">
        <v>-0.14000000000000001</v>
      </c>
      <c r="H290">
        <v>0.17</v>
      </c>
      <c r="I290">
        <f>output__2[[#This Row],[wx]]*180/PI()</f>
        <v>4.0107045659157627</v>
      </c>
      <c r="J290">
        <f>output__2[[#This Row],[wy]]*180/PI()</f>
        <v>-8.0214091318315255</v>
      </c>
      <c r="K290">
        <f>output__2[[#This Row],[wz]]*180/PI()</f>
        <v>9.7402825172239957</v>
      </c>
      <c r="L290">
        <f>output__2[[#This Row],[wx (deg)]]*output__2[[#This Row],[dt]]</f>
        <v>0.52104266227182228</v>
      </c>
      <c r="M290">
        <f>output__2[[#This Row],[wy (deg)]]*output__2[[#This Row],[dt]]</f>
        <v>-1.0420853245436446</v>
      </c>
      <c r="N290">
        <f>output__2[[#This Row],[wz (deg)]]*output__2[[#This Row],[dt]]</f>
        <v>1.2653893226601398</v>
      </c>
      <c r="O290">
        <f>SUM($L$2:output__2[[#This Row],[delta θx]])</f>
        <v>13.617890133245908</v>
      </c>
      <c r="P290">
        <f>SUM($M$2:output__2[[#This Row],[delta θy]])</f>
        <v>8.7861593922618511</v>
      </c>
      <c r="Q290">
        <f>SUM($N$2:output__2[[#This Row],[delta θz]])</f>
        <v>10.369520237696571</v>
      </c>
      <c r="R290">
        <f>SQRT(output__2[[#This Row],[θ x]]^2+output__2[[#This Row],[θ y]]^2+output__2[[#This Row],[θ z]]^2)</f>
        <v>19.239814929135523</v>
      </c>
      <c r="S290">
        <f>output__2[[#This Row],[ax]]*$B290</f>
        <v>4.9366940000000741E-2</v>
      </c>
      <c r="T290">
        <f>output__2[[#This Row],[ay]]*$B290</f>
        <v>2.0786080000000311E-2</v>
      </c>
      <c r="U290">
        <f>output__2[[#This Row],[az]]*$B290</f>
        <v>-4.5469550000000684E-2</v>
      </c>
      <c r="V290">
        <f>SUM(S$2:S290)</f>
        <v>0.81174357999998847</v>
      </c>
      <c r="W290">
        <f>SUM(T$2:T290)</f>
        <v>2.0657064900000326</v>
      </c>
      <c r="X290">
        <f>SUM($U$2:U290)</f>
        <v>-5.9459160600000036</v>
      </c>
      <c r="Y290">
        <f>SQRT(output__2[[#This Row],[vx]]^2+output__2[[#This Row],[vy]]^2+output__2[[#This Row],[vz]]^2)</f>
        <v>6.3466517735783654</v>
      </c>
      <c r="Z290">
        <f t="shared" si="4"/>
        <v>0.97499999999999998</v>
      </c>
      <c r="AA290">
        <f>output__2[[#This Row],[m segmental(kg)]]*output__2[[#This Row],[vmag]]</f>
        <v>6.1879854792389057</v>
      </c>
    </row>
    <row r="291" spans="1:27" x14ac:dyDescent="0.3">
      <c r="A291">
        <v>36.291772999999999</v>
      </c>
      <c r="B291">
        <f>output__2[[#This Row],[time]]-A290</f>
        <v>0.11276900000000012</v>
      </c>
      <c r="C291">
        <v>-0.21</v>
      </c>
      <c r="D291">
        <v>-1.23</v>
      </c>
      <c r="E291">
        <v>0.57999999999999996</v>
      </c>
      <c r="F291">
        <v>0.21</v>
      </c>
      <c r="G291">
        <v>-0.06</v>
      </c>
      <c r="H291">
        <v>0.05</v>
      </c>
      <c r="I291">
        <f>output__2[[#This Row],[wx]]*180/PI()</f>
        <v>12.032113697747286</v>
      </c>
      <c r="J291">
        <f>output__2[[#This Row],[wy]]*180/PI()</f>
        <v>-3.4377467707849392</v>
      </c>
      <c r="K291">
        <f>output__2[[#This Row],[wz]]*180/PI()</f>
        <v>2.8647889756541161</v>
      </c>
      <c r="L291">
        <f>output__2[[#This Row],[wx (deg)]]*output__2[[#This Row],[dt]]</f>
        <v>1.3568494295812652</v>
      </c>
      <c r="M291">
        <f>output__2[[#This Row],[wy (deg)]]*output__2[[#This Row],[dt]]</f>
        <v>-0.38767126559464721</v>
      </c>
      <c r="N291">
        <f>output__2[[#This Row],[wz (deg)]]*output__2[[#This Row],[dt]]</f>
        <v>0.32305938799553935</v>
      </c>
      <c r="O291">
        <f>SUM($L$2:output__2[[#This Row],[delta θx]])</f>
        <v>14.974739562827173</v>
      </c>
      <c r="P291">
        <f>SUM($M$2:output__2[[#This Row],[delta θy]])</f>
        <v>8.3984881266672033</v>
      </c>
      <c r="Q291">
        <f>SUM($N$2:output__2[[#This Row],[delta θz]])</f>
        <v>10.69257962569211</v>
      </c>
      <c r="R291">
        <f>SQRT(output__2[[#This Row],[θ x]]^2+output__2[[#This Row],[θ y]]^2+output__2[[#This Row],[θ z]]^2)</f>
        <v>20.226435346843431</v>
      </c>
      <c r="S291">
        <f>output__2[[#This Row],[ax]]*$B291</f>
        <v>-2.3681490000000024E-2</v>
      </c>
      <c r="T291">
        <f>output__2[[#This Row],[ay]]*$B291</f>
        <v>-0.13870587000000015</v>
      </c>
      <c r="U291">
        <f>output__2[[#This Row],[az]]*$B291</f>
        <v>6.5406020000000065E-2</v>
      </c>
      <c r="V291">
        <f>SUM(S$2:S291)</f>
        <v>0.7880620899999885</v>
      </c>
      <c r="W291">
        <f>SUM(T$2:T291)</f>
        <v>1.9270006200000325</v>
      </c>
      <c r="X291">
        <f>SUM($U$2:U291)</f>
        <v>-5.8805100400000034</v>
      </c>
      <c r="Y291">
        <f>SQRT(output__2[[#This Row],[vx]]^2+output__2[[#This Row],[vy]]^2+output__2[[#This Row],[vz]]^2)</f>
        <v>6.2381705313109634</v>
      </c>
      <c r="Z291">
        <f t="shared" si="4"/>
        <v>0.97499999999999998</v>
      </c>
      <c r="AA291">
        <f>output__2[[#This Row],[m segmental(kg)]]*output__2[[#This Row],[vmag]]</f>
        <v>6.0822162680281888</v>
      </c>
    </row>
    <row r="292" spans="1:27" x14ac:dyDescent="0.3">
      <c r="A292">
        <v>36.454651999999996</v>
      </c>
      <c r="B292">
        <f>output__2[[#This Row],[time]]-A291</f>
        <v>0.16287899999999667</v>
      </c>
      <c r="C292">
        <v>-0.34</v>
      </c>
      <c r="D292">
        <v>0.55000000000000004</v>
      </c>
      <c r="E292">
        <v>0.69000000000000006</v>
      </c>
      <c r="F292">
        <v>-0.11</v>
      </c>
      <c r="G292">
        <v>0.15</v>
      </c>
      <c r="H292">
        <v>-0.02</v>
      </c>
      <c r="I292">
        <f>output__2[[#This Row],[wx]]*180/PI()</f>
        <v>-6.3025357464390561</v>
      </c>
      <c r="J292">
        <f>output__2[[#This Row],[wy]]*180/PI()</f>
        <v>8.5943669269623477</v>
      </c>
      <c r="K292">
        <f>output__2[[#This Row],[wz]]*180/PI()</f>
        <v>-1.1459155902616465</v>
      </c>
      <c r="L292">
        <f>output__2[[#This Row],[wx (deg)]]*output__2[[#This Row],[dt]]</f>
        <v>-1.0265507198442261</v>
      </c>
      <c r="M292">
        <f>output__2[[#This Row],[wy (deg)]]*output__2[[#This Row],[dt]]</f>
        <v>1.3998418906966716</v>
      </c>
      <c r="N292">
        <f>output__2[[#This Row],[wz (deg)]]*output__2[[#This Row],[dt]]</f>
        <v>-0.18664558542622289</v>
      </c>
      <c r="O292">
        <f>SUM($L$2:output__2[[#This Row],[delta θx]])</f>
        <v>13.948188842982947</v>
      </c>
      <c r="P292">
        <f>SUM($M$2:output__2[[#This Row],[delta θy]])</f>
        <v>9.7983300173638757</v>
      </c>
      <c r="Q292">
        <f>SUM($N$2:output__2[[#This Row],[delta θz]])</f>
        <v>10.505934040265887</v>
      </c>
      <c r="R292">
        <f>SQRT(output__2[[#This Row],[θ x]]^2+output__2[[#This Row],[θ y]]^2+output__2[[#This Row],[θ z]]^2)</f>
        <v>20.023333718117605</v>
      </c>
      <c r="S292">
        <f>output__2[[#This Row],[ax]]*$B292</f>
        <v>-5.5378859999998871E-2</v>
      </c>
      <c r="T292">
        <f>output__2[[#This Row],[ay]]*$B292</f>
        <v>8.9583449999998177E-2</v>
      </c>
      <c r="U292">
        <f>output__2[[#This Row],[az]]*$B292</f>
        <v>0.11238650999999771</v>
      </c>
      <c r="V292">
        <f>SUM(S$2:S292)</f>
        <v>0.73268322999998958</v>
      </c>
      <c r="W292">
        <f>SUM(T$2:T292)</f>
        <v>2.0165840700000306</v>
      </c>
      <c r="X292">
        <f>SUM($U$2:U292)</f>
        <v>-5.7681235300000058</v>
      </c>
      <c r="Y292">
        <f>SQRT(output__2[[#This Row],[vx]]^2+output__2[[#This Row],[vy]]^2+output__2[[#This Row],[vz]]^2)</f>
        <v>6.1542412273358966</v>
      </c>
      <c r="Z292">
        <f t="shared" si="4"/>
        <v>0.97499999999999998</v>
      </c>
      <c r="AA292">
        <f>output__2[[#This Row],[m segmental(kg)]]*output__2[[#This Row],[vmag]]</f>
        <v>6.0003851966524993</v>
      </c>
    </row>
    <row r="293" spans="1:27" x14ac:dyDescent="0.3">
      <c r="A293">
        <v>36.558684</v>
      </c>
      <c r="B293">
        <f>output__2[[#This Row],[time]]-A292</f>
        <v>0.10403200000000368</v>
      </c>
      <c r="C293">
        <v>-2.57</v>
      </c>
      <c r="D293">
        <v>4.4400000000000004</v>
      </c>
      <c r="E293">
        <v>-2.37</v>
      </c>
      <c r="F293">
        <v>0.08</v>
      </c>
      <c r="G293">
        <v>-0.01</v>
      </c>
      <c r="H293">
        <v>0.5</v>
      </c>
      <c r="I293">
        <f>output__2[[#This Row],[wx]]*180/PI()</f>
        <v>4.5836623610465859</v>
      </c>
      <c r="J293">
        <f>output__2[[#This Row],[wy]]*180/PI()</f>
        <v>-0.57295779513082323</v>
      </c>
      <c r="K293">
        <f>output__2[[#This Row],[wz]]*180/PI()</f>
        <v>28.647889756541161</v>
      </c>
      <c r="L293">
        <f>output__2[[#This Row],[wx (deg)]]*output__2[[#This Row],[dt]]</f>
        <v>0.47684756274441525</v>
      </c>
      <c r="M293">
        <f>output__2[[#This Row],[wy (deg)]]*output__2[[#This Row],[dt]]</f>
        <v>-5.9605945343051907E-2</v>
      </c>
      <c r="N293">
        <f>output__2[[#This Row],[wz (deg)]]*output__2[[#This Row],[dt]]</f>
        <v>2.9802972671525954</v>
      </c>
      <c r="O293">
        <f>SUM($L$2:output__2[[#This Row],[delta θx]])</f>
        <v>14.425036405727363</v>
      </c>
      <c r="P293">
        <f>SUM($M$2:output__2[[#This Row],[delta θy]])</f>
        <v>9.7387240720208244</v>
      </c>
      <c r="Q293">
        <f>SUM($N$2:output__2[[#This Row],[delta θz]])</f>
        <v>13.486231307418482</v>
      </c>
      <c r="R293">
        <f>SQRT(output__2[[#This Row],[θ x]]^2+output__2[[#This Row],[θ y]]^2+output__2[[#This Row],[θ z]]^2)</f>
        <v>22.018239183338711</v>
      </c>
      <c r="S293">
        <f>output__2[[#This Row],[ax]]*$B293</f>
        <v>-0.26736224000000941</v>
      </c>
      <c r="T293">
        <f>output__2[[#This Row],[ay]]*$B293</f>
        <v>0.46190208000001637</v>
      </c>
      <c r="U293">
        <f>output__2[[#This Row],[az]]*$B293</f>
        <v>-0.24655584000000871</v>
      </c>
      <c r="V293">
        <f>SUM(S$2:S293)</f>
        <v>0.46532098999998017</v>
      </c>
      <c r="W293">
        <f>SUM(T$2:T293)</f>
        <v>2.4784861500000468</v>
      </c>
      <c r="X293">
        <f>SUM($U$2:U293)</f>
        <v>-6.0146793700000147</v>
      </c>
      <c r="Y293">
        <f>SQRT(output__2[[#This Row],[vx]]^2+output__2[[#This Row],[vy]]^2+output__2[[#This Row],[vz]]^2)</f>
        <v>6.5219464229155086</v>
      </c>
      <c r="Z293">
        <f t="shared" si="4"/>
        <v>0.97499999999999998</v>
      </c>
      <c r="AA293">
        <f>output__2[[#This Row],[m segmental(kg)]]*output__2[[#This Row],[vmag]]</f>
        <v>6.3588977623426208</v>
      </c>
    </row>
    <row r="294" spans="1:27" x14ac:dyDescent="0.3">
      <c r="A294">
        <v>36.677602</v>
      </c>
      <c r="B294">
        <f>output__2[[#This Row],[time]]-A293</f>
        <v>0.11891800000000075</v>
      </c>
      <c r="C294">
        <v>-0.99</v>
      </c>
      <c r="D294">
        <v>1.56</v>
      </c>
      <c r="E294">
        <v>-2.77</v>
      </c>
      <c r="F294">
        <v>0.42</v>
      </c>
      <c r="G294">
        <v>-0.18</v>
      </c>
      <c r="H294">
        <v>0.14000000000000001</v>
      </c>
      <c r="I294">
        <f>output__2[[#This Row],[wx]]*180/PI()</f>
        <v>24.064227395494573</v>
      </c>
      <c r="J294">
        <f>output__2[[#This Row],[wy]]*180/PI()</f>
        <v>-10.313240312354818</v>
      </c>
      <c r="K294">
        <f>output__2[[#This Row],[wz]]*180/PI()</f>
        <v>8.0214091318315255</v>
      </c>
      <c r="L294">
        <f>output__2[[#This Row],[wx (deg)]]*output__2[[#This Row],[dt]]</f>
        <v>2.8616697934174415</v>
      </c>
      <c r="M294">
        <f>output__2[[#This Row],[wy (deg)]]*output__2[[#This Row],[dt]]</f>
        <v>-1.226429911464618</v>
      </c>
      <c r="N294">
        <f>output__2[[#This Row],[wz (deg)]]*output__2[[#This Row],[dt]]</f>
        <v>0.95388993113914733</v>
      </c>
      <c r="O294">
        <f>SUM($L$2:output__2[[#This Row],[delta θx]])</f>
        <v>17.286706199144806</v>
      </c>
      <c r="P294">
        <f>SUM($M$2:output__2[[#This Row],[delta θy]])</f>
        <v>8.5122941605562055</v>
      </c>
      <c r="Q294">
        <f>SUM($N$2:output__2[[#This Row],[delta θz]])</f>
        <v>14.44012123855763</v>
      </c>
      <c r="R294">
        <f>SQRT(output__2[[#This Row],[θ x]]^2+output__2[[#This Row],[θ y]]^2+output__2[[#This Row],[θ z]]^2)</f>
        <v>24.079170759717492</v>
      </c>
      <c r="S294">
        <f>output__2[[#This Row],[ax]]*$B294</f>
        <v>-0.11772882000000073</v>
      </c>
      <c r="T294">
        <f>output__2[[#This Row],[ay]]*$B294</f>
        <v>0.18551208000000116</v>
      </c>
      <c r="U294">
        <f>output__2[[#This Row],[az]]*$B294</f>
        <v>-0.32940286000000207</v>
      </c>
      <c r="V294">
        <f>SUM(S$2:S294)</f>
        <v>0.34759216999997944</v>
      </c>
      <c r="W294">
        <f>SUM(T$2:T294)</f>
        <v>2.6639982300000478</v>
      </c>
      <c r="X294">
        <f>SUM($U$2:U294)</f>
        <v>-6.3440822300000166</v>
      </c>
      <c r="Y294">
        <f>SQRT(output__2[[#This Row],[vx]]^2+output__2[[#This Row],[vy]]^2+output__2[[#This Row],[vz]]^2)</f>
        <v>6.8894909991298094</v>
      </c>
      <c r="Z294">
        <f t="shared" si="4"/>
        <v>0.97499999999999998</v>
      </c>
      <c r="AA294">
        <f>output__2[[#This Row],[m segmental(kg)]]*output__2[[#This Row],[vmag]]</f>
        <v>6.717253724151564</v>
      </c>
    </row>
    <row r="295" spans="1:27" x14ac:dyDescent="0.3">
      <c r="A295">
        <v>36.794615</v>
      </c>
      <c r="B295">
        <f>output__2[[#This Row],[time]]-A294</f>
        <v>0.11701300000000003</v>
      </c>
      <c r="C295">
        <v>-0.56000000000000005</v>
      </c>
      <c r="D295">
        <v>-0.42</v>
      </c>
      <c r="E295">
        <v>0.14000000000000001</v>
      </c>
      <c r="F295">
        <v>0.32</v>
      </c>
      <c r="G295">
        <v>0.36</v>
      </c>
      <c r="H295">
        <v>-0.22</v>
      </c>
      <c r="I295">
        <f>output__2[[#This Row],[wx]]*180/PI()</f>
        <v>18.334649444186343</v>
      </c>
      <c r="J295">
        <f>output__2[[#This Row],[wy]]*180/PI()</f>
        <v>20.626480624709636</v>
      </c>
      <c r="K295">
        <f>output__2[[#This Row],[wz]]*180/PI()</f>
        <v>-12.605071492878112</v>
      </c>
      <c r="L295">
        <f>output__2[[#This Row],[wx (deg)]]*output__2[[#This Row],[dt]]</f>
        <v>2.145392335412577</v>
      </c>
      <c r="M295">
        <f>output__2[[#This Row],[wy (deg)]]*output__2[[#This Row],[dt]]</f>
        <v>2.4135663773391491</v>
      </c>
      <c r="N295">
        <f>output__2[[#This Row],[wz (deg)]]*output__2[[#This Row],[dt]]</f>
        <v>-1.4749572305961469</v>
      </c>
      <c r="O295">
        <f>SUM($L$2:output__2[[#This Row],[delta θx]])</f>
        <v>19.432098534557383</v>
      </c>
      <c r="P295">
        <f>SUM($M$2:output__2[[#This Row],[delta θy]])</f>
        <v>10.925860537895355</v>
      </c>
      <c r="Q295">
        <f>SUM($N$2:output__2[[#This Row],[delta θz]])</f>
        <v>12.965164007961484</v>
      </c>
      <c r="R295">
        <f>SQRT(output__2[[#This Row],[θ x]]^2+output__2[[#This Row],[θ y]]^2+output__2[[#This Row],[θ z]]^2)</f>
        <v>25.789074425105412</v>
      </c>
      <c r="S295">
        <f>output__2[[#This Row],[ax]]*$B295</f>
        <v>-6.5527280000000021E-2</v>
      </c>
      <c r="T295">
        <f>output__2[[#This Row],[ay]]*$B295</f>
        <v>-4.9145460000000009E-2</v>
      </c>
      <c r="U295">
        <f>output__2[[#This Row],[az]]*$B295</f>
        <v>1.6381820000000005E-2</v>
      </c>
      <c r="V295">
        <f>SUM(S$2:S295)</f>
        <v>0.28206488999997942</v>
      </c>
      <c r="W295">
        <f>SUM(T$2:T295)</f>
        <v>2.6148527700000477</v>
      </c>
      <c r="X295">
        <f>SUM($U$2:U295)</f>
        <v>-6.3277004100000163</v>
      </c>
      <c r="Y295">
        <f>SQRT(output__2[[#This Row],[vx]]^2+output__2[[#This Row],[vy]]^2+output__2[[#This Row],[vz]]^2)</f>
        <v>6.8525037825354023</v>
      </c>
      <c r="Z295">
        <f t="shared" si="4"/>
        <v>0.97499999999999998</v>
      </c>
      <c r="AA295">
        <f>output__2[[#This Row],[m segmental(kg)]]*output__2[[#This Row],[vmag]]</f>
        <v>6.6811911879720167</v>
      </c>
    </row>
    <row r="296" spans="1:27" x14ac:dyDescent="0.3">
      <c r="A296">
        <v>36.920805000000001</v>
      </c>
      <c r="B296">
        <f>output__2[[#This Row],[time]]-A295</f>
        <v>0.12619000000000113</v>
      </c>
      <c r="C296">
        <v>0.53</v>
      </c>
      <c r="D296">
        <v>-0.69000000000000006</v>
      </c>
      <c r="E296">
        <v>1.06</v>
      </c>
      <c r="F296">
        <v>0.26</v>
      </c>
      <c r="G296">
        <v>0.14000000000000001</v>
      </c>
      <c r="H296">
        <v>7.0000000000000007E-2</v>
      </c>
      <c r="I296">
        <f>output__2[[#This Row],[wx]]*180/PI()</f>
        <v>14.896902673401405</v>
      </c>
      <c r="J296">
        <f>output__2[[#This Row],[wy]]*180/PI()</f>
        <v>8.0214091318315255</v>
      </c>
      <c r="K296">
        <f>output__2[[#This Row],[wz]]*180/PI()</f>
        <v>4.0107045659157627</v>
      </c>
      <c r="L296">
        <f>output__2[[#This Row],[wx (deg)]]*output__2[[#This Row],[dt]]</f>
        <v>1.8798401483565401</v>
      </c>
      <c r="M296">
        <f>output__2[[#This Row],[wy (deg)]]*output__2[[#This Row],[dt]]</f>
        <v>1.0122216183458292</v>
      </c>
      <c r="N296">
        <f>output__2[[#This Row],[wz (deg)]]*output__2[[#This Row],[dt]]</f>
        <v>0.50611080917291462</v>
      </c>
      <c r="O296">
        <f>SUM($L$2:output__2[[#This Row],[delta θx]])</f>
        <v>21.311938682913922</v>
      </c>
      <c r="P296">
        <f>SUM($M$2:output__2[[#This Row],[delta θy]])</f>
        <v>11.938082156241185</v>
      </c>
      <c r="Q296">
        <f>SUM($N$2:output__2[[#This Row],[delta θz]])</f>
        <v>13.471274817134399</v>
      </c>
      <c r="R296">
        <f>SQRT(output__2[[#This Row],[θ x]]^2+output__2[[#This Row],[θ y]]^2+output__2[[#This Row],[θ z]]^2)</f>
        <v>27.896088994556322</v>
      </c>
      <c r="S296">
        <f>output__2[[#This Row],[ax]]*$B296</f>
        <v>6.6880700000000598E-2</v>
      </c>
      <c r="T296">
        <f>output__2[[#This Row],[ay]]*$B296</f>
        <v>-8.707110000000079E-2</v>
      </c>
      <c r="U296">
        <f>output__2[[#This Row],[az]]*$B296</f>
        <v>0.1337614000000012</v>
      </c>
      <c r="V296">
        <f>SUM(S$2:S296)</f>
        <v>0.34894558999998004</v>
      </c>
      <c r="W296">
        <f>SUM(T$2:T296)</f>
        <v>2.5277816700000471</v>
      </c>
      <c r="X296">
        <f>SUM($U$2:U296)</f>
        <v>-6.1939390100000153</v>
      </c>
      <c r="Y296">
        <f>SQRT(output__2[[#This Row],[vx]]^2+output__2[[#This Row],[vy]]^2+output__2[[#This Row],[vz]]^2)</f>
        <v>6.698979299532775</v>
      </c>
      <c r="Z296">
        <f t="shared" si="4"/>
        <v>0.97499999999999998</v>
      </c>
      <c r="AA296">
        <f>output__2[[#This Row],[m segmental(kg)]]*output__2[[#This Row],[vmag]]</f>
        <v>6.5315048170444552</v>
      </c>
    </row>
    <row r="297" spans="1:27" x14ac:dyDescent="0.3">
      <c r="A297">
        <v>37.073645999999997</v>
      </c>
      <c r="B297">
        <f>output__2[[#This Row],[time]]-A296</f>
        <v>0.15284099999999512</v>
      </c>
      <c r="C297">
        <v>0.34</v>
      </c>
      <c r="D297">
        <v>0.08</v>
      </c>
      <c r="E297">
        <v>0.93</v>
      </c>
      <c r="F297">
        <v>-0.02</v>
      </c>
      <c r="G297">
        <v>0.1</v>
      </c>
      <c r="H297">
        <v>-0.02</v>
      </c>
      <c r="I297">
        <f>output__2[[#This Row],[wx]]*180/PI()</f>
        <v>-1.1459155902616465</v>
      </c>
      <c r="J297">
        <f>output__2[[#This Row],[wy]]*180/PI()</f>
        <v>5.7295779513082321</v>
      </c>
      <c r="K297">
        <f>output__2[[#This Row],[wz]]*180/PI()</f>
        <v>-1.1459155902616465</v>
      </c>
      <c r="L297">
        <f>output__2[[#This Row],[wx (deg)]]*output__2[[#This Row],[dt]]</f>
        <v>-0.1751428847311747</v>
      </c>
      <c r="M297">
        <f>output__2[[#This Row],[wy (deg)]]*output__2[[#This Row],[dt]]</f>
        <v>0.87571442365587349</v>
      </c>
      <c r="N297">
        <f>output__2[[#This Row],[wz (deg)]]*output__2[[#This Row],[dt]]</f>
        <v>-0.1751428847311747</v>
      </c>
      <c r="O297">
        <f>SUM($L$2:output__2[[#This Row],[delta θx]])</f>
        <v>21.136795798182746</v>
      </c>
      <c r="P297">
        <f>SUM($M$2:output__2[[#This Row],[delta θy]])</f>
        <v>12.813796579897058</v>
      </c>
      <c r="Q297">
        <f>SUM($N$2:output__2[[#This Row],[delta θz]])</f>
        <v>13.296131932403224</v>
      </c>
      <c r="R297">
        <f>SQRT(output__2[[#This Row],[θ x]]^2+output__2[[#This Row],[θ y]]^2+output__2[[#This Row],[θ z]]^2)</f>
        <v>28.066788982157007</v>
      </c>
      <c r="S297">
        <f>output__2[[#This Row],[ax]]*$B297</f>
        <v>5.1965939999998344E-2</v>
      </c>
      <c r="T297">
        <f>output__2[[#This Row],[ay]]*$B297</f>
        <v>1.222727999999961E-2</v>
      </c>
      <c r="U297">
        <f>output__2[[#This Row],[az]]*$B297</f>
        <v>0.14214212999999548</v>
      </c>
      <c r="V297">
        <f>SUM(S$2:S297)</f>
        <v>0.40091152999997837</v>
      </c>
      <c r="W297">
        <f>SUM(T$2:T297)</f>
        <v>2.5400089500000465</v>
      </c>
      <c r="X297">
        <f>SUM($U$2:U297)</f>
        <v>-6.0517968800000199</v>
      </c>
      <c r="Y297">
        <f>SQRT(output__2[[#This Row],[vx]]^2+output__2[[#This Row],[vy]]^2+output__2[[#This Row],[vz]]^2)</f>
        <v>6.5754559536008781</v>
      </c>
      <c r="Z297">
        <f t="shared" si="4"/>
        <v>0.97499999999999998</v>
      </c>
      <c r="AA297">
        <f>output__2[[#This Row],[m segmental(kg)]]*output__2[[#This Row],[vmag]]</f>
        <v>6.4110695547608563</v>
      </c>
    </row>
    <row r="298" spans="1:27" x14ac:dyDescent="0.3">
      <c r="A298">
        <v>37.186250999999999</v>
      </c>
      <c r="B298">
        <f>output__2[[#This Row],[time]]-A297</f>
        <v>0.11260500000000206</v>
      </c>
      <c r="C298">
        <v>2.65</v>
      </c>
      <c r="D298">
        <v>1.29</v>
      </c>
      <c r="E298">
        <v>-3.37</v>
      </c>
      <c r="F298">
        <v>-0.14000000000000001</v>
      </c>
      <c r="G298">
        <v>0.3</v>
      </c>
      <c r="H298">
        <v>-0.49</v>
      </c>
      <c r="I298">
        <f>output__2[[#This Row],[wx]]*180/PI()</f>
        <v>-8.0214091318315255</v>
      </c>
      <c r="J298">
        <f>output__2[[#This Row],[wy]]*180/PI()</f>
        <v>17.188733853924695</v>
      </c>
      <c r="K298">
        <f>output__2[[#This Row],[wz]]*180/PI()</f>
        <v>-28.074931961410339</v>
      </c>
      <c r="L298">
        <f>output__2[[#This Row],[wx (deg)]]*output__2[[#This Row],[dt]]</f>
        <v>-0.90325077528990549</v>
      </c>
      <c r="M298">
        <f>output__2[[#This Row],[wy (deg)]]*output__2[[#This Row],[dt]]</f>
        <v>1.9355373756212257</v>
      </c>
      <c r="N298">
        <f>output__2[[#This Row],[wz (deg)]]*output__2[[#This Row],[dt]]</f>
        <v>-3.161377713514669</v>
      </c>
      <c r="O298">
        <f>SUM($L$2:output__2[[#This Row],[delta θx]])</f>
        <v>20.233545022892841</v>
      </c>
      <c r="P298">
        <f>SUM($M$2:output__2[[#This Row],[delta θy]])</f>
        <v>14.749333955518285</v>
      </c>
      <c r="Q298">
        <f>SUM($N$2:output__2[[#This Row],[delta θz]])</f>
        <v>10.134754218888554</v>
      </c>
      <c r="R298">
        <f>SQRT(output__2[[#This Row],[θ x]]^2+output__2[[#This Row],[θ y]]^2+output__2[[#This Row],[θ z]]^2)</f>
        <v>27.01207950902921</v>
      </c>
      <c r="S298">
        <f>output__2[[#This Row],[ax]]*$B298</f>
        <v>0.29840325000000545</v>
      </c>
      <c r="T298">
        <f>output__2[[#This Row],[ay]]*$B298</f>
        <v>0.14526045000000268</v>
      </c>
      <c r="U298">
        <f>output__2[[#This Row],[az]]*$B298</f>
        <v>-0.37947885000000697</v>
      </c>
      <c r="V298">
        <f>SUM(S$2:S298)</f>
        <v>0.69931477999998382</v>
      </c>
      <c r="W298">
        <f>SUM(T$2:T298)</f>
        <v>2.685269400000049</v>
      </c>
      <c r="X298">
        <f>SUM($U$2:U298)</f>
        <v>-6.4312757300000269</v>
      </c>
      <c r="Y298">
        <f>SQRT(output__2[[#This Row],[vx]]^2+output__2[[#This Row],[vy]]^2+output__2[[#This Row],[vz]]^2)</f>
        <v>7.0043572458427921</v>
      </c>
      <c r="Z298">
        <f t="shared" si="4"/>
        <v>0.97499999999999998</v>
      </c>
      <c r="AA298">
        <f>output__2[[#This Row],[m segmental(kg)]]*output__2[[#This Row],[vmag]]</f>
        <v>6.8292483146967218</v>
      </c>
    </row>
    <row r="299" spans="1:27" x14ac:dyDescent="0.3">
      <c r="A299">
        <v>37.301384999999996</v>
      </c>
      <c r="B299">
        <f>output__2[[#This Row],[time]]-A298</f>
        <v>0.11513399999999763</v>
      </c>
      <c r="C299">
        <v>-0.72</v>
      </c>
      <c r="D299">
        <v>2.14</v>
      </c>
      <c r="E299">
        <v>-1.6</v>
      </c>
      <c r="F299">
        <v>0.08</v>
      </c>
      <c r="G299">
        <v>-0.06</v>
      </c>
      <c r="H299">
        <v>-0.02</v>
      </c>
      <c r="I299">
        <f>output__2[[#This Row],[wx]]*180/PI()</f>
        <v>4.5836623610465859</v>
      </c>
      <c r="J299">
        <f>output__2[[#This Row],[wy]]*180/PI()</f>
        <v>-3.4377467707849392</v>
      </c>
      <c r="K299">
        <f>output__2[[#This Row],[wz]]*180/PI()</f>
        <v>-1.1459155902616465</v>
      </c>
      <c r="L299">
        <f>output__2[[#This Row],[wx (deg)]]*output__2[[#This Row],[dt]]</f>
        <v>0.52773538227672678</v>
      </c>
      <c r="M299">
        <f>output__2[[#This Row],[wy (deg)]]*output__2[[#This Row],[dt]]</f>
        <v>-0.39580153670754503</v>
      </c>
      <c r="N299">
        <f>output__2[[#This Row],[wz (deg)]]*output__2[[#This Row],[dt]]</f>
        <v>-0.1319338455691817</v>
      </c>
      <c r="O299">
        <f>SUM($L$2:output__2[[#This Row],[delta θx]])</f>
        <v>20.761280405169568</v>
      </c>
      <c r="P299">
        <f>SUM($M$2:output__2[[#This Row],[delta θy]])</f>
        <v>14.35353241881074</v>
      </c>
      <c r="Q299">
        <f>SUM($N$2:output__2[[#This Row],[delta θz]])</f>
        <v>10.002820373319373</v>
      </c>
      <c r="R299">
        <f>SQRT(output__2[[#This Row],[θ x]]^2+output__2[[#This Row],[θ y]]^2+output__2[[#This Row],[θ z]]^2)</f>
        <v>27.149789545792466</v>
      </c>
      <c r="S299">
        <f>output__2[[#This Row],[ax]]*$B299</f>
        <v>-8.2896479999998288E-2</v>
      </c>
      <c r="T299">
        <f>output__2[[#This Row],[ay]]*$B299</f>
        <v>0.24638675999999493</v>
      </c>
      <c r="U299">
        <f>output__2[[#This Row],[az]]*$B299</f>
        <v>-0.18421439999999623</v>
      </c>
      <c r="V299">
        <f>SUM(S$2:S299)</f>
        <v>0.61641829999998554</v>
      </c>
      <c r="W299">
        <f>SUM(T$2:T299)</f>
        <v>2.9316561600000437</v>
      </c>
      <c r="X299">
        <f>SUM($U$2:U299)</f>
        <v>-6.6154901300000235</v>
      </c>
      <c r="Y299">
        <f>SQRT(output__2[[#This Row],[vx]]^2+output__2[[#This Row],[vy]]^2+output__2[[#This Row],[vz]]^2)</f>
        <v>7.2621821115398095</v>
      </c>
      <c r="Z299">
        <f t="shared" si="4"/>
        <v>0.97499999999999998</v>
      </c>
      <c r="AA299">
        <f>output__2[[#This Row],[m segmental(kg)]]*output__2[[#This Row],[vmag]]</f>
        <v>7.0806275587513143</v>
      </c>
    </row>
    <row r="300" spans="1:27" x14ac:dyDescent="0.3">
      <c r="A300">
        <v>37.431753</v>
      </c>
      <c r="B300">
        <f>output__2[[#This Row],[time]]-A299</f>
        <v>0.13036800000000426</v>
      </c>
      <c r="C300">
        <v>0.61</v>
      </c>
      <c r="D300">
        <v>-0.12</v>
      </c>
      <c r="E300">
        <v>-0.5</v>
      </c>
      <c r="F300">
        <v>0.2</v>
      </c>
      <c r="G300">
        <v>-0.31</v>
      </c>
      <c r="H300">
        <v>0.22</v>
      </c>
      <c r="I300">
        <f>output__2[[#This Row],[wx]]*180/PI()</f>
        <v>11.459155902616464</v>
      </c>
      <c r="J300">
        <f>output__2[[#This Row],[wy]]*180/PI()</f>
        <v>-17.761691649055518</v>
      </c>
      <c r="K300">
        <f>output__2[[#This Row],[wz]]*180/PI()</f>
        <v>12.605071492878112</v>
      </c>
      <c r="L300">
        <f>output__2[[#This Row],[wx (deg)]]*output__2[[#This Row],[dt]]</f>
        <v>1.493907236712352</v>
      </c>
      <c r="M300">
        <f>output__2[[#This Row],[wy (deg)]]*output__2[[#This Row],[dt]]</f>
        <v>-2.3155562169041453</v>
      </c>
      <c r="N300">
        <f>output__2[[#This Row],[wz (deg)]]*output__2[[#This Row],[dt]]</f>
        <v>1.6432979603835873</v>
      </c>
      <c r="O300">
        <f>SUM($L$2:output__2[[#This Row],[delta θx]])</f>
        <v>22.255187641881921</v>
      </c>
      <c r="P300">
        <f>SUM($M$2:output__2[[#This Row],[delta θy]])</f>
        <v>12.037976201906595</v>
      </c>
      <c r="Q300">
        <f>SUM($N$2:output__2[[#This Row],[delta θz]])</f>
        <v>11.646118333702962</v>
      </c>
      <c r="R300">
        <f>SQRT(output__2[[#This Row],[θ x]]^2+output__2[[#This Row],[θ y]]^2+output__2[[#This Row],[θ z]]^2)</f>
        <v>27.853874420906969</v>
      </c>
      <c r="S300">
        <f>output__2[[#This Row],[ax]]*$B300</f>
        <v>7.952448000000259E-2</v>
      </c>
      <c r="T300">
        <f>output__2[[#This Row],[ay]]*$B300</f>
        <v>-1.5644160000000511E-2</v>
      </c>
      <c r="U300">
        <f>output__2[[#This Row],[az]]*$B300</f>
        <v>-6.5184000000002129E-2</v>
      </c>
      <c r="V300">
        <f>SUM(S$2:S300)</f>
        <v>0.6959427799999881</v>
      </c>
      <c r="W300">
        <f>SUM(T$2:T300)</f>
        <v>2.9160120000000433</v>
      </c>
      <c r="X300">
        <f>SUM($U$2:U300)</f>
        <v>-6.6806741300000256</v>
      </c>
      <c r="Y300">
        <f>SQRT(output__2[[#This Row],[vx]]^2+output__2[[#This Row],[vy]]^2+output__2[[#This Row],[vz]]^2)</f>
        <v>7.3224906396956202</v>
      </c>
      <c r="Z300">
        <f t="shared" si="4"/>
        <v>0.97499999999999998</v>
      </c>
      <c r="AA300">
        <f>output__2[[#This Row],[m segmental(kg)]]*output__2[[#This Row],[vmag]]</f>
        <v>7.1394283737032298</v>
      </c>
    </row>
    <row r="301" spans="1:27" x14ac:dyDescent="0.3">
      <c r="A301">
        <v>37.551822999999999</v>
      </c>
      <c r="B301">
        <f>output__2[[#This Row],[time]]-A300</f>
        <v>0.12006999999999834</v>
      </c>
      <c r="C301">
        <v>1.18</v>
      </c>
      <c r="D301">
        <v>-0.59</v>
      </c>
      <c r="E301">
        <v>0.94000000000000006</v>
      </c>
      <c r="F301">
        <v>0.21</v>
      </c>
      <c r="G301">
        <v>-0.16</v>
      </c>
      <c r="H301">
        <v>7.0000000000000007E-2</v>
      </c>
      <c r="I301">
        <f>output__2[[#This Row],[wx]]*180/PI()</f>
        <v>12.032113697747286</v>
      </c>
      <c r="J301">
        <f>output__2[[#This Row],[wy]]*180/PI()</f>
        <v>-9.1673247220931717</v>
      </c>
      <c r="K301">
        <f>output__2[[#This Row],[wz]]*180/PI()</f>
        <v>4.0107045659157627</v>
      </c>
      <c r="L301">
        <f>output__2[[#This Row],[wx (deg)]]*output__2[[#This Row],[dt]]</f>
        <v>1.4446958916884967</v>
      </c>
      <c r="M301">
        <f>output__2[[#This Row],[wy (deg)]]*output__2[[#This Row],[dt]]</f>
        <v>-1.1007206793817119</v>
      </c>
      <c r="N301">
        <f>output__2[[#This Row],[wz (deg)]]*output__2[[#This Row],[dt]]</f>
        <v>0.48156529722949898</v>
      </c>
      <c r="O301">
        <f>SUM($L$2:output__2[[#This Row],[delta θx]])</f>
        <v>23.699883533570418</v>
      </c>
      <c r="P301">
        <f>SUM($M$2:output__2[[#This Row],[delta θy]])</f>
        <v>10.937255522524882</v>
      </c>
      <c r="Q301">
        <f>SUM($N$2:output__2[[#This Row],[delta θz]])</f>
        <v>12.127683630932461</v>
      </c>
      <c r="R301">
        <f>SQRT(output__2[[#This Row],[θ x]]^2+output__2[[#This Row],[θ y]]^2+output__2[[#This Row],[θ z]]^2)</f>
        <v>28.781743312763222</v>
      </c>
      <c r="S301">
        <f>output__2[[#This Row],[ax]]*$B301</f>
        <v>0.14168259999999805</v>
      </c>
      <c r="T301">
        <f>output__2[[#This Row],[ay]]*$B301</f>
        <v>-7.0841299999999024E-2</v>
      </c>
      <c r="U301">
        <f>output__2[[#This Row],[az]]*$B301</f>
        <v>0.11286579999999845</v>
      </c>
      <c r="V301">
        <f>SUM(S$2:S301)</f>
        <v>0.83762537999998621</v>
      </c>
      <c r="W301">
        <f>SUM(T$2:T301)</f>
        <v>2.8451707000000441</v>
      </c>
      <c r="X301">
        <f>SUM($U$2:U301)</f>
        <v>-6.5678083300000276</v>
      </c>
      <c r="Y301">
        <f>SQRT(output__2[[#This Row],[vx]]^2+output__2[[#This Row],[vy]]^2+output__2[[#This Row],[vz]]^2)</f>
        <v>7.2064359324826182</v>
      </c>
      <c r="Z301">
        <f t="shared" si="4"/>
        <v>0.97499999999999998</v>
      </c>
      <c r="AA301">
        <f>output__2[[#This Row],[m segmental(kg)]]*output__2[[#This Row],[vmag]]</f>
        <v>7.0262750341705527</v>
      </c>
    </row>
    <row r="302" spans="1:27" x14ac:dyDescent="0.3">
      <c r="A302">
        <v>37.68591</v>
      </c>
      <c r="B302">
        <f>output__2[[#This Row],[time]]-A301</f>
        <v>0.13408700000000096</v>
      </c>
      <c r="C302">
        <v>0.22</v>
      </c>
      <c r="D302">
        <v>0.01</v>
      </c>
      <c r="E302">
        <v>-0.22</v>
      </c>
      <c r="F302">
        <v>0.01</v>
      </c>
      <c r="G302">
        <v>0.09</v>
      </c>
      <c r="H302">
        <v>0.09</v>
      </c>
      <c r="I302">
        <f>output__2[[#This Row],[wx]]*180/PI()</f>
        <v>0.57295779513082323</v>
      </c>
      <c r="J302">
        <f>output__2[[#This Row],[wy]]*180/PI()</f>
        <v>5.156620156177409</v>
      </c>
      <c r="K302">
        <f>output__2[[#This Row],[wz]]*180/PI()</f>
        <v>5.156620156177409</v>
      </c>
      <c r="L302">
        <f>output__2[[#This Row],[wx (deg)]]*output__2[[#This Row],[dt]]</f>
        <v>7.6826191875707245E-2</v>
      </c>
      <c r="M302">
        <f>output__2[[#This Row],[wy (deg)]]*output__2[[#This Row],[dt]]</f>
        <v>0.69143572688136512</v>
      </c>
      <c r="N302">
        <f>output__2[[#This Row],[wz (deg)]]*output__2[[#This Row],[dt]]</f>
        <v>0.69143572688136512</v>
      </c>
      <c r="O302">
        <f>SUM($L$2:output__2[[#This Row],[delta θx]])</f>
        <v>23.776709725446125</v>
      </c>
      <c r="P302">
        <f>SUM($M$2:output__2[[#This Row],[delta θy]])</f>
        <v>11.628691249406248</v>
      </c>
      <c r="Q302">
        <f>SUM($N$2:output__2[[#This Row],[delta θz]])</f>
        <v>12.819119357813825</v>
      </c>
      <c r="R302">
        <f>SQRT(output__2[[#This Row],[θ x]]^2+output__2[[#This Row],[θ y]]^2+output__2[[#This Row],[θ z]]^2)</f>
        <v>29.408981734361678</v>
      </c>
      <c r="S302">
        <f>output__2[[#This Row],[ax]]*$B302</f>
        <v>2.9499140000000212E-2</v>
      </c>
      <c r="T302">
        <f>output__2[[#This Row],[ay]]*$B302</f>
        <v>1.3408700000000096E-3</v>
      </c>
      <c r="U302">
        <f>output__2[[#This Row],[az]]*$B302</f>
        <v>-2.9499140000000212E-2</v>
      </c>
      <c r="V302">
        <f>SUM(S$2:S302)</f>
        <v>0.86712451999998641</v>
      </c>
      <c r="W302">
        <f>SUM(T$2:T302)</f>
        <v>2.8465115700000441</v>
      </c>
      <c r="X302">
        <f>SUM($U$2:U302)</f>
        <v>-6.597307470000028</v>
      </c>
      <c r="Y302">
        <f>SQRT(output__2[[#This Row],[vx]]^2+output__2[[#This Row],[vy]]^2+output__2[[#This Row],[vz]]^2)</f>
        <v>7.2373336875570065</v>
      </c>
      <c r="Z302">
        <f t="shared" si="4"/>
        <v>0.97499999999999998</v>
      </c>
      <c r="AA302">
        <f>output__2[[#This Row],[m segmental(kg)]]*output__2[[#This Row],[vmag]]</f>
        <v>7.0564003453680808</v>
      </c>
    </row>
    <row r="303" spans="1:27" x14ac:dyDescent="0.3">
      <c r="A303">
        <v>37.799414999999996</v>
      </c>
      <c r="B303">
        <f>output__2[[#This Row],[time]]-A302</f>
        <v>0.11350499999999641</v>
      </c>
      <c r="C303">
        <v>-0.85</v>
      </c>
      <c r="D303">
        <v>-1.46</v>
      </c>
      <c r="E303">
        <v>-4.9800000000000004</v>
      </c>
      <c r="F303">
        <v>-0.52</v>
      </c>
      <c r="G303">
        <v>-0.51</v>
      </c>
      <c r="H303">
        <v>0.73</v>
      </c>
      <c r="I303">
        <f>output__2[[#This Row],[wx]]*180/PI()</f>
        <v>-29.793805346802809</v>
      </c>
      <c r="J303">
        <f>output__2[[#This Row],[wy]]*180/PI()</f>
        <v>-29.220847551671984</v>
      </c>
      <c r="K303">
        <f>output__2[[#This Row],[wz]]*180/PI()</f>
        <v>41.825919044550098</v>
      </c>
      <c r="L303">
        <f>output__2[[#This Row],[wx (deg)]]*output__2[[#This Row],[dt]]</f>
        <v>-3.381745875888746</v>
      </c>
      <c r="M303">
        <f>output__2[[#This Row],[wy (deg)]]*output__2[[#This Row],[dt]]</f>
        <v>-3.3167123013524238</v>
      </c>
      <c r="N303">
        <f>output__2[[#This Row],[wz (deg)]]*output__2[[#This Row],[dt]]</f>
        <v>4.7474509411515085</v>
      </c>
      <c r="O303">
        <f>SUM($L$2:output__2[[#This Row],[delta θx]])</f>
        <v>20.394963849557378</v>
      </c>
      <c r="P303">
        <f>SUM($M$2:output__2[[#This Row],[delta θy]])</f>
        <v>8.3119789480538238</v>
      </c>
      <c r="Q303">
        <f>SUM($N$2:output__2[[#This Row],[delta θz]])</f>
        <v>17.566570298965335</v>
      </c>
      <c r="R303">
        <f>SQRT(output__2[[#This Row],[θ x]]^2+output__2[[#This Row],[θ y]]^2+output__2[[#This Row],[θ z]]^2)</f>
        <v>28.171402814310355</v>
      </c>
      <c r="S303">
        <f>output__2[[#This Row],[ax]]*$B303</f>
        <v>-9.6479249999996949E-2</v>
      </c>
      <c r="T303">
        <f>output__2[[#This Row],[ay]]*$B303</f>
        <v>-0.16571729999999477</v>
      </c>
      <c r="U303">
        <f>output__2[[#This Row],[az]]*$B303</f>
        <v>-0.56525489999998224</v>
      </c>
      <c r="V303">
        <f>SUM(S$2:S303)</f>
        <v>0.7706452699999895</v>
      </c>
      <c r="W303">
        <f>SUM(T$2:T303)</f>
        <v>2.6807942700000491</v>
      </c>
      <c r="X303">
        <f>SUM($U$2:U303)</f>
        <v>-7.1625623700000105</v>
      </c>
      <c r="Y303">
        <f>SQRT(output__2[[#This Row],[vx]]^2+output__2[[#This Row],[vy]]^2+output__2[[#This Row],[vz]]^2)</f>
        <v>7.6865370456648829</v>
      </c>
      <c r="Z303">
        <f t="shared" si="4"/>
        <v>0.97499999999999998</v>
      </c>
      <c r="AA303">
        <f>output__2[[#This Row],[m segmental(kg)]]*output__2[[#This Row],[vmag]]</f>
        <v>7.4943736195232606</v>
      </c>
    </row>
    <row r="304" spans="1:27" x14ac:dyDescent="0.3">
      <c r="A304">
        <v>37.924920999999998</v>
      </c>
      <c r="B304">
        <f>output__2[[#This Row],[time]]-A303</f>
        <v>0.12550600000000145</v>
      </c>
      <c r="C304">
        <v>2.66</v>
      </c>
      <c r="D304">
        <v>1.3800000000000001</v>
      </c>
      <c r="E304">
        <v>-3.79</v>
      </c>
      <c r="F304">
        <v>-0.18</v>
      </c>
      <c r="G304">
        <v>0.03</v>
      </c>
      <c r="H304">
        <v>-0.22</v>
      </c>
      <c r="I304">
        <f>output__2[[#This Row],[wx]]*180/PI()</f>
        <v>-10.313240312354818</v>
      </c>
      <c r="J304">
        <f>output__2[[#This Row],[wy]]*180/PI()</f>
        <v>1.7188733853924696</v>
      </c>
      <c r="K304">
        <f>output__2[[#This Row],[wz]]*180/PI()</f>
        <v>-12.605071492878112</v>
      </c>
      <c r="L304">
        <f>output__2[[#This Row],[wx (deg)]]*output__2[[#This Row],[dt]]</f>
        <v>-1.2943735386424187</v>
      </c>
      <c r="M304">
        <f>output__2[[#This Row],[wy (deg)]]*output__2[[#This Row],[dt]]</f>
        <v>0.21572892310706979</v>
      </c>
      <c r="N304">
        <f>output__2[[#This Row],[wz (deg)]]*output__2[[#This Row],[dt]]</f>
        <v>-1.5820121027851786</v>
      </c>
      <c r="O304">
        <f>SUM($L$2:output__2[[#This Row],[delta θx]])</f>
        <v>19.10059031091496</v>
      </c>
      <c r="P304">
        <f>SUM($M$2:output__2[[#This Row],[delta θy]])</f>
        <v>8.527707871160894</v>
      </c>
      <c r="Q304">
        <f>SUM($N$2:output__2[[#This Row],[delta θz]])</f>
        <v>15.984558196180156</v>
      </c>
      <c r="R304">
        <f>SQRT(output__2[[#This Row],[θ x]]^2+output__2[[#This Row],[θ y]]^2+output__2[[#This Row],[θ z]]^2)</f>
        <v>26.326041337207311</v>
      </c>
      <c r="S304">
        <f>output__2[[#This Row],[ax]]*$B304</f>
        <v>0.33384596000000388</v>
      </c>
      <c r="T304">
        <f>output__2[[#This Row],[ay]]*$B304</f>
        <v>0.17319828000000201</v>
      </c>
      <c r="U304">
        <f>output__2[[#This Row],[az]]*$B304</f>
        <v>-0.4756677400000055</v>
      </c>
      <c r="V304">
        <f>SUM(S$2:S304)</f>
        <v>1.1044912299999934</v>
      </c>
      <c r="W304">
        <f>SUM(T$2:T304)</f>
        <v>2.8539925500000511</v>
      </c>
      <c r="X304">
        <f>SUM($U$2:U304)</f>
        <v>-7.6382301100000163</v>
      </c>
      <c r="Y304">
        <f>SQRT(output__2[[#This Row],[vx]]^2+output__2[[#This Row],[vy]]^2+output__2[[#This Row],[vz]]^2)</f>
        <v>8.228470912989458</v>
      </c>
      <c r="Z304">
        <f t="shared" si="4"/>
        <v>0.97499999999999998</v>
      </c>
      <c r="AA304">
        <f>output__2[[#This Row],[m segmental(kg)]]*output__2[[#This Row],[vmag]]</f>
        <v>8.0227591401647214</v>
      </c>
    </row>
    <row r="305" spans="1:27" x14ac:dyDescent="0.3">
      <c r="A305">
        <v>38.085712000000001</v>
      </c>
      <c r="B305">
        <f>output__2[[#This Row],[time]]-A304</f>
        <v>0.16079100000000324</v>
      </c>
      <c r="C305">
        <v>0.17</v>
      </c>
      <c r="D305">
        <v>-0.05</v>
      </c>
      <c r="E305">
        <v>0.37</v>
      </c>
      <c r="F305">
        <v>0.12</v>
      </c>
      <c r="G305">
        <v>0.11</v>
      </c>
      <c r="H305">
        <v>-0.1</v>
      </c>
      <c r="I305">
        <f>output__2[[#This Row],[wx]]*180/PI()</f>
        <v>6.8754935415698784</v>
      </c>
      <c r="J305">
        <f>output__2[[#This Row],[wy]]*180/PI()</f>
        <v>6.3025357464390561</v>
      </c>
      <c r="K305">
        <f>output__2[[#This Row],[wz]]*180/PI()</f>
        <v>-5.7295779513082321</v>
      </c>
      <c r="L305">
        <f>output__2[[#This Row],[wx (deg)]]*output__2[[#This Row],[dt]]</f>
        <v>1.1055174820425846</v>
      </c>
      <c r="M305">
        <f>output__2[[#This Row],[wy (deg)]]*output__2[[#This Row],[dt]]</f>
        <v>1.0133910252057026</v>
      </c>
      <c r="N305">
        <f>output__2[[#This Row],[wz (deg)]]*output__2[[#This Row],[dt]]</f>
        <v>-0.92126456836882054</v>
      </c>
      <c r="O305">
        <f>SUM($L$2:output__2[[#This Row],[delta θx]])</f>
        <v>20.206107792957546</v>
      </c>
      <c r="P305">
        <f>SUM($M$2:output__2[[#This Row],[delta θy]])</f>
        <v>9.5410988963665968</v>
      </c>
      <c r="Q305">
        <f>SUM($N$2:output__2[[#This Row],[delta θz]])</f>
        <v>15.063293627811335</v>
      </c>
      <c r="R305">
        <f>SQRT(output__2[[#This Row],[θ x]]^2+output__2[[#This Row],[θ y]]^2+output__2[[#This Row],[θ z]]^2)</f>
        <v>26.948509702922891</v>
      </c>
      <c r="S305">
        <f>output__2[[#This Row],[ax]]*$B305</f>
        <v>2.7334470000000551E-2</v>
      </c>
      <c r="T305">
        <f>output__2[[#This Row],[ay]]*$B305</f>
        <v>-8.0395500000001625E-3</v>
      </c>
      <c r="U305">
        <f>output__2[[#This Row],[az]]*$B305</f>
        <v>5.9492670000001198E-2</v>
      </c>
      <c r="V305">
        <f>SUM(S$2:S305)</f>
        <v>1.1318256999999938</v>
      </c>
      <c r="W305">
        <f>SUM(T$2:T305)</f>
        <v>2.8459530000000508</v>
      </c>
      <c r="X305">
        <f>SUM($U$2:U305)</f>
        <v>-7.5787374400000154</v>
      </c>
      <c r="Y305">
        <f>SQRT(output__2[[#This Row],[vx]]^2+output__2[[#This Row],[vy]]^2+output__2[[#This Row],[vz]]^2)</f>
        <v>8.1742118322103554</v>
      </c>
      <c r="Z305">
        <f t="shared" si="4"/>
        <v>0.97499999999999998</v>
      </c>
      <c r="AA305">
        <f>output__2[[#This Row],[m segmental(kg)]]*output__2[[#This Row],[vmag]]</f>
        <v>7.9698565364050964</v>
      </c>
    </row>
    <row r="306" spans="1:27" x14ac:dyDescent="0.3">
      <c r="A306">
        <v>38.195732</v>
      </c>
      <c r="B306">
        <f>output__2[[#This Row],[time]]-A305</f>
        <v>0.11001999999999867</v>
      </c>
      <c r="C306">
        <v>0.51</v>
      </c>
      <c r="D306">
        <v>-0.19</v>
      </c>
      <c r="E306">
        <v>0.98</v>
      </c>
      <c r="F306">
        <v>0.23</v>
      </c>
      <c r="G306">
        <v>0.23</v>
      </c>
      <c r="H306">
        <v>0.02</v>
      </c>
      <c r="I306">
        <f>output__2[[#This Row],[wx]]*180/PI()</f>
        <v>13.178029288008934</v>
      </c>
      <c r="J306">
        <f>output__2[[#This Row],[wy]]*180/PI()</f>
        <v>13.178029288008934</v>
      </c>
      <c r="K306">
        <f>output__2[[#This Row],[wz]]*180/PI()</f>
        <v>1.1459155902616465</v>
      </c>
      <c r="L306">
        <f>output__2[[#This Row],[wx (deg)]]*output__2[[#This Row],[dt]]</f>
        <v>1.4498467822667256</v>
      </c>
      <c r="M306">
        <f>output__2[[#This Row],[wy (deg)]]*output__2[[#This Row],[dt]]</f>
        <v>1.4498467822667256</v>
      </c>
      <c r="N306">
        <f>output__2[[#This Row],[wz (deg)]]*output__2[[#This Row],[dt]]</f>
        <v>0.12607363324058482</v>
      </c>
      <c r="O306">
        <f>SUM($L$2:output__2[[#This Row],[delta θx]])</f>
        <v>21.655954575224271</v>
      </c>
      <c r="P306">
        <f>SUM($M$2:output__2[[#This Row],[delta θy]])</f>
        <v>10.990945678633322</v>
      </c>
      <c r="Q306">
        <f>SUM($N$2:output__2[[#This Row],[delta θz]])</f>
        <v>15.18936726105192</v>
      </c>
      <c r="R306">
        <f>SQRT(output__2[[#This Row],[θ x]]^2+output__2[[#This Row],[θ y]]^2+output__2[[#This Row],[θ z]]^2)</f>
        <v>28.644338590129141</v>
      </c>
      <c r="S306">
        <f>output__2[[#This Row],[ax]]*$B306</f>
        <v>5.6110199999999326E-2</v>
      </c>
      <c r="T306">
        <f>output__2[[#This Row],[ay]]*$B306</f>
        <v>-2.0903799999999747E-2</v>
      </c>
      <c r="U306">
        <f>output__2[[#This Row],[az]]*$B306</f>
        <v>0.1078195999999987</v>
      </c>
      <c r="V306">
        <f>SUM(S$2:S306)</f>
        <v>1.1879358999999932</v>
      </c>
      <c r="W306">
        <f>SUM(T$2:T306)</f>
        <v>2.8250492000000511</v>
      </c>
      <c r="X306">
        <f>SUM($U$2:U306)</f>
        <v>-7.4709178400000162</v>
      </c>
      <c r="Y306">
        <f>SQRT(output__2[[#This Row],[vx]]^2+output__2[[#This Row],[vy]]^2+output__2[[#This Row],[vz]]^2)</f>
        <v>8.0750670620720069</v>
      </c>
      <c r="Z306">
        <f t="shared" si="4"/>
        <v>0.97499999999999998</v>
      </c>
      <c r="AA306">
        <f>output__2[[#This Row],[m segmental(kg)]]*output__2[[#This Row],[vmag]]</f>
        <v>7.8731903855202061</v>
      </c>
    </row>
    <row r="307" spans="1:27" x14ac:dyDescent="0.3">
      <c r="A307">
        <v>38.319158000000002</v>
      </c>
      <c r="B307">
        <f>output__2[[#This Row],[time]]-A306</f>
        <v>0.12342600000000203</v>
      </c>
      <c r="C307">
        <v>-0.73</v>
      </c>
      <c r="D307">
        <v>0.53</v>
      </c>
      <c r="E307">
        <v>-0.49</v>
      </c>
      <c r="F307">
        <v>-0.11</v>
      </c>
      <c r="G307">
        <v>0.23</v>
      </c>
      <c r="H307">
        <v>-0.1</v>
      </c>
      <c r="I307">
        <f>output__2[[#This Row],[wx]]*180/PI()</f>
        <v>-6.3025357464390561</v>
      </c>
      <c r="J307">
        <f>output__2[[#This Row],[wy]]*180/PI()</f>
        <v>13.178029288008934</v>
      </c>
      <c r="K307">
        <f>output__2[[#This Row],[wz]]*180/PI()</f>
        <v>-5.7295779513082321</v>
      </c>
      <c r="L307">
        <f>output__2[[#This Row],[wx (deg)]]*output__2[[#This Row],[dt]]</f>
        <v>-0.77789677703999971</v>
      </c>
      <c r="M307">
        <f>output__2[[#This Row],[wy (deg)]]*output__2[[#This Row],[dt]]</f>
        <v>1.6265114429018175</v>
      </c>
      <c r="N307">
        <f>output__2[[#This Row],[wz (deg)]]*output__2[[#This Row],[dt]]</f>
        <v>-0.70717888821818153</v>
      </c>
      <c r="O307">
        <f>SUM($L$2:output__2[[#This Row],[delta θx]])</f>
        <v>20.878057798184273</v>
      </c>
      <c r="P307">
        <f>SUM($M$2:output__2[[#This Row],[delta θy]])</f>
        <v>12.617457121535139</v>
      </c>
      <c r="Q307">
        <f>SUM($N$2:output__2[[#This Row],[delta θz]])</f>
        <v>14.48218837283374</v>
      </c>
      <c r="R307">
        <f>SQRT(output__2[[#This Row],[θ x]]^2+output__2[[#This Row],[θ y]]^2+output__2[[#This Row],[θ z]]^2)</f>
        <v>28.369478347413118</v>
      </c>
      <c r="S307">
        <f>output__2[[#This Row],[ax]]*$B307</f>
        <v>-9.0100980000001482E-2</v>
      </c>
      <c r="T307">
        <f>output__2[[#This Row],[ay]]*$B307</f>
        <v>6.5415780000001075E-2</v>
      </c>
      <c r="U307">
        <f>output__2[[#This Row],[az]]*$B307</f>
        <v>-6.0478740000000995E-2</v>
      </c>
      <c r="V307">
        <f>SUM(S$2:S307)</f>
        <v>1.0978349199999917</v>
      </c>
      <c r="W307">
        <f>SUM(T$2:T307)</f>
        <v>2.8904649800000524</v>
      </c>
      <c r="X307">
        <f>SUM($U$2:U307)</f>
        <v>-7.5313965800000169</v>
      </c>
      <c r="Y307">
        <f>SQRT(output__2[[#This Row],[vx]]^2+output__2[[#This Row],[vy]]^2+output__2[[#This Row],[vz]]^2)</f>
        <v>8.1413735792809589</v>
      </c>
      <c r="Z307">
        <f t="shared" si="4"/>
        <v>0.97499999999999998</v>
      </c>
      <c r="AA307">
        <f>output__2[[#This Row],[m segmental(kg)]]*output__2[[#This Row],[vmag]]</f>
        <v>7.9378392397989348</v>
      </c>
    </row>
    <row r="308" spans="1:27" x14ac:dyDescent="0.3">
      <c r="A308">
        <v>38.449542999999998</v>
      </c>
      <c r="B308">
        <f>output__2[[#This Row],[time]]-A307</f>
        <v>0.13038499999999686</v>
      </c>
      <c r="C308">
        <v>1.77</v>
      </c>
      <c r="D308">
        <v>-2.7800000000000002</v>
      </c>
      <c r="E308">
        <v>0.11</v>
      </c>
      <c r="F308">
        <v>-0.28999999999999998</v>
      </c>
      <c r="G308">
        <v>0.77</v>
      </c>
      <c r="H308">
        <v>-0.48</v>
      </c>
      <c r="I308">
        <f>output__2[[#This Row],[wx]]*180/PI()</f>
        <v>-16.615776058793873</v>
      </c>
      <c r="J308">
        <f>output__2[[#This Row],[wy]]*180/PI()</f>
        <v>44.117750225073387</v>
      </c>
      <c r="K308">
        <f>output__2[[#This Row],[wz]]*180/PI()</f>
        <v>-27.501974166279513</v>
      </c>
      <c r="L308">
        <f>output__2[[#This Row],[wx (deg)]]*output__2[[#This Row],[dt]]</f>
        <v>-2.1664479614257872</v>
      </c>
      <c r="M308">
        <f>output__2[[#This Row],[wy (deg)]]*output__2[[#This Row],[dt]]</f>
        <v>5.7522928630960548</v>
      </c>
      <c r="N308">
        <f>output__2[[#This Row],[wz (deg)]]*output__2[[#This Row],[dt]]</f>
        <v>-3.585844901670268</v>
      </c>
      <c r="O308">
        <f>SUM($L$2:output__2[[#This Row],[delta θx]])</f>
        <v>18.711609836758484</v>
      </c>
      <c r="P308">
        <f>SUM($M$2:output__2[[#This Row],[delta θy]])</f>
        <v>18.369749984631195</v>
      </c>
      <c r="Q308">
        <f>SUM($N$2:output__2[[#This Row],[delta θz]])</f>
        <v>10.896343471163473</v>
      </c>
      <c r="R308">
        <f>SQRT(output__2[[#This Row],[θ x]]^2+output__2[[#This Row],[θ y]]^2+output__2[[#This Row],[θ z]]^2)</f>
        <v>28.395463690922558</v>
      </c>
      <c r="S308">
        <f>output__2[[#This Row],[ax]]*$B308</f>
        <v>0.23078144999999445</v>
      </c>
      <c r="T308">
        <f>output__2[[#This Row],[ay]]*$B308</f>
        <v>-0.36247029999999131</v>
      </c>
      <c r="U308">
        <f>output__2[[#This Row],[az]]*$B308</f>
        <v>1.4342349999999655E-2</v>
      </c>
      <c r="V308">
        <f>SUM(S$2:S308)</f>
        <v>1.3286163699999862</v>
      </c>
      <c r="W308">
        <f>SUM(T$2:T308)</f>
        <v>2.5279946800000612</v>
      </c>
      <c r="X308">
        <f>SUM($U$2:U308)</f>
        <v>-7.5170542300000172</v>
      </c>
      <c r="Y308">
        <f>SQRT(output__2[[#This Row],[vx]]^2+output__2[[#This Row],[vy]]^2+output__2[[#This Row],[vz]]^2)</f>
        <v>8.0412737086547246</v>
      </c>
      <c r="Z308">
        <f t="shared" si="4"/>
        <v>0.97499999999999998</v>
      </c>
      <c r="AA308">
        <f>output__2[[#This Row],[m segmental(kg)]]*output__2[[#This Row],[vmag]]</f>
        <v>7.8402418659383564</v>
      </c>
    </row>
    <row r="309" spans="1:27" x14ac:dyDescent="0.3">
      <c r="A309">
        <v>38.570146999999999</v>
      </c>
      <c r="B309">
        <f>output__2[[#This Row],[time]]-A308</f>
        <v>0.12060400000000016</v>
      </c>
      <c r="C309">
        <v>1.21</v>
      </c>
      <c r="D309">
        <v>-0.52</v>
      </c>
      <c r="E309">
        <v>0.6</v>
      </c>
      <c r="F309">
        <v>-0.4</v>
      </c>
      <c r="G309">
        <v>0.11</v>
      </c>
      <c r="H309">
        <v>0.4</v>
      </c>
      <c r="I309">
        <f>output__2[[#This Row],[wx]]*180/PI()</f>
        <v>-22.918311805232928</v>
      </c>
      <c r="J309">
        <f>output__2[[#This Row],[wy]]*180/PI()</f>
        <v>6.3025357464390561</v>
      </c>
      <c r="K309">
        <f>output__2[[#This Row],[wz]]*180/PI()</f>
        <v>22.918311805232928</v>
      </c>
      <c r="L309">
        <f>output__2[[#This Row],[wx (deg)]]*output__2[[#This Row],[dt]]</f>
        <v>-2.7640400769583158</v>
      </c>
      <c r="M309">
        <f>output__2[[#This Row],[wy (deg)]]*output__2[[#This Row],[dt]]</f>
        <v>0.7601110211635369</v>
      </c>
      <c r="N309">
        <f>output__2[[#This Row],[wz (deg)]]*output__2[[#This Row],[dt]]</f>
        <v>2.7640400769583158</v>
      </c>
      <c r="O309">
        <f>SUM($L$2:output__2[[#This Row],[delta θx]])</f>
        <v>15.947569759800167</v>
      </c>
      <c r="P309">
        <f>SUM($M$2:output__2[[#This Row],[delta θy]])</f>
        <v>19.12986100579473</v>
      </c>
      <c r="Q309">
        <f>SUM($N$2:output__2[[#This Row],[delta θz]])</f>
        <v>13.660383548121789</v>
      </c>
      <c r="R309">
        <f>SQRT(output__2[[#This Row],[θ x]]^2+output__2[[#This Row],[θ y]]^2+output__2[[#This Row],[θ z]]^2)</f>
        <v>28.405679749418336</v>
      </c>
      <c r="S309">
        <f>output__2[[#This Row],[ax]]*$B309</f>
        <v>0.14593084000000017</v>
      </c>
      <c r="T309">
        <f>output__2[[#This Row],[ay]]*$B309</f>
        <v>-6.2714080000000089E-2</v>
      </c>
      <c r="U309">
        <f>output__2[[#This Row],[az]]*$B309</f>
        <v>7.2362400000000091E-2</v>
      </c>
      <c r="V309">
        <f>SUM(S$2:S309)</f>
        <v>1.4745472099999863</v>
      </c>
      <c r="W309">
        <f>SUM(T$2:T309)</f>
        <v>2.4652806000000611</v>
      </c>
      <c r="X309">
        <f>SUM($U$2:U309)</f>
        <v>-7.4446918300000169</v>
      </c>
      <c r="Y309">
        <f>SQRT(output__2[[#This Row],[vx]]^2+output__2[[#This Row],[vy]]^2+output__2[[#This Row],[vz]]^2)</f>
        <v>7.9796825973796981</v>
      </c>
      <c r="Z309">
        <f t="shared" si="4"/>
        <v>0.97499999999999998</v>
      </c>
      <c r="AA309">
        <f>output__2[[#This Row],[m segmental(kg)]]*output__2[[#This Row],[vmag]]</f>
        <v>7.7801905324452054</v>
      </c>
    </row>
    <row r="310" spans="1:27" x14ac:dyDescent="0.3">
      <c r="A310">
        <v>38.684433999999996</v>
      </c>
      <c r="B310">
        <f>output__2[[#This Row],[time]]-A309</f>
        <v>0.11428699999999736</v>
      </c>
      <c r="C310">
        <v>0.66</v>
      </c>
      <c r="D310">
        <v>-0.87</v>
      </c>
      <c r="E310">
        <v>0.31</v>
      </c>
      <c r="F310">
        <v>0.09</v>
      </c>
      <c r="G310">
        <v>-0.18</v>
      </c>
      <c r="H310">
        <v>0.21</v>
      </c>
      <c r="I310">
        <f>output__2[[#This Row],[wx]]*180/PI()</f>
        <v>5.156620156177409</v>
      </c>
      <c r="J310">
        <f>output__2[[#This Row],[wy]]*180/PI()</f>
        <v>-10.313240312354818</v>
      </c>
      <c r="K310">
        <f>output__2[[#This Row],[wz]]*180/PI()</f>
        <v>12.032113697747286</v>
      </c>
      <c r="L310">
        <f>output__2[[#This Row],[wx (deg)]]*output__2[[#This Row],[dt]]</f>
        <v>0.58933464778903399</v>
      </c>
      <c r="M310">
        <f>output__2[[#This Row],[wy (deg)]]*output__2[[#This Row],[dt]]</f>
        <v>-1.178669295578068</v>
      </c>
      <c r="N310">
        <f>output__2[[#This Row],[wz (deg)]]*output__2[[#This Row],[dt]]</f>
        <v>1.3751141781744125</v>
      </c>
      <c r="O310">
        <f>SUM($L$2:output__2[[#This Row],[delta θx]])</f>
        <v>16.536904407589201</v>
      </c>
      <c r="P310">
        <f>SUM($M$2:output__2[[#This Row],[delta θy]])</f>
        <v>17.951191710216662</v>
      </c>
      <c r="Q310">
        <f>SUM($N$2:output__2[[#This Row],[delta θz]])</f>
        <v>15.035497726296201</v>
      </c>
      <c r="R310">
        <f>SQRT(output__2[[#This Row],[θ x]]^2+output__2[[#This Row],[θ y]]^2+output__2[[#This Row],[θ z]]^2)</f>
        <v>28.666717340500512</v>
      </c>
      <c r="S310">
        <f>output__2[[#This Row],[ax]]*$B310</f>
        <v>7.5429419999998262E-2</v>
      </c>
      <c r="T310">
        <f>output__2[[#This Row],[ay]]*$B310</f>
        <v>-9.9429689999997711E-2</v>
      </c>
      <c r="U310">
        <f>output__2[[#This Row],[az]]*$B310</f>
        <v>3.5428969999999185E-2</v>
      </c>
      <c r="V310">
        <f>SUM(S$2:S310)</f>
        <v>1.5499766299999846</v>
      </c>
      <c r="W310">
        <f>SUM(T$2:T310)</f>
        <v>2.3658509100000633</v>
      </c>
      <c r="X310">
        <f>SUM($U$2:U310)</f>
        <v>-7.4092628600000179</v>
      </c>
      <c r="Y310">
        <f>SQRT(output__2[[#This Row],[vx]]^2+output__2[[#This Row],[vy]]^2+output__2[[#This Row],[vz]]^2)</f>
        <v>7.9307536975037802</v>
      </c>
      <c r="Z310">
        <f t="shared" si="4"/>
        <v>0.97499999999999998</v>
      </c>
      <c r="AA310">
        <f>output__2[[#This Row],[m segmental(kg)]]*output__2[[#This Row],[vmag]]</f>
        <v>7.7324848550661853</v>
      </c>
    </row>
    <row r="311" spans="1:27" x14ac:dyDescent="0.3">
      <c r="A311">
        <v>38.807259999999999</v>
      </c>
      <c r="B311">
        <f>output__2[[#This Row],[time]]-A310</f>
        <v>0.12282600000000343</v>
      </c>
      <c r="C311">
        <v>-0.5</v>
      </c>
      <c r="D311">
        <v>-0.1</v>
      </c>
      <c r="E311">
        <v>1.44</v>
      </c>
      <c r="F311">
        <v>0.16</v>
      </c>
      <c r="G311">
        <v>-0.14000000000000001</v>
      </c>
      <c r="H311">
        <v>0.01</v>
      </c>
      <c r="I311">
        <f>output__2[[#This Row],[wx]]*180/PI()</f>
        <v>9.1673247220931717</v>
      </c>
      <c r="J311">
        <f>output__2[[#This Row],[wy]]*180/PI()</f>
        <v>-8.0214091318315255</v>
      </c>
      <c r="K311">
        <f>output__2[[#This Row],[wz]]*180/PI()</f>
        <v>0.57295779513082323</v>
      </c>
      <c r="L311">
        <f>output__2[[#This Row],[wx (deg)]]*output__2[[#This Row],[dt]]</f>
        <v>1.1259858263158473</v>
      </c>
      <c r="M311">
        <f>output__2[[#This Row],[wy (deg)]]*output__2[[#This Row],[dt]]</f>
        <v>-0.98523759802636646</v>
      </c>
      <c r="N311">
        <f>output__2[[#This Row],[wz (deg)]]*output__2[[#This Row],[dt]]</f>
        <v>7.0374114144740457E-2</v>
      </c>
      <c r="O311">
        <f>SUM($L$2:output__2[[#This Row],[delta θx]])</f>
        <v>17.662890233905049</v>
      </c>
      <c r="P311">
        <f>SUM($M$2:output__2[[#This Row],[delta θy]])</f>
        <v>16.965954112190296</v>
      </c>
      <c r="Q311">
        <f>SUM($N$2:output__2[[#This Row],[delta θz]])</f>
        <v>15.105871840440942</v>
      </c>
      <c r="R311">
        <f>SQRT(output__2[[#This Row],[θ x]]^2+output__2[[#This Row],[θ y]]^2+output__2[[#This Row],[θ z]]^2)</f>
        <v>28.775139520282988</v>
      </c>
      <c r="S311">
        <f>output__2[[#This Row],[ax]]*$B311</f>
        <v>-6.1413000000001716E-2</v>
      </c>
      <c r="T311">
        <f>output__2[[#This Row],[ay]]*$B311</f>
        <v>-1.2282600000000345E-2</v>
      </c>
      <c r="U311">
        <f>output__2[[#This Row],[az]]*$B311</f>
        <v>0.17686944000000493</v>
      </c>
      <c r="V311">
        <f>SUM(S$2:S311)</f>
        <v>1.4885636299999829</v>
      </c>
      <c r="W311">
        <f>SUM(T$2:T311)</f>
        <v>2.3535683100000631</v>
      </c>
      <c r="X311">
        <f>SUM($U$2:U311)</f>
        <v>-7.2323934200000126</v>
      </c>
      <c r="Y311">
        <f>SQRT(output__2[[#This Row],[vx]]^2+output__2[[#This Row],[vy]]^2+output__2[[#This Row],[vz]]^2)</f>
        <v>7.7500077452899845</v>
      </c>
      <c r="Z311">
        <f t="shared" si="4"/>
        <v>0.97499999999999998</v>
      </c>
      <c r="AA311">
        <f>output__2[[#This Row],[m segmental(kg)]]*output__2[[#This Row],[vmag]]</f>
        <v>7.556257551657735</v>
      </c>
    </row>
    <row r="312" spans="1:27" x14ac:dyDescent="0.3">
      <c r="A312">
        <v>38.961895999999996</v>
      </c>
      <c r="B312">
        <f>output__2[[#This Row],[time]]-A311</f>
        <v>0.15463599999999644</v>
      </c>
      <c r="C312">
        <v>0.32</v>
      </c>
      <c r="D312">
        <v>1.93</v>
      </c>
      <c r="E312">
        <v>-7.0000000000000007E-2</v>
      </c>
      <c r="F312">
        <v>-0.14000000000000001</v>
      </c>
      <c r="G312">
        <v>-0.43</v>
      </c>
      <c r="H312">
        <v>0.13</v>
      </c>
      <c r="I312">
        <f>output__2[[#This Row],[wx]]*180/PI()</f>
        <v>-8.0214091318315255</v>
      </c>
      <c r="J312">
        <f>output__2[[#This Row],[wy]]*180/PI()</f>
        <v>-24.637185190625402</v>
      </c>
      <c r="K312">
        <f>output__2[[#This Row],[wz]]*180/PI()</f>
        <v>7.4484513367007024</v>
      </c>
      <c r="L312">
        <f>output__2[[#This Row],[wx (deg)]]*output__2[[#This Row],[dt]]</f>
        <v>-1.2403986225098713</v>
      </c>
      <c r="M312">
        <f>output__2[[#This Row],[wy (deg)]]*output__2[[#This Row],[dt]]</f>
        <v>-3.809795769137462</v>
      </c>
      <c r="N312">
        <f>output__2[[#This Row],[wz (deg)]]*output__2[[#This Row],[dt]]</f>
        <v>1.1517987209020233</v>
      </c>
      <c r="O312">
        <f>SUM($L$2:output__2[[#This Row],[delta θx]])</f>
        <v>16.422491611395177</v>
      </c>
      <c r="P312">
        <f>SUM($M$2:output__2[[#This Row],[delta θy]])</f>
        <v>13.156158343052834</v>
      </c>
      <c r="Q312">
        <f>SUM($N$2:output__2[[#This Row],[delta θz]])</f>
        <v>16.257670561342966</v>
      </c>
      <c r="R312">
        <f>SQRT(output__2[[#This Row],[θ x]]^2+output__2[[#This Row],[θ y]]^2+output__2[[#This Row],[θ z]]^2)</f>
        <v>26.591250161565952</v>
      </c>
      <c r="S312">
        <f>output__2[[#This Row],[ax]]*$B312</f>
        <v>4.9483519999998865E-2</v>
      </c>
      <c r="T312">
        <f>output__2[[#This Row],[ay]]*$B312</f>
        <v>0.2984474799999931</v>
      </c>
      <c r="U312">
        <f>output__2[[#This Row],[az]]*$B312</f>
        <v>-1.0824519999999753E-2</v>
      </c>
      <c r="V312">
        <f>SUM(S$2:S312)</f>
        <v>1.5380471499999817</v>
      </c>
      <c r="W312">
        <f>SUM(T$2:T312)</f>
        <v>2.6520157900000561</v>
      </c>
      <c r="X312">
        <f>SUM($U$2:U312)</f>
        <v>-7.2432179400000125</v>
      </c>
      <c r="Y312">
        <f>SQRT(output__2[[#This Row],[vx]]^2+output__2[[#This Row],[vy]]^2+output__2[[#This Row],[vz]]^2)</f>
        <v>7.8653024679519294</v>
      </c>
      <c r="Z312">
        <f t="shared" si="4"/>
        <v>0.97499999999999998</v>
      </c>
      <c r="AA312">
        <f>output__2[[#This Row],[m segmental(kg)]]*output__2[[#This Row],[vmag]]</f>
        <v>7.6686699062531307</v>
      </c>
    </row>
    <row r="313" spans="1:27" x14ac:dyDescent="0.3">
      <c r="A313">
        <v>39.054828000000001</v>
      </c>
      <c r="B313">
        <f>output__2[[#This Row],[time]]-A312</f>
        <v>9.2932000000004678E-2</v>
      </c>
      <c r="C313">
        <v>-2.31</v>
      </c>
      <c r="D313">
        <v>-4</v>
      </c>
      <c r="E313">
        <v>-0.21</v>
      </c>
      <c r="F313">
        <v>-0.12</v>
      </c>
      <c r="G313">
        <v>-0.71</v>
      </c>
      <c r="H313">
        <v>0.39</v>
      </c>
      <c r="I313">
        <f>output__2[[#This Row],[wx]]*180/PI()</f>
        <v>-6.8754935415698784</v>
      </c>
      <c r="J313">
        <f>output__2[[#This Row],[wy]]*180/PI()</f>
        <v>-40.680003454288446</v>
      </c>
      <c r="K313">
        <f>output__2[[#This Row],[wz]]*180/PI()</f>
        <v>22.345354010102106</v>
      </c>
      <c r="L313">
        <f>output__2[[#This Row],[wx (deg)]]*output__2[[#This Row],[dt]]</f>
        <v>-0.63895336580520412</v>
      </c>
      <c r="M313">
        <f>output__2[[#This Row],[wy (deg)]]*output__2[[#This Row],[dt]]</f>
        <v>-3.7804740810141242</v>
      </c>
      <c r="N313">
        <f>output__2[[#This Row],[wz (deg)]]*output__2[[#This Row],[dt]]</f>
        <v>2.0765984388669136</v>
      </c>
      <c r="O313">
        <f>SUM($L$2:output__2[[#This Row],[delta θx]])</f>
        <v>15.783538245589973</v>
      </c>
      <c r="P313">
        <f>SUM($M$2:output__2[[#This Row],[delta θy]])</f>
        <v>9.3756842620387104</v>
      </c>
      <c r="Q313">
        <f>SUM($N$2:output__2[[#This Row],[delta θz]])</f>
        <v>18.334269000209879</v>
      </c>
      <c r="R313">
        <f>SQRT(output__2[[#This Row],[θ x]]^2+output__2[[#This Row],[θ y]]^2+output__2[[#This Row],[θ z]]^2)</f>
        <v>25.945499700400813</v>
      </c>
      <c r="S313">
        <f>output__2[[#This Row],[ax]]*$B313</f>
        <v>-0.21467292000001081</v>
      </c>
      <c r="T313">
        <f>output__2[[#This Row],[ay]]*$B313</f>
        <v>-0.37172800000001871</v>
      </c>
      <c r="U313">
        <f>output__2[[#This Row],[az]]*$B313</f>
        <v>-1.9515720000000982E-2</v>
      </c>
      <c r="V313">
        <f>SUM(S$2:S313)</f>
        <v>1.3233742299999709</v>
      </c>
      <c r="W313">
        <f>SUM(T$2:T313)</f>
        <v>2.2802877900000373</v>
      </c>
      <c r="X313">
        <f>SUM($U$2:U313)</f>
        <v>-7.2627336600000136</v>
      </c>
      <c r="Y313">
        <f>SQRT(output__2[[#This Row],[vx]]^2+output__2[[#This Row],[vy]]^2+output__2[[#This Row],[vz]]^2)</f>
        <v>7.7264695672699357</v>
      </c>
      <c r="Z313">
        <f t="shared" si="4"/>
        <v>0.97499999999999998</v>
      </c>
      <c r="AA313">
        <f>output__2[[#This Row],[m segmental(kg)]]*output__2[[#This Row],[vmag]]</f>
        <v>7.5333078280881871</v>
      </c>
    </row>
    <row r="314" spans="1:27" x14ac:dyDescent="0.3">
      <c r="A314">
        <v>39.218164000000002</v>
      </c>
      <c r="B314">
        <f>output__2[[#This Row],[time]]-A313</f>
        <v>0.16333600000000104</v>
      </c>
      <c r="C314">
        <v>-2.77</v>
      </c>
      <c r="D314">
        <v>-0.92</v>
      </c>
      <c r="E314">
        <v>1.6500000000000001</v>
      </c>
      <c r="F314">
        <v>-0.41000000000000003</v>
      </c>
      <c r="G314">
        <v>-0.3</v>
      </c>
      <c r="H314">
        <v>-0.53</v>
      </c>
      <c r="I314">
        <f>output__2[[#This Row],[wx]]*180/PI()</f>
        <v>-23.491269600363758</v>
      </c>
      <c r="J314">
        <f>output__2[[#This Row],[wy]]*180/PI()</f>
        <v>-17.188733853924695</v>
      </c>
      <c r="K314">
        <f>output__2[[#This Row],[wz]]*180/PI()</f>
        <v>-30.366763141933632</v>
      </c>
      <c r="L314">
        <f>output__2[[#This Row],[wx (deg)]]*output__2[[#This Row],[dt]]</f>
        <v>-3.8369700114450391</v>
      </c>
      <c r="M314">
        <f>output__2[[#This Row],[wy (deg)]]*output__2[[#This Row],[dt]]</f>
        <v>-2.8075390327646619</v>
      </c>
      <c r="N314">
        <f>output__2[[#This Row],[wz (deg)]]*output__2[[#This Row],[dt]]</f>
        <v>-4.9599856245509031</v>
      </c>
      <c r="O314">
        <f>SUM($L$2:output__2[[#This Row],[delta θx]])</f>
        <v>11.946568234144934</v>
      </c>
      <c r="P314">
        <f>SUM($M$2:output__2[[#This Row],[delta θy]])</f>
        <v>6.5681452292740481</v>
      </c>
      <c r="Q314">
        <f>SUM($N$2:output__2[[#This Row],[delta θz]])</f>
        <v>13.374283375658976</v>
      </c>
      <c r="R314">
        <f>SQRT(output__2[[#This Row],[θ x]]^2+output__2[[#This Row],[θ y]]^2+output__2[[#This Row],[θ z]]^2)</f>
        <v>19.097970576434143</v>
      </c>
      <c r="S314">
        <f>output__2[[#This Row],[ax]]*$B314</f>
        <v>-0.45244072000000285</v>
      </c>
      <c r="T314">
        <f>output__2[[#This Row],[ay]]*$B314</f>
        <v>-0.15026912000000095</v>
      </c>
      <c r="U314">
        <f>output__2[[#This Row],[az]]*$B314</f>
        <v>0.26950440000000175</v>
      </c>
      <c r="V314">
        <f>SUM(S$2:S314)</f>
        <v>0.87093350999996799</v>
      </c>
      <c r="W314">
        <f>SUM(T$2:T314)</f>
        <v>2.1300186700000365</v>
      </c>
      <c r="X314">
        <f>SUM($U$2:U314)</f>
        <v>-6.9932292600000121</v>
      </c>
      <c r="Y314">
        <f>SQRT(output__2[[#This Row],[vx]]^2+output__2[[#This Row],[vy]]^2+output__2[[#This Row],[vz]]^2)</f>
        <v>7.3621165568272486</v>
      </c>
      <c r="Z314">
        <f t="shared" si="4"/>
        <v>0.97499999999999998</v>
      </c>
      <c r="AA314">
        <f>output__2[[#This Row],[m segmental(kg)]]*output__2[[#This Row],[vmag]]</f>
        <v>7.178063642906567</v>
      </c>
    </row>
    <row r="315" spans="1:27" x14ac:dyDescent="0.3">
      <c r="A315">
        <v>39.308653999999997</v>
      </c>
      <c r="B315">
        <f>output__2[[#This Row],[time]]-A314</f>
        <v>9.0489999999995518E-2</v>
      </c>
      <c r="C315">
        <v>-0.93</v>
      </c>
      <c r="D315">
        <v>-0.82000000000000006</v>
      </c>
      <c r="E315">
        <v>0.71</v>
      </c>
      <c r="F315">
        <v>0.15</v>
      </c>
      <c r="G315">
        <v>-0.02</v>
      </c>
      <c r="H315">
        <v>-0.18</v>
      </c>
      <c r="I315">
        <f>output__2[[#This Row],[wx]]*180/PI()</f>
        <v>8.5943669269623477</v>
      </c>
      <c r="J315">
        <f>output__2[[#This Row],[wy]]*180/PI()</f>
        <v>-1.1459155902616465</v>
      </c>
      <c r="K315">
        <f>output__2[[#This Row],[wz]]*180/PI()</f>
        <v>-10.313240312354818</v>
      </c>
      <c r="L315">
        <f>output__2[[#This Row],[wx (deg)]]*output__2[[#This Row],[dt]]</f>
        <v>0.77770426322078434</v>
      </c>
      <c r="M315">
        <f>output__2[[#This Row],[wy (deg)]]*output__2[[#This Row],[dt]]</f>
        <v>-0.10369390176277125</v>
      </c>
      <c r="N315">
        <f>output__2[[#This Row],[wz (deg)]]*output__2[[#This Row],[dt]]</f>
        <v>-0.9332451158649413</v>
      </c>
      <c r="O315">
        <f>SUM($L$2:output__2[[#This Row],[delta θx]])</f>
        <v>12.724272497365718</v>
      </c>
      <c r="P315">
        <f>SUM($M$2:output__2[[#This Row],[delta θy]])</f>
        <v>6.4644513275112772</v>
      </c>
      <c r="Q315">
        <f>SUM($N$2:output__2[[#This Row],[delta θz]])</f>
        <v>12.441038259794034</v>
      </c>
      <c r="R315">
        <f>SQRT(output__2[[#This Row],[θ x]]^2+output__2[[#This Row],[θ y]]^2+output__2[[#This Row],[θ z]]^2)</f>
        <v>18.93345384589507</v>
      </c>
      <c r="S315">
        <f>output__2[[#This Row],[ax]]*$B315</f>
        <v>-8.4155699999995837E-2</v>
      </c>
      <c r="T315">
        <f>output__2[[#This Row],[ay]]*$B315</f>
        <v>-7.4201799999996335E-2</v>
      </c>
      <c r="U315">
        <f>output__2[[#This Row],[az]]*$B315</f>
        <v>6.4247899999996819E-2</v>
      </c>
      <c r="V315">
        <f>SUM(S$2:S315)</f>
        <v>0.78677780999997216</v>
      </c>
      <c r="W315">
        <f>SUM(T$2:T315)</f>
        <v>2.0558168700000401</v>
      </c>
      <c r="X315">
        <f>SUM($U$2:U315)</f>
        <v>-6.928981360000015</v>
      </c>
      <c r="Y315">
        <f>SQRT(output__2[[#This Row],[vx]]^2+output__2[[#This Row],[vy]]^2+output__2[[#This Row],[vz]]^2)</f>
        <v>7.2702259258232669</v>
      </c>
      <c r="Z315">
        <f t="shared" si="4"/>
        <v>0.97499999999999998</v>
      </c>
      <c r="AA315">
        <f>output__2[[#This Row],[m segmental(kg)]]*output__2[[#This Row],[vmag]]</f>
        <v>7.0884702776776853</v>
      </c>
    </row>
    <row r="316" spans="1:27" x14ac:dyDescent="0.3">
      <c r="A316">
        <v>39.431698999999995</v>
      </c>
      <c r="B316">
        <f>output__2[[#This Row],[time]]-A315</f>
        <v>0.12304499999999763</v>
      </c>
      <c r="C316">
        <v>1.47</v>
      </c>
      <c r="D316">
        <v>0.59</v>
      </c>
      <c r="E316">
        <v>1.01</v>
      </c>
      <c r="F316">
        <v>-0.01</v>
      </c>
      <c r="G316">
        <v>0.15</v>
      </c>
      <c r="H316">
        <v>0.09</v>
      </c>
      <c r="I316">
        <f>output__2[[#This Row],[wx]]*180/PI()</f>
        <v>-0.57295779513082323</v>
      </c>
      <c r="J316">
        <f>output__2[[#This Row],[wy]]*180/PI()</f>
        <v>8.5943669269623477</v>
      </c>
      <c r="K316">
        <f>output__2[[#This Row],[wz]]*180/PI()</f>
        <v>5.156620156177409</v>
      </c>
      <c r="L316">
        <f>output__2[[#This Row],[wx (deg)]]*output__2[[#This Row],[dt]]</f>
        <v>-7.0499591901870787E-2</v>
      </c>
      <c r="M316">
        <f>output__2[[#This Row],[wy (deg)]]*output__2[[#This Row],[dt]]</f>
        <v>1.0574938785280616</v>
      </c>
      <c r="N316">
        <f>output__2[[#This Row],[wz (deg)]]*output__2[[#This Row],[dt]]</f>
        <v>0.63449632711683701</v>
      </c>
      <c r="O316">
        <f>SUM($L$2:output__2[[#This Row],[delta θx]])</f>
        <v>12.653772905463846</v>
      </c>
      <c r="P316">
        <f>SUM($M$2:output__2[[#This Row],[delta θy]])</f>
        <v>7.521945206039339</v>
      </c>
      <c r="Q316">
        <f>SUM($N$2:output__2[[#This Row],[delta θz]])</f>
        <v>13.075534586910871</v>
      </c>
      <c r="R316">
        <f>SQRT(output__2[[#This Row],[θ x]]^2+output__2[[#This Row],[θ y]]^2+output__2[[#This Row],[θ z]]^2)</f>
        <v>19.689266953322857</v>
      </c>
      <c r="S316">
        <f>output__2[[#This Row],[ax]]*$B316</f>
        <v>0.18087614999999652</v>
      </c>
      <c r="T316">
        <f>output__2[[#This Row],[ay]]*$B316</f>
        <v>7.2596549999998594E-2</v>
      </c>
      <c r="U316">
        <f>output__2[[#This Row],[az]]*$B316</f>
        <v>0.12427544999999761</v>
      </c>
      <c r="V316">
        <f>SUM(S$2:S316)</f>
        <v>0.96765395999996873</v>
      </c>
      <c r="W316">
        <f>SUM(T$2:T316)</f>
        <v>2.1284134200000389</v>
      </c>
      <c r="X316">
        <f>SUM($U$2:U316)</f>
        <v>-6.8047059100000178</v>
      </c>
      <c r="Y316">
        <f>SQRT(output__2[[#This Row],[vx]]^2+output__2[[#This Row],[vy]]^2+output__2[[#This Row],[vz]]^2)</f>
        <v>7.1951734096079338</v>
      </c>
      <c r="Z316">
        <f t="shared" si="4"/>
        <v>0.97499999999999998</v>
      </c>
      <c r="AA316">
        <f>output__2[[#This Row],[m segmental(kg)]]*output__2[[#This Row],[vmag]]</f>
        <v>7.015294074367735</v>
      </c>
    </row>
    <row r="317" spans="1:27" x14ac:dyDescent="0.3">
      <c r="A317">
        <v>39.557150999999998</v>
      </c>
      <c r="B317">
        <f>output__2[[#This Row],[time]]-A316</f>
        <v>0.12545200000000278</v>
      </c>
      <c r="C317">
        <v>0.99</v>
      </c>
      <c r="D317">
        <v>1.45</v>
      </c>
      <c r="E317">
        <v>-0.37</v>
      </c>
      <c r="F317">
        <v>-0.62</v>
      </c>
      <c r="G317">
        <v>0.34</v>
      </c>
      <c r="H317">
        <v>-0.14000000000000001</v>
      </c>
      <c r="I317">
        <f>output__2[[#This Row],[wx]]*180/PI()</f>
        <v>-35.523383298111035</v>
      </c>
      <c r="J317">
        <f>output__2[[#This Row],[wy]]*180/PI()</f>
        <v>19.480565034447991</v>
      </c>
      <c r="K317">
        <f>output__2[[#This Row],[wz]]*180/PI()</f>
        <v>-8.0214091318315255</v>
      </c>
      <c r="L317">
        <f>output__2[[#This Row],[wx (deg)]]*output__2[[#This Row],[dt]]</f>
        <v>-4.4564794815147248</v>
      </c>
      <c r="M317">
        <f>output__2[[#This Row],[wy (deg)]]*output__2[[#This Row],[dt]]</f>
        <v>2.4438758447016236</v>
      </c>
      <c r="N317">
        <f>output__2[[#This Row],[wz (deg)]]*output__2[[#This Row],[dt]]</f>
        <v>-1.0063018184065509</v>
      </c>
      <c r="O317">
        <f>SUM($L$2:output__2[[#This Row],[delta θx]])</f>
        <v>8.1972934239491213</v>
      </c>
      <c r="P317">
        <f>SUM($M$2:output__2[[#This Row],[delta θy]])</f>
        <v>9.9658210507409635</v>
      </c>
      <c r="Q317">
        <f>SUM($N$2:output__2[[#This Row],[delta θz]])</f>
        <v>12.069232768504321</v>
      </c>
      <c r="R317">
        <f>SQRT(output__2[[#This Row],[θ x]]^2+output__2[[#This Row],[θ y]]^2+output__2[[#This Row],[θ z]]^2)</f>
        <v>17.668604594422554</v>
      </c>
      <c r="S317">
        <f>output__2[[#This Row],[ax]]*$B317</f>
        <v>0.12419748000000276</v>
      </c>
      <c r="T317">
        <f>output__2[[#This Row],[ay]]*$B317</f>
        <v>0.18190540000000402</v>
      </c>
      <c r="U317">
        <f>output__2[[#This Row],[az]]*$B317</f>
        <v>-4.6417240000001032E-2</v>
      </c>
      <c r="V317">
        <f>SUM(S$2:S317)</f>
        <v>1.0918514399999715</v>
      </c>
      <c r="W317">
        <f>SUM(T$2:T317)</f>
        <v>2.3103188200000431</v>
      </c>
      <c r="X317">
        <f>SUM($U$2:U317)</f>
        <v>-6.8511231500000189</v>
      </c>
      <c r="Y317">
        <f>SQRT(output__2[[#This Row],[vx]]^2+output__2[[#This Row],[vy]]^2+output__2[[#This Row],[vz]]^2)</f>
        <v>7.3121543360040331</v>
      </c>
      <c r="Z317">
        <f t="shared" si="4"/>
        <v>0.97499999999999998</v>
      </c>
      <c r="AA317">
        <f>output__2[[#This Row],[m segmental(kg)]]*output__2[[#This Row],[vmag]]</f>
        <v>7.129350477603932</v>
      </c>
    </row>
    <row r="318" spans="1:27" x14ac:dyDescent="0.3">
      <c r="A318">
        <v>39.702993999999997</v>
      </c>
      <c r="B318">
        <f>output__2[[#This Row],[time]]-A317</f>
        <v>0.14584299999999928</v>
      </c>
      <c r="C318">
        <v>-1.74</v>
      </c>
      <c r="D318">
        <v>-0.41000000000000003</v>
      </c>
      <c r="E318">
        <v>0.61</v>
      </c>
      <c r="F318">
        <v>0.15</v>
      </c>
      <c r="G318">
        <v>0.43</v>
      </c>
      <c r="H318">
        <v>-0.31</v>
      </c>
      <c r="I318">
        <f>output__2[[#This Row],[wx]]*180/PI()</f>
        <v>8.5943669269623477</v>
      </c>
      <c r="J318">
        <f>output__2[[#This Row],[wy]]*180/PI()</f>
        <v>24.637185190625402</v>
      </c>
      <c r="K318">
        <f>output__2[[#This Row],[wz]]*180/PI()</f>
        <v>-17.761691649055518</v>
      </c>
      <c r="L318">
        <f>output__2[[#This Row],[wx (deg)]]*output__2[[#This Row],[dt]]</f>
        <v>1.2534282557289635</v>
      </c>
      <c r="M318">
        <f>output__2[[#This Row],[wy (deg)]]*output__2[[#This Row],[dt]]</f>
        <v>3.5931609997563627</v>
      </c>
      <c r="N318">
        <f>output__2[[#This Row],[wz (deg)]]*output__2[[#This Row],[dt]]</f>
        <v>-2.5904183951731912</v>
      </c>
      <c r="O318">
        <f>SUM($L$2:output__2[[#This Row],[delta θx]])</f>
        <v>9.4507216796780842</v>
      </c>
      <c r="P318">
        <f>SUM($M$2:output__2[[#This Row],[delta θy]])</f>
        <v>13.558982050497326</v>
      </c>
      <c r="Q318">
        <f>SUM($N$2:output__2[[#This Row],[delta θz]])</f>
        <v>9.4788143733311294</v>
      </c>
      <c r="R318">
        <f>SQRT(output__2[[#This Row],[θ x]]^2+output__2[[#This Row],[θ y]]^2+output__2[[#This Row],[θ z]]^2)</f>
        <v>19.052822794444786</v>
      </c>
      <c r="S318">
        <f>output__2[[#This Row],[ax]]*$B318</f>
        <v>-0.25376681999999873</v>
      </c>
      <c r="T318">
        <f>output__2[[#This Row],[ay]]*$B318</f>
        <v>-5.9795629999999711E-2</v>
      </c>
      <c r="U318">
        <f>output__2[[#This Row],[az]]*$B318</f>
        <v>8.8964229999999561E-2</v>
      </c>
      <c r="V318">
        <f>SUM(S$2:S318)</f>
        <v>0.83808461999997275</v>
      </c>
      <c r="W318">
        <f>SUM(T$2:T318)</f>
        <v>2.2505231900000435</v>
      </c>
      <c r="X318">
        <f>SUM($U$2:U318)</f>
        <v>-6.7621589200000196</v>
      </c>
      <c r="Y318">
        <f>SQRT(output__2[[#This Row],[vx]]^2+output__2[[#This Row],[vy]]^2+output__2[[#This Row],[vz]]^2)</f>
        <v>7.1759343446233048</v>
      </c>
      <c r="Z318">
        <f t="shared" si="4"/>
        <v>0.97499999999999998</v>
      </c>
      <c r="AA318">
        <f>output__2[[#This Row],[m segmental(kg)]]*output__2[[#This Row],[vmag]]</f>
        <v>6.9965359860077223</v>
      </c>
    </row>
    <row r="319" spans="1:27" x14ac:dyDescent="0.3">
      <c r="A319">
        <v>39.808098999999999</v>
      </c>
      <c r="B319">
        <f>output__2[[#This Row],[time]]-A318</f>
        <v>0.10510500000000178</v>
      </c>
      <c r="C319">
        <v>2.2600000000000002</v>
      </c>
      <c r="D319">
        <v>-0.98</v>
      </c>
      <c r="E319">
        <v>1.1200000000000001</v>
      </c>
      <c r="F319">
        <v>-0.02</v>
      </c>
      <c r="G319">
        <v>-0.24</v>
      </c>
      <c r="H319">
        <v>0.32</v>
      </c>
      <c r="I319">
        <f>output__2[[#This Row],[wx]]*180/PI()</f>
        <v>-1.1459155902616465</v>
      </c>
      <c r="J319">
        <f>output__2[[#This Row],[wy]]*180/PI()</f>
        <v>-13.750987083139757</v>
      </c>
      <c r="K319">
        <f>output__2[[#This Row],[wz]]*180/PI()</f>
        <v>18.334649444186343</v>
      </c>
      <c r="L319">
        <f>output__2[[#This Row],[wx (deg)]]*output__2[[#This Row],[dt]]</f>
        <v>-0.12044145811445239</v>
      </c>
      <c r="M319">
        <f>output__2[[#This Row],[wy (deg)]]*output__2[[#This Row],[dt]]</f>
        <v>-1.4452974973734287</v>
      </c>
      <c r="N319">
        <f>output__2[[#This Row],[wz (deg)]]*output__2[[#This Row],[dt]]</f>
        <v>1.9270633298312383</v>
      </c>
      <c r="O319">
        <f>SUM($L$2:output__2[[#This Row],[delta θx]])</f>
        <v>9.3302802215636316</v>
      </c>
      <c r="P319">
        <f>SUM($M$2:output__2[[#This Row],[delta θy]])</f>
        <v>12.113684553123896</v>
      </c>
      <c r="Q319">
        <f>SUM($N$2:output__2[[#This Row],[delta θz]])</f>
        <v>11.405877703162368</v>
      </c>
      <c r="R319">
        <f>SQRT(output__2[[#This Row],[θ x]]^2+output__2[[#This Row],[θ y]]^2+output__2[[#This Row],[θ z]]^2)</f>
        <v>19.075888672483661</v>
      </c>
      <c r="S319">
        <f>output__2[[#This Row],[ax]]*$B319</f>
        <v>0.23753730000000406</v>
      </c>
      <c r="T319">
        <f>output__2[[#This Row],[ay]]*$B319</f>
        <v>-0.10300290000000174</v>
      </c>
      <c r="U319">
        <f>output__2[[#This Row],[az]]*$B319</f>
        <v>0.117717600000002</v>
      </c>
      <c r="V319">
        <f>SUM(S$2:S319)</f>
        <v>1.0756219199999768</v>
      </c>
      <c r="W319">
        <f>SUM(T$2:T319)</f>
        <v>2.1475202900000419</v>
      </c>
      <c r="X319">
        <f>SUM($U$2:U319)</f>
        <v>-6.6444413200000172</v>
      </c>
      <c r="Y319">
        <f>SQRT(output__2[[#This Row],[vx]]^2+output__2[[#This Row],[vy]]^2+output__2[[#This Row],[vz]]^2)</f>
        <v>7.0652251461414783</v>
      </c>
      <c r="Z319">
        <f t="shared" si="4"/>
        <v>0.97499999999999998</v>
      </c>
      <c r="AA319">
        <f>output__2[[#This Row],[m segmental(kg)]]*output__2[[#This Row],[vmag]]</f>
        <v>6.8885945174879408</v>
      </c>
    </row>
    <row r="320" spans="1:27" x14ac:dyDescent="0.3">
      <c r="A320">
        <v>39.934011999999996</v>
      </c>
      <c r="B320">
        <f>output__2[[#This Row],[time]]-A319</f>
        <v>0.12591299999999706</v>
      </c>
      <c r="C320">
        <v>-0.27</v>
      </c>
      <c r="D320">
        <v>-1.33</v>
      </c>
      <c r="E320">
        <v>1.0900000000000001</v>
      </c>
      <c r="F320">
        <v>0.15</v>
      </c>
      <c r="G320">
        <v>-0.04</v>
      </c>
      <c r="H320">
        <v>0.03</v>
      </c>
      <c r="I320">
        <f>output__2[[#This Row],[wx]]*180/PI()</f>
        <v>8.5943669269623477</v>
      </c>
      <c r="J320">
        <f>output__2[[#This Row],[wy]]*180/PI()</f>
        <v>-2.2918311805232929</v>
      </c>
      <c r="K320">
        <f>output__2[[#This Row],[wz]]*180/PI()</f>
        <v>1.7188733853924696</v>
      </c>
      <c r="L320">
        <f>output__2[[#This Row],[wx (deg)]]*output__2[[#This Row],[dt]]</f>
        <v>1.0821425228745847</v>
      </c>
      <c r="M320">
        <f>output__2[[#This Row],[wy (deg)]]*output__2[[#This Row],[dt]]</f>
        <v>-0.28857133943322261</v>
      </c>
      <c r="N320">
        <f>output__2[[#This Row],[wz (deg)]]*output__2[[#This Row],[dt]]</f>
        <v>0.21642850457491697</v>
      </c>
      <c r="O320">
        <f>SUM($L$2:output__2[[#This Row],[delta θx]])</f>
        <v>10.412422744438217</v>
      </c>
      <c r="P320">
        <f>SUM($M$2:output__2[[#This Row],[delta θy]])</f>
        <v>11.825113213690674</v>
      </c>
      <c r="Q320">
        <f>SUM($N$2:output__2[[#This Row],[delta θz]])</f>
        <v>11.622306207737285</v>
      </c>
      <c r="R320">
        <f>SQRT(output__2[[#This Row],[θ x]]^2+output__2[[#This Row],[θ y]]^2+output__2[[#This Row],[θ z]]^2)</f>
        <v>19.578811289552405</v>
      </c>
      <c r="S320">
        <f>output__2[[#This Row],[ax]]*$B320</f>
        <v>-3.399650999999921E-2</v>
      </c>
      <c r="T320">
        <f>output__2[[#This Row],[ay]]*$B320</f>
        <v>-0.1674642899999961</v>
      </c>
      <c r="U320">
        <f>output__2[[#This Row],[az]]*$B320</f>
        <v>0.13724516999999681</v>
      </c>
      <c r="V320">
        <f>SUM(S$2:S320)</f>
        <v>1.0416254099999775</v>
      </c>
      <c r="W320">
        <f>SUM(T$2:T320)</f>
        <v>1.9800560000000458</v>
      </c>
      <c r="X320">
        <f>SUM($U$2:U320)</f>
        <v>-6.5071961500000199</v>
      </c>
      <c r="Y320">
        <f>SQRT(output__2[[#This Row],[vx]]^2+output__2[[#This Row],[vy]]^2+output__2[[#This Row],[vz]]^2)</f>
        <v>6.8810760054274134</v>
      </c>
      <c r="Z320">
        <f t="shared" si="4"/>
        <v>0.97499999999999998</v>
      </c>
      <c r="AA320">
        <f>output__2[[#This Row],[m segmental(kg)]]*output__2[[#This Row],[vmag]]</f>
        <v>6.7090491052917276</v>
      </c>
    </row>
    <row r="321" spans="1:27" x14ac:dyDescent="0.3">
      <c r="A321">
        <v>40.063195</v>
      </c>
      <c r="B321">
        <f>output__2[[#This Row],[time]]-A320</f>
        <v>0.12918300000000471</v>
      </c>
      <c r="C321">
        <v>-1.02</v>
      </c>
      <c r="D321">
        <v>0.19</v>
      </c>
      <c r="E321">
        <v>1.45</v>
      </c>
      <c r="F321">
        <v>-0.09</v>
      </c>
      <c r="G321">
        <v>-7.0000000000000007E-2</v>
      </c>
      <c r="H321">
        <v>-0.09</v>
      </c>
      <c r="I321">
        <f>output__2[[#This Row],[wx]]*180/PI()</f>
        <v>-5.156620156177409</v>
      </c>
      <c r="J321">
        <f>output__2[[#This Row],[wy]]*180/PI()</f>
        <v>-4.0107045659157627</v>
      </c>
      <c r="K321">
        <f>output__2[[#This Row],[wz]]*180/PI()</f>
        <v>-5.156620156177409</v>
      </c>
      <c r="L321">
        <f>output__2[[#This Row],[wx (deg)]]*output__2[[#This Row],[dt]]</f>
        <v>-0.66614766163549055</v>
      </c>
      <c r="M321">
        <f>output__2[[#This Row],[wy (deg)]]*output__2[[#This Row],[dt]]</f>
        <v>-0.51811484793871487</v>
      </c>
      <c r="N321">
        <f>output__2[[#This Row],[wz (deg)]]*output__2[[#This Row],[dt]]</f>
        <v>-0.66614766163549055</v>
      </c>
      <c r="O321">
        <f>SUM($L$2:output__2[[#This Row],[delta θx]])</f>
        <v>9.7462750828027271</v>
      </c>
      <c r="P321">
        <f>SUM($M$2:output__2[[#This Row],[delta θy]])</f>
        <v>11.306998365751959</v>
      </c>
      <c r="Q321">
        <f>SUM($N$2:output__2[[#This Row],[delta θz]])</f>
        <v>10.956158546101795</v>
      </c>
      <c r="R321">
        <f>SQRT(output__2[[#This Row],[θ x]]^2+output__2[[#This Row],[θ y]]^2+output__2[[#This Row],[θ z]]^2)</f>
        <v>18.516897691570751</v>
      </c>
      <c r="S321">
        <f>output__2[[#This Row],[ax]]*$B321</f>
        <v>-0.13176666000000481</v>
      </c>
      <c r="T321">
        <f>output__2[[#This Row],[ay]]*$B321</f>
        <v>2.4544770000000896E-2</v>
      </c>
      <c r="U321">
        <f>output__2[[#This Row],[az]]*$B321</f>
        <v>0.18731535000000682</v>
      </c>
      <c r="V321">
        <f>SUM(S$2:S321)</f>
        <v>0.90985874999997274</v>
      </c>
      <c r="W321">
        <f>SUM(T$2:T321)</f>
        <v>2.0046007700000468</v>
      </c>
      <c r="X321">
        <f>SUM($U$2:U321)</f>
        <v>-6.3198808000000133</v>
      </c>
      <c r="Y321">
        <f>SQRT(output__2[[#This Row],[vx]]^2+output__2[[#This Row],[vy]]^2+output__2[[#This Row],[vz]]^2)</f>
        <v>6.6923210112968361</v>
      </c>
      <c r="Z321">
        <f t="shared" si="4"/>
        <v>0.97499999999999998</v>
      </c>
      <c r="AA321">
        <f>output__2[[#This Row],[m segmental(kg)]]*output__2[[#This Row],[vmag]]</f>
        <v>6.5250129860144153</v>
      </c>
    </row>
    <row r="322" spans="1:27" x14ac:dyDescent="0.3">
      <c r="A322">
        <v>40.207476999999997</v>
      </c>
      <c r="B322">
        <f>output__2[[#This Row],[time]]-A321</f>
        <v>0.14428199999999691</v>
      </c>
      <c r="C322">
        <v>-2.7800000000000002</v>
      </c>
      <c r="D322">
        <v>5.3100000000000005</v>
      </c>
      <c r="E322">
        <v>-1.03</v>
      </c>
      <c r="F322">
        <v>0.36</v>
      </c>
      <c r="G322">
        <v>0.28000000000000003</v>
      </c>
      <c r="H322">
        <v>0.57999999999999996</v>
      </c>
      <c r="I322">
        <f>output__2[[#This Row],[wx]]*180/PI()</f>
        <v>20.626480624709636</v>
      </c>
      <c r="J322">
        <f>output__2[[#This Row],[wy]]*180/PI()</f>
        <v>16.042818263663051</v>
      </c>
      <c r="K322">
        <f>output__2[[#This Row],[wz]]*180/PI()</f>
        <v>33.231552117587746</v>
      </c>
      <c r="L322">
        <f>output__2[[#This Row],[wx (deg)]]*output__2[[#This Row],[dt]]</f>
        <v>2.9760298774942919</v>
      </c>
      <c r="M322">
        <f>output__2[[#This Row],[wy (deg)]]*output__2[[#This Row],[dt]]</f>
        <v>2.3146899047177829</v>
      </c>
      <c r="N322">
        <f>output__2[[#This Row],[wz (deg)]]*output__2[[#This Row],[dt]]</f>
        <v>4.7947148026296924</v>
      </c>
      <c r="O322">
        <f>SUM($L$2:output__2[[#This Row],[delta θx]])</f>
        <v>12.72230496029702</v>
      </c>
      <c r="P322">
        <f>SUM($M$2:output__2[[#This Row],[delta θy]])</f>
        <v>13.621688270469742</v>
      </c>
      <c r="Q322">
        <f>SUM($N$2:output__2[[#This Row],[delta θz]])</f>
        <v>15.750873348731488</v>
      </c>
      <c r="R322">
        <f>SQRT(output__2[[#This Row],[θ x]]^2+output__2[[#This Row],[θ y]]^2+output__2[[#This Row],[θ z]]^2)</f>
        <v>24.402816355667454</v>
      </c>
      <c r="S322">
        <f>output__2[[#This Row],[ax]]*$B322</f>
        <v>-0.40110395999999143</v>
      </c>
      <c r="T322">
        <f>output__2[[#This Row],[ay]]*$B322</f>
        <v>0.76613741999998364</v>
      </c>
      <c r="U322">
        <f>output__2[[#This Row],[az]]*$B322</f>
        <v>-0.14861045999999684</v>
      </c>
      <c r="V322">
        <f>SUM(S$2:S322)</f>
        <v>0.50875478999998136</v>
      </c>
      <c r="W322">
        <f>SUM(T$2:T322)</f>
        <v>2.7707381900000305</v>
      </c>
      <c r="X322">
        <f>SUM($U$2:U322)</f>
        <v>-6.4684912600000102</v>
      </c>
      <c r="Y322">
        <f>SQRT(output__2[[#This Row],[vx]]^2+output__2[[#This Row],[vy]]^2+output__2[[#This Row],[vz]]^2)</f>
        <v>7.0552959352935076</v>
      </c>
      <c r="Z322">
        <f t="shared" si="4"/>
        <v>0.97499999999999998</v>
      </c>
      <c r="AA322">
        <f>output__2[[#This Row],[m segmental(kg)]]*output__2[[#This Row],[vmag]]</f>
        <v>6.8789135369111696</v>
      </c>
    </row>
    <row r="323" spans="1:27" x14ac:dyDescent="0.3">
      <c r="A323">
        <v>40.333095</v>
      </c>
      <c r="B323">
        <f>output__2[[#This Row],[time]]-A322</f>
        <v>0.12561800000000289</v>
      </c>
      <c r="C323">
        <v>-1.95</v>
      </c>
      <c r="D323">
        <v>-0.9</v>
      </c>
      <c r="E323">
        <v>0.22</v>
      </c>
      <c r="F323">
        <v>0.42</v>
      </c>
      <c r="G323">
        <v>-0.55000000000000004</v>
      </c>
      <c r="H323">
        <v>0.34</v>
      </c>
      <c r="I323">
        <f>output__2[[#This Row],[wx]]*180/PI()</f>
        <v>24.064227395494573</v>
      </c>
      <c r="J323">
        <f>output__2[[#This Row],[wy]]*180/PI()</f>
        <v>-31.512678732195283</v>
      </c>
      <c r="K323">
        <f>output__2[[#This Row],[wz]]*180/PI()</f>
        <v>19.480565034447991</v>
      </c>
      <c r="L323">
        <f>output__2[[#This Row],[wx (deg)]]*output__2[[#This Row],[dt]]</f>
        <v>3.0229001169673069</v>
      </c>
      <c r="M323">
        <f>output__2[[#This Row],[wy (deg)]]*output__2[[#This Row],[dt]]</f>
        <v>-3.9585596769809981</v>
      </c>
      <c r="N323">
        <f>output__2[[#This Row],[wz (deg)]]*output__2[[#This Row],[dt]]</f>
        <v>2.4471096184973442</v>
      </c>
      <c r="O323">
        <f>SUM($L$2:output__2[[#This Row],[delta θx]])</f>
        <v>15.745205077264327</v>
      </c>
      <c r="P323">
        <f>SUM($M$2:output__2[[#This Row],[delta θy]])</f>
        <v>9.663128593488743</v>
      </c>
      <c r="Q323">
        <f>SUM($N$2:output__2[[#This Row],[delta θz]])</f>
        <v>18.197982967228832</v>
      </c>
      <c r="R323">
        <f>SQRT(output__2[[#This Row],[θ x]]^2+output__2[[#This Row],[θ y]]^2+output__2[[#This Row],[θ z]]^2)</f>
        <v>25.931720367437265</v>
      </c>
      <c r="S323">
        <f>output__2[[#This Row],[ax]]*$B323</f>
        <v>-0.24495510000000564</v>
      </c>
      <c r="T323">
        <f>output__2[[#This Row],[ay]]*$B323</f>
        <v>-0.1130562000000026</v>
      </c>
      <c r="U323">
        <f>output__2[[#This Row],[az]]*$B323</f>
        <v>2.7635960000000636E-2</v>
      </c>
      <c r="V323">
        <f>SUM(S$2:S323)</f>
        <v>0.26379968999997572</v>
      </c>
      <c r="W323">
        <f>SUM(T$2:T323)</f>
        <v>2.6576819900000279</v>
      </c>
      <c r="X323">
        <f>SUM($U$2:U323)</f>
        <v>-6.4408553000000097</v>
      </c>
      <c r="Y323">
        <f>SQRT(output__2[[#This Row],[vx]]^2+output__2[[#This Row],[vy]]^2+output__2[[#This Row],[vz]]^2)</f>
        <v>6.9726236691759587</v>
      </c>
      <c r="Z323">
        <f t="shared" si="4"/>
        <v>0.97499999999999998</v>
      </c>
      <c r="AA323">
        <f>output__2[[#This Row],[m segmental(kg)]]*output__2[[#This Row],[vmag]]</f>
        <v>6.7983080774465598</v>
      </c>
    </row>
    <row r="324" spans="1:27" x14ac:dyDescent="0.3">
      <c r="A324">
        <v>40.471094999999998</v>
      </c>
      <c r="B324">
        <f>output__2[[#This Row],[time]]-A323</f>
        <v>0.13799999999999812</v>
      </c>
      <c r="C324">
        <v>-1.85</v>
      </c>
      <c r="D324">
        <v>-0.28000000000000003</v>
      </c>
      <c r="E324">
        <v>-0.47000000000000003</v>
      </c>
      <c r="F324">
        <v>0.12</v>
      </c>
      <c r="G324">
        <v>-0.15</v>
      </c>
      <c r="H324">
        <v>-0.26</v>
      </c>
      <c r="I324">
        <f>output__2[[#This Row],[wx]]*180/PI()</f>
        <v>6.8754935415698784</v>
      </c>
      <c r="J324">
        <f>output__2[[#This Row],[wy]]*180/PI()</f>
        <v>-8.5943669269623477</v>
      </c>
      <c r="K324">
        <f>output__2[[#This Row],[wz]]*180/PI()</f>
        <v>-14.896902673401405</v>
      </c>
      <c r="L324">
        <f>output__2[[#This Row],[wx (deg)]]*output__2[[#This Row],[dt]]</f>
        <v>0.94881810873663031</v>
      </c>
      <c r="M324">
        <f>output__2[[#This Row],[wy (deg)]]*output__2[[#This Row],[dt]]</f>
        <v>-1.1860226359207879</v>
      </c>
      <c r="N324">
        <f>output__2[[#This Row],[wz (deg)]]*output__2[[#This Row],[dt]]</f>
        <v>-2.055772568929366</v>
      </c>
      <c r="O324">
        <f>SUM($L$2:output__2[[#This Row],[delta θx]])</f>
        <v>16.694023186000958</v>
      </c>
      <c r="P324">
        <f>SUM($M$2:output__2[[#This Row],[delta θy]])</f>
        <v>8.4771059575679555</v>
      </c>
      <c r="Q324">
        <f>SUM($N$2:output__2[[#This Row],[delta θz]])</f>
        <v>16.142210398299465</v>
      </c>
      <c r="R324">
        <f>SQRT(output__2[[#This Row],[θ x]]^2+output__2[[#This Row],[θ y]]^2+output__2[[#This Row],[θ z]]^2)</f>
        <v>24.720895859445289</v>
      </c>
      <c r="S324">
        <f>output__2[[#This Row],[ax]]*$B324</f>
        <v>-0.25529999999999653</v>
      </c>
      <c r="T324">
        <f>output__2[[#This Row],[ay]]*$B324</f>
        <v>-3.863999999999948E-2</v>
      </c>
      <c r="U324">
        <f>output__2[[#This Row],[az]]*$B324</f>
        <v>-6.4859999999999127E-2</v>
      </c>
      <c r="V324">
        <f>SUM(S$2:S324)</f>
        <v>8.4996899999791875E-3</v>
      </c>
      <c r="W324">
        <f>SUM(T$2:T324)</f>
        <v>2.6190419900000284</v>
      </c>
      <c r="X324">
        <f>SUM($U$2:U324)</f>
        <v>-6.5057153000000092</v>
      </c>
      <c r="Y324">
        <f>SQRT(output__2[[#This Row],[vx]]^2+output__2[[#This Row],[vy]]^2+output__2[[#This Row],[vz]]^2)</f>
        <v>7.0131151961712144</v>
      </c>
      <c r="Z324">
        <f t="shared" ref="Z324:Z387" si="5">65*0.015</f>
        <v>0.97499999999999998</v>
      </c>
      <c r="AA324">
        <f>output__2[[#This Row],[m segmental(kg)]]*output__2[[#This Row],[vmag]]</f>
        <v>6.837787316266934</v>
      </c>
    </row>
    <row r="325" spans="1:27" x14ac:dyDescent="0.3">
      <c r="A325">
        <v>40.582440999999996</v>
      </c>
      <c r="B325">
        <f>output__2[[#This Row],[time]]-A324</f>
        <v>0.1113459999999975</v>
      </c>
      <c r="C325">
        <v>-0.62</v>
      </c>
      <c r="D325">
        <v>-0.41000000000000003</v>
      </c>
      <c r="E325">
        <v>0.72</v>
      </c>
      <c r="F325">
        <v>0.2</v>
      </c>
      <c r="G325">
        <v>-0.1</v>
      </c>
      <c r="H325">
        <v>0.08</v>
      </c>
      <c r="I325">
        <f>output__2[[#This Row],[wx]]*180/PI()</f>
        <v>11.459155902616464</v>
      </c>
      <c r="J325">
        <f>output__2[[#This Row],[wy]]*180/PI()</f>
        <v>-5.7295779513082321</v>
      </c>
      <c r="K325">
        <f>output__2[[#This Row],[wz]]*180/PI()</f>
        <v>4.5836623610465859</v>
      </c>
      <c r="L325">
        <f>output__2[[#This Row],[wx (deg)]]*output__2[[#This Row],[dt]]</f>
        <v>1.2759311731327041</v>
      </c>
      <c r="M325">
        <f>output__2[[#This Row],[wy (deg)]]*output__2[[#This Row],[dt]]</f>
        <v>-0.63796558656635205</v>
      </c>
      <c r="N325">
        <f>output__2[[#This Row],[wz (deg)]]*output__2[[#This Row],[dt]]</f>
        <v>0.51037246925308166</v>
      </c>
      <c r="O325">
        <f>SUM($L$2:output__2[[#This Row],[delta θx]])</f>
        <v>17.969954359133663</v>
      </c>
      <c r="P325">
        <f>SUM($M$2:output__2[[#This Row],[delta θy]])</f>
        <v>7.8391403710016032</v>
      </c>
      <c r="Q325">
        <f>SUM($N$2:output__2[[#This Row],[delta θz]])</f>
        <v>16.652582867552546</v>
      </c>
      <c r="R325">
        <f>SQRT(output__2[[#This Row],[θ x]]^2+output__2[[#This Row],[θ y]]^2+output__2[[#This Row],[θ z]]^2)</f>
        <v>25.723139341579571</v>
      </c>
      <c r="S325">
        <f>output__2[[#This Row],[ax]]*$B325</f>
        <v>-6.9034519999998448E-2</v>
      </c>
      <c r="T325">
        <f>output__2[[#This Row],[ay]]*$B325</f>
        <v>-4.5651859999998982E-2</v>
      </c>
      <c r="U325">
        <f>output__2[[#This Row],[az]]*$B325</f>
        <v>8.0169119999998192E-2</v>
      </c>
      <c r="V325">
        <f>SUM(S$2:S325)</f>
        <v>-6.053483000001926E-2</v>
      </c>
      <c r="W325">
        <f>SUM(T$2:T325)</f>
        <v>2.5733901300000293</v>
      </c>
      <c r="X325">
        <f>SUM($U$2:U325)</f>
        <v>-6.4255461800000111</v>
      </c>
      <c r="Y325">
        <f>SQRT(output__2[[#This Row],[vx]]^2+output__2[[#This Row],[vy]]^2+output__2[[#This Row],[vz]]^2)</f>
        <v>6.9219682849704993</v>
      </c>
      <c r="Z325">
        <f t="shared" si="5"/>
        <v>0.97499999999999998</v>
      </c>
      <c r="AA325">
        <f>output__2[[#This Row],[m segmental(kg)]]*output__2[[#This Row],[vmag]]</f>
        <v>6.7489190778462369</v>
      </c>
    </row>
    <row r="326" spans="1:27" x14ac:dyDescent="0.3">
      <c r="A326">
        <v>40.695014999999998</v>
      </c>
      <c r="B326">
        <f>output__2[[#This Row],[time]]-A325</f>
        <v>0.11257400000000217</v>
      </c>
      <c r="C326">
        <v>0.57999999999999996</v>
      </c>
      <c r="D326">
        <v>-0.34</v>
      </c>
      <c r="E326">
        <v>0.87</v>
      </c>
      <c r="F326">
        <v>-0.22</v>
      </c>
      <c r="G326">
        <v>0.3</v>
      </c>
      <c r="H326">
        <v>-0.05</v>
      </c>
      <c r="I326">
        <f>output__2[[#This Row],[wx]]*180/PI()</f>
        <v>-12.605071492878112</v>
      </c>
      <c r="J326">
        <f>output__2[[#This Row],[wy]]*180/PI()</f>
        <v>17.188733853924695</v>
      </c>
      <c r="K326">
        <f>output__2[[#This Row],[wz]]*180/PI()</f>
        <v>-2.8647889756541161</v>
      </c>
      <c r="L326">
        <f>output__2[[#This Row],[wx (deg)]]*output__2[[#This Row],[dt]]</f>
        <v>-1.419003318239288</v>
      </c>
      <c r="M326">
        <f>output__2[[#This Row],[wy (deg)]]*output__2[[#This Row],[dt]]</f>
        <v>1.935004524871756</v>
      </c>
      <c r="N326">
        <f>output__2[[#This Row],[wz (deg)]]*output__2[[#This Row],[dt]]</f>
        <v>-0.32250075414529267</v>
      </c>
      <c r="O326">
        <f>SUM($L$2:output__2[[#This Row],[delta θx]])</f>
        <v>16.550951040894375</v>
      </c>
      <c r="P326">
        <f>SUM($M$2:output__2[[#This Row],[delta θy]])</f>
        <v>9.7741448958733592</v>
      </c>
      <c r="Q326">
        <f>SUM($N$2:output__2[[#This Row],[delta θz]])</f>
        <v>16.330082113407254</v>
      </c>
      <c r="R326">
        <f>SQRT(output__2[[#This Row],[θ x]]^2+output__2[[#This Row],[θ y]]^2+output__2[[#This Row],[θ z]]^2)</f>
        <v>25.221805459447854</v>
      </c>
      <c r="S326">
        <f>output__2[[#This Row],[ax]]*$B326</f>
        <v>6.5292920000001253E-2</v>
      </c>
      <c r="T326">
        <f>output__2[[#This Row],[ay]]*$B326</f>
        <v>-3.8275160000000738E-2</v>
      </c>
      <c r="U326">
        <f>output__2[[#This Row],[az]]*$B326</f>
        <v>9.7939380000001894E-2</v>
      </c>
      <c r="V326">
        <f>SUM(S$2:S326)</f>
        <v>4.7580899999819931E-3</v>
      </c>
      <c r="W326">
        <f>SUM(T$2:T326)</f>
        <v>2.5351149700000284</v>
      </c>
      <c r="X326">
        <f>SUM($U$2:U326)</f>
        <v>-6.3276068000000096</v>
      </c>
      <c r="Y326">
        <f>SQRT(output__2[[#This Row],[vx]]^2+output__2[[#This Row],[vy]]^2+output__2[[#This Row],[vz]]^2)</f>
        <v>6.8165561954659379</v>
      </c>
      <c r="Z326">
        <f t="shared" si="5"/>
        <v>0.97499999999999998</v>
      </c>
      <c r="AA326">
        <f>output__2[[#This Row],[m segmental(kg)]]*output__2[[#This Row],[vmag]]</f>
        <v>6.6461422905792897</v>
      </c>
    </row>
    <row r="327" spans="1:27" x14ac:dyDescent="0.3">
      <c r="A327">
        <v>40.819915999999999</v>
      </c>
      <c r="B327">
        <f>output__2[[#This Row],[time]]-A326</f>
        <v>0.12490100000000126</v>
      </c>
      <c r="C327">
        <v>2.97</v>
      </c>
      <c r="D327">
        <v>2.2800000000000002</v>
      </c>
      <c r="E327">
        <v>-2.27</v>
      </c>
      <c r="F327">
        <v>0.09</v>
      </c>
      <c r="G327">
        <v>0.47000000000000003</v>
      </c>
      <c r="H327">
        <v>-0.59</v>
      </c>
      <c r="I327">
        <f>output__2[[#This Row],[wx]]*180/PI()</f>
        <v>5.156620156177409</v>
      </c>
      <c r="J327">
        <f>output__2[[#This Row],[wy]]*180/PI()</f>
        <v>26.929016371148695</v>
      </c>
      <c r="K327">
        <f>output__2[[#This Row],[wz]]*180/PI()</f>
        <v>-33.804509912718565</v>
      </c>
      <c r="L327">
        <f>output__2[[#This Row],[wx (deg)]]*output__2[[#This Row],[dt]]</f>
        <v>0.64406701412672107</v>
      </c>
      <c r="M327">
        <f>output__2[[#This Row],[wy (deg)]]*output__2[[#This Row],[dt]]</f>
        <v>3.3634610737728772</v>
      </c>
      <c r="N327">
        <f>output__2[[#This Row],[wz (deg)]]*output__2[[#This Row],[dt]]</f>
        <v>-4.2222170926085045</v>
      </c>
      <c r="O327">
        <f>SUM($L$2:output__2[[#This Row],[delta θx]])</f>
        <v>17.195018055021098</v>
      </c>
      <c r="P327">
        <f>SUM($M$2:output__2[[#This Row],[delta θy]])</f>
        <v>13.137605969646236</v>
      </c>
      <c r="Q327">
        <f>SUM($N$2:output__2[[#This Row],[delta θz]])</f>
        <v>12.10786502079875</v>
      </c>
      <c r="R327">
        <f>SQRT(output__2[[#This Row],[θ x]]^2+output__2[[#This Row],[θ y]]^2+output__2[[#This Row],[θ z]]^2)</f>
        <v>24.796486281085627</v>
      </c>
      <c r="S327">
        <f>output__2[[#This Row],[ax]]*$B327</f>
        <v>0.37095597000000374</v>
      </c>
      <c r="T327">
        <f>output__2[[#This Row],[ay]]*$B327</f>
        <v>0.28477428000000293</v>
      </c>
      <c r="U327">
        <f>output__2[[#This Row],[az]]*$B327</f>
        <v>-0.28352527000000288</v>
      </c>
      <c r="V327">
        <f>SUM(S$2:S327)</f>
        <v>0.37571405999998575</v>
      </c>
      <c r="W327">
        <f>SUM(T$2:T327)</f>
        <v>2.8198892500000312</v>
      </c>
      <c r="X327">
        <f>SUM($U$2:U327)</f>
        <v>-6.6111320700000125</v>
      </c>
      <c r="Y327">
        <f>SQRT(output__2[[#This Row],[vx]]^2+output__2[[#This Row],[vy]]^2+output__2[[#This Row],[vz]]^2)</f>
        <v>7.1972219421197554</v>
      </c>
      <c r="Z327">
        <f t="shared" si="5"/>
        <v>0.97499999999999998</v>
      </c>
      <c r="AA327">
        <f>output__2[[#This Row],[m segmental(kg)]]*output__2[[#This Row],[vmag]]</f>
        <v>7.0172913935667616</v>
      </c>
    </row>
    <row r="328" spans="1:27" x14ac:dyDescent="0.3">
      <c r="A328">
        <v>40.945889000000001</v>
      </c>
      <c r="B328">
        <f>output__2[[#This Row],[time]]-A327</f>
        <v>0.12597300000000189</v>
      </c>
      <c r="C328">
        <v>0.1</v>
      </c>
      <c r="D328">
        <v>1.6600000000000001</v>
      </c>
      <c r="E328">
        <v>-0.67</v>
      </c>
      <c r="F328">
        <v>0.47000000000000003</v>
      </c>
      <c r="G328">
        <v>0.41000000000000003</v>
      </c>
      <c r="H328">
        <v>-0.25</v>
      </c>
      <c r="I328">
        <f>output__2[[#This Row],[wx]]*180/PI()</f>
        <v>26.929016371148695</v>
      </c>
      <c r="J328">
        <f>output__2[[#This Row],[wy]]*180/PI()</f>
        <v>23.491269600363758</v>
      </c>
      <c r="K328">
        <f>output__2[[#This Row],[wz]]*180/PI()</f>
        <v>-14.323944878270581</v>
      </c>
      <c r="L328">
        <f>output__2[[#This Row],[wx (deg)]]*output__2[[#This Row],[dt]]</f>
        <v>3.3923289793227656</v>
      </c>
      <c r="M328">
        <f>output__2[[#This Row],[wy (deg)]]*output__2[[#This Row],[dt]]</f>
        <v>2.959265705366668</v>
      </c>
      <c r="N328">
        <f>output__2[[#This Row],[wz (deg)]]*output__2[[#This Row],[dt]]</f>
        <v>-1.8044303081504069</v>
      </c>
      <c r="O328">
        <f>SUM($L$2:output__2[[#This Row],[delta θx]])</f>
        <v>20.587347034343864</v>
      </c>
      <c r="P328">
        <f>SUM($M$2:output__2[[#This Row],[delta θy]])</f>
        <v>16.096871675012903</v>
      </c>
      <c r="Q328">
        <f>SUM($N$2:output__2[[#This Row],[delta θz]])</f>
        <v>10.303434712648343</v>
      </c>
      <c r="R328">
        <f>SQRT(output__2[[#This Row],[θ x]]^2+output__2[[#This Row],[θ y]]^2+output__2[[#This Row],[θ z]]^2)</f>
        <v>28.091082259538286</v>
      </c>
      <c r="S328">
        <f>output__2[[#This Row],[ax]]*$B328</f>
        <v>1.259730000000019E-2</v>
      </c>
      <c r="T328">
        <f>output__2[[#This Row],[ay]]*$B328</f>
        <v>0.20911518000000315</v>
      </c>
      <c r="U328">
        <f>output__2[[#This Row],[az]]*$B328</f>
        <v>-8.4401910000001273E-2</v>
      </c>
      <c r="V328">
        <f>SUM(S$2:S328)</f>
        <v>0.38831135999998595</v>
      </c>
      <c r="W328">
        <f>SUM(T$2:T328)</f>
        <v>3.0290044300000343</v>
      </c>
      <c r="X328">
        <f>SUM($U$2:U328)</f>
        <v>-6.6955339800000138</v>
      </c>
      <c r="Y328">
        <f>SQRT(output__2[[#This Row],[vx]]^2+output__2[[#This Row],[vy]]^2+output__2[[#This Row],[vz]]^2)</f>
        <v>7.3590643988621061</v>
      </c>
      <c r="Z328">
        <f t="shared" si="5"/>
        <v>0.97499999999999998</v>
      </c>
      <c r="AA328">
        <f>output__2[[#This Row],[m segmental(kg)]]*output__2[[#This Row],[vmag]]</f>
        <v>7.1750877888905533</v>
      </c>
    </row>
    <row r="329" spans="1:27" x14ac:dyDescent="0.3">
      <c r="A329">
        <v>41.064853999999997</v>
      </c>
      <c r="B329">
        <f>output__2[[#This Row],[time]]-A328</f>
        <v>0.11896499999999577</v>
      </c>
      <c r="C329">
        <v>0.95000000000000007</v>
      </c>
      <c r="D329">
        <v>-0.44</v>
      </c>
      <c r="E329">
        <v>-0.2</v>
      </c>
      <c r="F329">
        <v>0.3</v>
      </c>
      <c r="G329">
        <v>-0.22</v>
      </c>
      <c r="H329">
        <v>0.27</v>
      </c>
      <c r="I329">
        <f>output__2[[#This Row],[wx]]*180/PI()</f>
        <v>17.188733853924695</v>
      </c>
      <c r="J329">
        <f>output__2[[#This Row],[wy]]*180/PI()</f>
        <v>-12.605071492878112</v>
      </c>
      <c r="K329">
        <f>output__2[[#This Row],[wz]]*180/PI()</f>
        <v>15.469860468532227</v>
      </c>
      <c r="L329">
        <f>output__2[[#This Row],[wx (deg)]]*output__2[[#This Row],[dt]]</f>
        <v>2.0448577229320786</v>
      </c>
      <c r="M329">
        <f>output__2[[#This Row],[wy (deg)]]*output__2[[#This Row],[dt]]</f>
        <v>-1.4995623301501912</v>
      </c>
      <c r="N329">
        <f>output__2[[#This Row],[wz (deg)]]*output__2[[#This Row],[dt]]</f>
        <v>1.8403719506388709</v>
      </c>
      <c r="O329">
        <f>SUM($L$2:output__2[[#This Row],[delta θx]])</f>
        <v>22.632204757275943</v>
      </c>
      <c r="P329">
        <f>SUM($M$2:output__2[[#This Row],[delta θy]])</f>
        <v>14.597309344862712</v>
      </c>
      <c r="Q329">
        <f>SUM($N$2:output__2[[#This Row],[delta θz]])</f>
        <v>12.143806663287215</v>
      </c>
      <c r="R329">
        <f>SQRT(output__2[[#This Row],[θ x]]^2+output__2[[#This Row],[θ y]]^2+output__2[[#This Row],[θ z]]^2)</f>
        <v>29.542683909221569</v>
      </c>
      <c r="S329">
        <f>output__2[[#This Row],[ax]]*$B329</f>
        <v>0.11301674999999599</v>
      </c>
      <c r="T329">
        <f>output__2[[#This Row],[ay]]*$B329</f>
        <v>-5.2344599999998138E-2</v>
      </c>
      <c r="U329">
        <f>output__2[[#This Row],[az]]*$B329</f>
        <v>-2.3792999999999155E-2</v>
      </c>
      <c r="V329">
        <f>SUM(S$2:S329)</f>
        <v>0.5013281099999819</v>
      </c>
      <c r="W329">
        <f>SUM(T$2:T329)</f>
        <v>2.976659830000036</v>
      </c>
      <c r="X329">
        <f>SUM($U$2:U329)</f>
        <v>-6.7193269800000133</v>
      </c>
      <c r="Y329">
        <f>SQRT(output__2[[#This Row],[vx]]^2+output__2[[#This Row],[vy]]^2+output__2[[#This Row],[vz]]^2)</f>
        <v>7.3662194293659278</v>
      </c>
      <c r="Z329">
        <f t="shared" si="5"/>
        <v>0.97499999999999998</v>
      </c>
      <c r="AA329">
        <f>output__2[[#This Row],[m segmental(kg)]]*output__2[[#This Row],[vmag]]</f>
        <v>7.1820639436317792</v>
      </c>
    </row>
    <row r="330" spans="1:27" x14ac:dyDescent="0.3">
      <c r="A330">
        <v>41.189847</v>
      </c>
      <c r="B330">
        <f>output__2[[#This Row],[time]]-A329</f>
        <v>0.12499300000000346</v>
      </c>
      <c r="C330">
        <v>0.01</v>
      </c>
      <c r="D330">
        <v>-0.92</v>
      </c>
      <c r="E330">
        <v>1.24</v>
      </c>
      <c r="F330">
        <v>0.33</v>
      </c>
      <c r="G330">
        <v>-0.02</v>
      </c>
      <c r="H330">
        <v>0.03</v>
      </c>
      <c r="I330">
        <f>output__2[[#This Row],[wx]]*180/PI()</f>
        <v>18.907607239317169</v>
      </c>
      <c r="J330">
        <f>output__2[[#This Row],[wy]]*180/PI()</f>
        <v>-1.1459155902616465</v>
      </c>
      <c r="K330">
        <f>output__2[[#This Row],[wz]]*180/PI()</f>
        <v>1.7188733853924696</v>
      </c>
      <c r="L330">
        <f>output__2[[#This Row],[wx (deg)]]*output__2[[#This Row],[dt]]</f>
        <v>2.3633185516640363</v>
      </c>
      <c r="M330">
        <f>output__2[[#This Row],[wy (deg)]]*output__2[[#This Row],[dt]]</f>
        <v>-0.14323142737357794</v>
      </c>
      <c r="N330">
        <f>output__2[[#This Row],[wz (deg)]]*output__2[[#This Row],[dt]]</f>
        <v>0.2148471410603669</v>
      </c>
      <c r="O330">
        <f>SUM($L$2:output__2[[#This Row],[delta θx]])</f>
        <v>24.99552330893998</v>
      </c>
      <c r="P330">
        <f>SUM($M$2:output__2[[#This Row],[delta θy]])</f>
        <v>14.454077917489133</v>
      </c>
      <c r="Q330">
        <f>SUM($N$2:output__2[[#This Row],[delta θz]])</f>
        <v>12.358653804347583</v>
      </c>
      <c r="R330">
        <f>SQRT(output__2[[#This Row],[θ x]]^2+output__2[[#This Row],[θ y]]^2+output__2[[#This Row],[θ z]]^2)</f>
        <v>31.40752899844755</v>
      </c>
      <c r="S330">
        <f>output__2[[#This Row],[ax]]*$B330</f>
        <v>1.2499300000000347E-3</v>
      </c>
      <c r="T330">
        <f>output__2[[#This Row],[ay]]*$B330</f>
        <v>-0.11499356000000319</v>
      </c>
      <c r="U330">
        <f>output__2[[#This Row],[az]]*$B330</f>
        <v>0.15499132000000429</v>
      </c>
      <c r="V330">
        <f>SUM(S$2:S330)</f>
        <v>0.50257803999998196</v>
      </c>
      <c r="W330">
        <f>SUM(T$2:T330)</f>
        <v>2.8616662700000326</v>
      </c>
      <c r="X330">
        <f>SUM($U$2:U330)</f>
        <v>-6.5643356600000091</v>
      </c>
      <c r="Y330">
        <f>SQRT(output__2[[#This Row],[vx]]^2+output__2[[#This Row],[vy]]^2+output__2[[#This Row],[vz]]^2)</f>
        <v>7.1785946524576714</v>
      </c>
      <c r="Z330">
        <f t="shared" si="5"/>
        <v>0.97499999999999998</v>
      </c>
      <c r="AA330">
        <f>output__2[[#This Row],[m segmental(kg)]]*output__2[[#This Row],[vmag]]</f>
        <v>6.9991297861462298</v>
      </c>
    </row>
    <row r="331" spans="1:27" x14ac:dyDescent="0.3">
      <c r="A331">
        <v>41.316454999999998</v>
      </c>
      <c r="B331">
        <f>output__2[[#This Row],[time]]-A330</f>
        <v>0.12660799999999739</v>
      </c>
      <c r="C331">
        <v>-0.53</v>
      </c>
      <c r="D331">
        <v>0.45</v>
      </c>
      <c r="E331">
        <v>0.84</v>
      </c>
      <c r="F331">
        <v>0.12</v>
      </c>
      <c r="G331">
        <v>-0.03</v>
      </c>
      <c r="H331">
        <v>-0.09</v>
      </c>
      <c r="I331">
        <f>output__2[[#This Row],[wx]]*180/PI()</f>
        <v>6.8754935415698784</v>
      </c>
      <c r="J331">
        <f>output__2[[#This Row],[wy]]*180/PI()</f>
        <v>-1.7188733853924696</v>
      </c>
      <c r="K331">
        <f>output__2[[#This Row],[wz]]*180/PI()</f>
        <v>-5.156620156177409</v>
      </c>
      <c r="L331">
        <f>output__2[[#This Row],[wx (deg)]]*output__2[[#This Row],[dt]]</f>
        <v>0.87049248631106124</v>
      </c>
      <c r="M331">
        <f>output__2[[#This Row],[wy (deg)]]*output__2[[#This Row],[dt]]</f>
        <v>-0.21762312157776531</v>
      </c>
      <c r="N331">
        <f>output__2[[#This Row],[wz (deg)]]*output__2[[#This Row],[dt]]</f>
        <v>-0.65286936473329593</v>
      </c>
      <c r="O331">
        <f>SUM($L$2:output__2[[#This Row],[delta θx]])</f>
        <v>25.866015795251041</v>
      </c>
      <c r="P331">
        <f>SUM($M$2:output__2[[#This Row],[delta θy]])</f>
        <v>14.236454795911367</v>
      </c>
      <c r="Q331">
        <f>SUM($N$2:output__2[[#This Row],[delta θz]])</f>
        <v>11.705784439614288</v>
      </c>
      <c r="R331">
        <f>SQRT(output__2[[#This Row],[θ x]]^2+output__2[[#This Row],[θ y]]^2+output__2[[#This Row],[θ z]]^2)</f>
        <v>31.760869125748435</v>
      </c>
      <c r="S331">
        <f>output__2[[#This Row],[ax]]*$B331</f>
        <v>-6.710223999999862E-2</v>
      </c>
      <c r="T331">
        <f>output__2[[#This Row],[ay]]*$B331</f>
        <v>5.6973599999998827E-2</v>
      </c>
      <c r="U331">
        <f>output__2[[#This Row],[az]]*$B331</f>
        <v>0.1063507199999978</v>
      </c>
      <c r="V331">
        <f>SUM(S$2:S331)</f>
        <v>0.43547579999998332</v>
      </c>
      <c r="W331">
        <f>SUM(T$2:T331)</f>
        <v>2.9186398700000313</v>
      </c>
      <c r="X331">
        <f>SUM($U$2:U331)</f>
        <v>-6.4579849400000109</v>
      </c>
      <c r="Y331">
        <f>SQRT(output__2[[#This Row],[vx]]^2+output__2[[#This Row],[vy]]^2+output__2[[#This Row],[vz]]^2)</f>
        <v>7.1002582592752468</v>
      </c>
      <c r="Z331">
        <f t="shared" si="5"/>
        <v>0.97499999999999998</v>
      </c>
      <c r="AA331">
        <f>output__2[[#This Row],[m segmental(kg)]]*output__2[[#This Row],[vmag]]</f>
        <v>6.9227518027933659</v>
      </c>
    </row>
    <row r="332" spans="1:27" x14ac:dyDescent="0.3">
      <c r="A332">
        <v>41.441511999999996</v>
      </c>
      <c r="B332">
        <f>output__2[[#This Row],[time]]-A331</f>
        <v>0.1250569999999982</v>
      </c>
      <c r="C332">
        <v>-1.94</v>
      </c>
      <c r="D332">
        <v>3.06</v>
      </c>
      <c r="E332">
        <v>0.69000000000000006</v>
      </c>
      <c r="F332">
        <v>-7.0000000000000007E-2</v>
      </c>
      <c r="G332">
        <v>0.05</v>
      </c>
      <c r="H332">
        <v>0.28999999999999998</v>
      </c>
      <c r="I332">
        <f>output__2[[#This Row],[wx]]*180/PI()</f>
        <v>-4.0107045659157627</v>
      </c>
      <c r="J332">
        <f>output__2[[#This Row],[wy]]*180/PI()</f>
        <v>2.8647889756541161</v>
      </c>
      <c r="K332">
        <f>output__2[[#This Row],[wz]]*180/PI()</f>
        <v>16.615776058793873</v>
      </c>
      <c r="L332">
        <f>output__2[[#This Row],[wx (deg)]]*output__2[[#This Row],[dt]]</f>
        <v>-0.50156668089972034</v>
      </c>
      <c r="M332">
        <f>output__2[[#This Row],[wy (deg)]]*output__2[[#This Row],[dt]]</f>
        <v>0.35826191492837162</v>
      </c>
      <c r="N332">
        <f>output__2[[#This Row],[wz (deg)]]*output__2[[#This Row],[dt]]</f>
        <v>2.0779191065845555</v>
      </c>
      <c r="O332">
        <f>SUM($L$2:output__2[[#This Row],[delta θx]])</f>
        <v>25.36444911435132</v>
      </c>
      <c r="P332">
        <f>SUM($M$2:output__2[[#This Row],[delta θy]])</f>
        <v>14.594716710839739</v>
      </c>
      <c r="Q332">
        <f>SUM($N$2:output__2[[#This Row],[delta θz]])</f>
        <v>13.783703546198844</v>
      </c>
      <c r="R332">
        <f>SQRT(output__2[[#This Row],[θ x]]^2+output__2[[#This Row],[θ y]]^2+output__2[[#This Row],[θ z]]^2)</f>
        <v>32.347357205708114</v>
      </c>
      <c r="S332">
        <f>output__2[[#This Row],[ax]]*$B332</f>
        <v>-0.2426105799999965</v>
      </c>
      <c r="T332">
        <f>output__2[[#This Row],[ay]]*$B332</f>
        <v>0.38267441999999446</v>
      </c>
      <c r="U332">
        <f>output__2[[#This Row],[az]]*$B332</f>
        <v>8.6289329999998762E-2</v>
      </c>
      <c r="V332">
        <f>SUM(S$2:S332)</f>
        <v>0.19286521999998682</v>
      </c>
      <c r="W332">
        <f>SUM(T$2:T332)</f>
        <v>3.3013142900000259</v>
      </c>
      <c r="X332">
        <f>SUM($U$2:U332)</f>
        <v>-6.3716956100000122</v>
      </c>
      <c r="Y332">
        <f>SQRT(output__2[[#This Row],[vx]]^2+output__2[[#This Row],[vy]]^2+output__2[[#This Row],[vz]]^2)</f>
        <v>7.1787448750416987</v>
      </c>
      <c r="Z332">
        <f t="shared" si="5"/>
        <v>0.97499999999999998</v>
      </c>
      <c r="AA332">
        <f>output__2[[#This Row],[m segmental(kg)]]*output__2[[#This Row],[vmag]]</f>
        <v>6.9992762531656556</v>
      </c>
    </row>
    <row r="333" spans="1:27" x14ac:dyDescent="0.3">
      <c r="A333">
        <v>41.571992000000002</v>
      </c>
      <c r="B333">
        <f>output__2[[#This Row],[time]]-A332</f>
        <v>0.1304800000000057</v>
      </c>
      <c r="C333">
        <v>-3.0100000000000002</v>
      </c>
      <c r="D333">
        <v>-1.78</v>
      </c>
      <c r="E333">
        <v>0.3</v>
      </c>
      <c r="F333">
        <v>0.12</v>
      </c>
      <c r="G333">
        <v>-0.44</v>
      </c>
      <c r="H333">
        <v>0.28999999999999998</v>
      </c>
      <c r="I333">
        <f>output__2[[#This Row],[wx]]*180/PI()</f>
        <v>6.8754935415698784</v>
      </c>
      <c r="J333">
        <f>output__2[[#This Row],[wy]]*180/PI()</f>
        <v>-25.210142985756224</v>
      </c>
      <c r="K333">
        <f>output__2[[#This Row],[wz]]*180/PI()</f>
        <v>16.615776058793873</v>
      </c>
      <c r="L333">
        <f>output__2[[#This Row],[wx (deg)]]*output__2[[#This Row],[dt]]</f>
        <v>0.89711439730407694</v>
      </c>
      <c r="M333">
        <f>output__2[[#This Row],[wy (deg)]]*output__2[[#This Row],[dt]]</f>
        <v>-3.2894194567816157</v>
      </c>
      <c r="N333">
        <f>output__2[[#This Row],[wz (deg)]]*output__2[[#This Row],[dt]]</f>
        <v>2.1680264601515193</v>
      </c>
      <c r="O333">
        <f>SUM($L$2:output__2[[#This Row],[delta θx]])</f>
        <v>26.261563511655396</v>
      </c>
      <c r="P333">
        <f>SUM($M$2:output__2[[#This Row],[delta θy]])</f>
        <v>11.305297254058123</v>
      </c>
      <c r="Q333">
        <f>SUM($N$2:output__2[[#This Row],[delta θz]])</f>
        <v>15.951730006350363</v>
      </c>
      <c r="R333">
        <f>SQRT(output__2[[#This Row],[θ x]]^2+output__2[[#This Row],[θ y]]^2+output__2[[#This Row],[θ z]]^2)</f>
        <v>32.740451345007791</v>
      </c>
      <c r="S333">
        <f>output__2[[#This Row],[ax]]*$B333</f>
        <v>-0.39274480000001721</v>
      </c>
      <c r="T333">
        <f>output__2[[#This Row],[ay]]*$B333</f>
        <v>-0.23225440000001016</v>
      </c>
      <c r="U333">
        <f>output__2[[#This Row],[az]]*$B333</f>
        <v>3.9144000000001712E-2</v>
      </c>
      <c r="V333">
        <f>SUM(S$2:S333)</f>
        <v>-0.19987958000003039</v>
      </c>
      <c r="W333">
        <f>SUM(T$2:T333)</f>
        <v>3.0690598900000157</v>
      </c>
      <c r="X333">
        <f>SUM($U$2:U333)</f>
        <v>-6.3325516100000101</v>
      </c>
      <c r="Y333">
        <f>SQRT(output__2[[#This Row],[vx]]^2+output__2[[#This Row],[vy]]^2+output__2[[#This Row],[vz]]^2)</f>
        <v>7.03990698434444</v>
      </c>
      <c r="Z333">
        <f t="shared" si="5"/>
        <v>0.97499999999999998</v>
      </c>
      <c r="AA333">
        <f>output__2[[#This Row],[m segmental(kg)]]*output__2[[#This Row],[vmag]]</f>
        <v>6.8639093097358286</v>
      </c>
    </row>
    <row r="334" spans="1:27" x14ac:dyDescent="0.3">
      <c r="A334">
        <v>41.691811000000001</v>
      </c>
      <c r="B334">
        <f>output__2[[#This Row],[time]]-A333</f>
        <v>0.11981899999999968</v>
      </c>
      <c r="C334">
        <v>-2.2000000000000002</v>
      </c>
      <c r="D334">
        <v>-0.74</v>
      </c>
      <c r="E334">
        <v>0.5</v>
      </c>
      <c r="F334">
        <v>0.11</v>
      </c>
      <c r="G334">
        <v>-0.15</v>
      </c>
      <c r="H334">
        <v>-0.36</v>
      </c>
      <c r="I334">
        <f>output__2[[#This Row],[wx]]*180/PI()</f>
        <v>6.3025357464390561</v>
      </c>
      <c r="J334">
        <f>output__2[[#This Row],[wy]]*180/PI()</f>
        <v>-8.5943669269623477</v>
      </c>
      <c r="K334">
        <f>output__2[[#This Row],[wz]]*180/PI()</f>
        <v>-20.626480624709636</v>
      </c>
      <c r="L334">
        <f>output__2[[#This Row],[wx (deg)]]*output__2[[#This Row],[dt]]</f>
        <v>0.75516353060257924</v>
      </c>
      <c r="M334">
        <f>output__2[[#This Row],[wy (deg)]]*output__2[[#This Row],[dt]]</f>
        <v>-1.0297684508216987</v>
      </c>
      <c r="N334">
        <f>output__2[[#This Row],[wz (deg)]]*output__2[[#This Row],[dt]]</f>
        <v>-2.4714442819720772</v>
      </c>
      <c r="O334">
        <f>SUM($L$2:output__2[[#This Row],[delta θx]])</f>
        <v>27.016727042257976</v>
      </c>
      <c r="P334">
        <f>SUM($M$2:output__2[[#This Row],[delta θy]])</f>
        <v>10.275528803236424</v>
      </c>
      <c r="Q334">
        <f>SUM($N$2:output__2[[#This Row],[delta θz]])</f>
        <v>13.480285724378286</v>
      </c>
      <c r="R334">
        <f>SQRT(output__2[[#This Row],[θ x]]^2+output__2[[#This Row],[θ y]]^2+output__2[[#This Row],[θ z]]^2)</f>
        <v>31.893700560971155</v>
      </c>
      <c r="S334">
        <f>output__2[[#This Row],[ax]]*$B334</f>
        <v>-0.26360179999999933</v>
      </c>
      <c r="T334">
        <f>output__2[[#This Row],[ay]]*$B334</f>
        <v>-8.8666059999999755E-2</v>
      </c>
      <c r="U334">
        <f>output__2[[#This Row],[az]]*$B334</f>
        <v>5.9909499999999838E-2</v>
      </c>
      <c r="V334">
        <f>SUM(S$2:S334)</f>
        <v>-0.4634813800000297</v>
      </c>
      <c r="W334">
        <f>SUM(T$2:T334)</f>
        <v>2.9803938300000161</v>
      </c>
      <c r="X334">
        <f>SUM($U$2:U334)</f>
        <v>-6.2726421100000103</v>
      </c>
      <c r="Y334">
        <f>SQRT(output__2[[#This Row],[vx]]^2+output__2[[#This Row],[vy]]^2+output__2[[#This Row],[vz]]^2)</f>
        <v>6.9601437780877973</v>
      </c>
      <c r="Z334">
        <f t="shared" si="5"/>
        <v>0.97499999999999998</v>
      </c>
      <c r="AA334">
        <f>output__2[[#This Row],[m segmental(kg)]]*output__2[[#This Row],[vmag]]</f>
        <v>6.7861401836356023</v>
      </c>
    </row>
    <row r="335" spans="1:27" x14ac:dyDescent="0.3">
      <c r="A335">
        <v>41.817805999999997</v>
      </c>
      <c r="B335">
        <f>output__2[[#This Row],[time]]-A334</f>
        <v>0.12599499999999608</v>
      </c>
      <c r="C335">
        <v>-0.54</v>
      </c>
      <c r="D335">
        <v>-0.26</v>
      </c>
      <c r="E335">
        <v>0.28000000000000003</v>
      </c>
      <c r="F335">
        <v>0.28999999999999998</v>
      </c>
      <c r="G335">
        <v>-0.28999999999999998</v>
      </c>
      <c r="H335">
        <v>-0.03</v>
      </c>
      <c r="I335">
        <f>output__2[[#This Row],[wx]]*180/PI()</f>
        <v>16.615776058793873</v>
      </c>
      <c r="J335">
        <f>output__2[[#This Row],[wy]]*180/PI()</f>
        <v>-16.615776058793873</v>
      </c>
      <c r="K335">
        <f>output__2[[#This Row],[wz]]*180/PI()</f>
        <v>-1.7188733853924696</v>
      </c>
      <c r="L335">
        <f>output__2[[#This Row],[wx (deg)]]*output__2[[#This Row],[dt]]</f>
        <v>2.0935047045276689</v>
      </c>
      <c r="M335">
        <f>output__2[[#This Row],[wy (deg)]]*output__2[[#This Row],[dt]]</f>
        <v>-2.0935047045276689</v>
      </c>
      <c r="N335">
        <f>output__2[[#This Row],[wz (deg)]]*output__2[[#This Row],[dt]]</f>
        <v>-0.21656945219251747</v>
      </c>
      <c r="O335">
        <f>SUM($L$2:output__2[[#This Row],[delta θx]])</f>
        <v>29.110231746785644</v>
      </c>
      <c r="P335">
        <f>SUM($M$2:output__2[[#This Row],[delta θy]])</f>
        <v>8.1820240987087551</v>
      </c>
      <c r="Q335">
        <f>SUM($N$2:output__2[[#This Row],[delta θz]])</f>
        <v>13.263716272185768</v>
      </c>
      <c r="R335">
        <f>SQRT(output__2[[#This Row],[θ x]]^2+output__2[[#This Row],[θ y]]^2+output__2[[#This Row],[θ z]]^2)</f>
        <v>33.019347056725138</v>
      </c>
      <c r="S335">
        <f>output__2[[#This Row],[ax]]*$B335</f>
        <v>-6.8037299999997886E-2</v>
      </c>
      <c r="T335">
        <f>output__2[[#This Row],[ay]]*$B335</f>
        <v>-3.2758699999998982E-2</v>
      </c>
      <c r="U335">
        <f>output__2[[#This Row],[az]]*$B335</f>
        <v>3.5278599999998904E-2</v>
      </c>
      <c r="V335">
        <f>SUM(S$2:S335)</f>
        <v>-0.53151868000002755</v>
      </c>
      <c r="W335">
        <f>SUM(T$2:T335)</f>
        <v>2.947635130000017</v>
      </c>
      <c r="X335">
        <f>SUM($U$2:U335)</f>
        <v>-6.2373635100000113</v>
      </c>
      <c r="Y335">
        <f>SQRT(output__2[[#This Row],[vx]]^2+output__2[[#This Row],[vy]]^2+output__2[[#This Row],[vz]]^2)</f>
        <v>6.9192317870323476</v>
      </c>
      <c r="Z335">
        <f t="shared" si="5"/>
        <v>0.97499999999999998</v>
      </c>
      <c r="AA335">
        <f>output__2[[#This Row],[m segmental(kg)]]*output__2[[#This Row],[vmag]]</f>
        <v>6.746250992356539</v>
      </c>
    </row>
    <row r="336" spans="1:27" x14ac:dyDescent="0.3">
      <c r="A336">
        <v>41.943289</v>
      </c>
      <c r="B336">
        <f>output__2[[#This Row],[time]]-A335</f>
        <v>0.12548300000000268</v>
      </c>
      <c r="C336">
        <v>1.1599999999999999</v>
      </c>
      <c r="D336">
        <v>0.64</v>
      </c>
      <c r="E336">
        <v>1.34</v>
      </c>
      <c r="F336">
        <v>0.01</v>
      </c>
      <c r="G336">
        <v>0.16</v>
      </c>
      <c r="H336">
        <v>0.04</v>
      </c>
      <c r="I336">
        <f>output__2[[#This Row],[wx]]*180/PI()</f>
        <v>0.57295779513082323</v>
      </c>
      <c r="J336">
        <f>output__2[[#This Row],[wy]]*180/PI()</f>
        <v>9.1673247220931717</v>
      </c>
      <c r="K336">
        <f>output__2[[#This Row],[wz]]*180/PI()</f>
        <v>2.2918311805232929</v>
      </c>
      <c r="L336">
        <f>output__2[[#This Row],[wx (deg)]]*output__2[[#This Row],[dt]]</f>
        <v>7.1896463006402622E-2</v>
      </c>
      <c r="M336">
        <f>output__2[[#This Row],[wy (deg)]]*output__2[[#This Row],[dt]]</f>
        <v>1.150343408102442</v>
      </c>
      <c r="N336">
        <f>output__2[[#This Row],[wz (deg)]]*output__2[[#This Row],[dt]]</f>
        <v>0.28758585202561049</v>
      </c>
      <c r="O336">
        <f>SUM($L$2:output__2[[#This Row],[delta θx]])</f>
        <v>29.182128209792047</v>
      </c>
      <c r="P336">
        <f>SUM($M$2:output__2[[#This Row],[delta θy]])</f>
        <v>9.3323675068111971</v>
      </c>
      <c r="Q336">
        <f>SUM($N$2:output__2[[#This Row],[delta θz]])</f>
        <v>13.551302124211379</v>
      </c>
      <c r="R336">
        <f>SQRT(output__2[[#This Row],[θ x]]^2+output__2[[#This Row],[θ y]]^2+output__2[[#This Row],[θ z]]^2)</f>
        <v>33.501156388945475</v>
      </c>
      <c r="S336">
        <f>output__2[[#This Row],[ax]]*$B336</f>
        <v>0.14556028000000309</v>
      </c>
      <c r="T336">
        <f>output__2[[#This Row],[ay]]*$B336</f>
        <v>8.0309120000001719E-2</v>
      </c>
      <c r="U336">
        <f>output__2[[#This Row],[az]]*$B336</f>
        <v>0.16814722000000359</v>
      </c>
      <c r="V336">
        <f>SUM(S$2:S336)</f>
        <v>-0.38595840000002446</v>
      </c>
      <c r="W336">
        <f>SUM(T$2:T336)</f>
        <v>3.0279442500000187</v>
      </c>
      <c r="X336">
        <f>SUM($U$2:U336)</f>
        <v>-6.069216290000008</v>
      </c>
      <c r="Y336">
        <f>SQRT(output__2[[#This Row],[vx]]^2+output__2[[#This Row],[vy]]^2+output__2[[#This Row],[vz]]^2)</f>
        <v>6.7935849624804296</v>
      </c>
      <c r="Z336">
        <f t="shared" si="5"/>
        <v>0.97499999999999998</v>
      </c>
      <c r="AA336">
        <f>output__2[[#This Row],[m segmental(kg)]]*output__2[[#This Row],[vmag]]</f>
        <v>6.6237453384184191</v>
      </c>
    </row>
    <row r="337" spans="1:27" x14ac:dyDescent="0.3">
      <c r="A337">
        <v>42.068393</v>
      </c>
      <c r="B337">
        <f>output__2[[#This Row],[time]]-A336</f>
        <v>0.12510400000000033</v>
      </c>
      <c r="C337">
        <v>1.3800000000000001</v>
      </c>
      <c r="D337">
        <v>1.06</v>
      </c>
      <c r="E337">
        <v>0.48</v>
      </c>
      <c r="F337">
        <v>-0.6</v>
      </c>
      <c r="G337">
        <v>0.57000000000000006</v>
      </c>
      <c r="H337">
        <v>-0.06</v>
      </c>
      <c r="I337">
        <f>output__2[[#This Row],[wx]]*180/PI()</f>
        <v>-34.377467707849391</v>
      </c>
      <c r="J337">
        <f>output__2[[#This Row],[wy]]*180/PI()</f>
        <v>32.658594322456928</v>
      </c>
      <c r="K337">
        <f>output__2[[#This Row],[wz]]*180/PI()</f>
        <v>-3.4377467707849392</v>
      </c>
      <c r="L337">
        <f>output__2[[#This Row],[wx (deg)]]*output__2[[#This Row],[dt]]</f>
        <v>-4.3007587201228015</v>
      </c>
      <c r="M337">
        <f>output__2[[#This Row],[wy (deg)]]*output__2[[#This Row],[dt]]</f>
        <v>4.0857207841166625</v>
      </c>
      <c r="N337">
        <f>output__2[[#This Row],[wz (deg)]]*output__2[[#This Row],[dt]]</f>
        <v>-0.43007587201228015</v>
      </c>
      <c r="O337">
        <f>SUM($L$2:output__2[[#This Row],[delta θx]])</f>
        <v>24.881369489669247</v>
      </c>
      <c r="P337">
        <f>SUM($M$2:output__2[[#This Row],[delta θy]])</f>
        <v>13.418088290927859</v>
      </c>
      <c r="Q337">
        <f>SUM($N$2:output__2[[#This Row],[delta θz]])</f>
        <v>13.121226252199099</v>
      </c>
      <c r="R337">
        <f>SQRT(output__2[[#This Row],[θ x]]^2+output__2[[#This Row],[θ y]]^2+output__2[[#This Row],[θ z]]^2)</f>
        <v>31.16559351955258</v>
      </c>
      <c r="S337">
        <f>output__2[[#This Row],[ax]]*$B337</f>
        <v>0.17264352000000047</v>
      </c>
      <c r="T337">
        <f>output__2[[#This Row],[ay]]*$B337</f>
        <v>0.13261024000000035</v>
      </c>
      <c r="U337">
        <f>output__2[[#This Row],[az]]*$B337</f>
        <v>6.0049920000000152E-2</v>
      </c>
      <c r="V337">
        <f>SUM(S$2:S337)</f>
        <v>-0.21331488000002399</v>
      </c>
      <c r="W337">
        <f>SUM(T$2:T337)</f>
        <v>3.1605544900000191</v>
      </c>
      <c r="X337">
        <f>SUM($U$2:U337)</f>
        <v>-6.009166370000008</v>
      </c>
      <c r="Y337">
        <f>SQRT(output__2[[#This Row],[vx]]^2+output__2[[#This Row],[vy]]^2+output__2[[#This Row],[vz]]^2)</f>
        <v>6.7929881778660395</v>
      </c>
      <c r="Z337">
        <f t="shared" si="5"/>
        <v>0.97499999999999998</v>
      </c>
      <c r="AA337">
        <f>output__2[[#This Row],[m segmental(kg)]]*output__2[[#This Row],[vmag]]</f>
        <v>6.623163473419388</v>
      </c>
    </row>
    <row r="338" spans="1:27" x14ac:dyDescent="0.3">
      <c r="A338">
        <v>42.219099999999997</v>
      </c>
      <c r="B338">
        <f>output__2[[#This Row],[time]]-A337</f>
        <v>0.15070699999999704</v>
      </c>
      <c r="C338">
        <v>0.5</v>
      </c>
      <c r="D338">
        <v>-2.0499999999999998</v>
      </c>
      <c r="E338">
        <v>0.11</v>
      </c>
      <c r="F338">
        <v>-0.41000000000000003</v>
      </c>
      <c r="G338">
        <v>0.6</v>
      </c>
      <c r="H338">
        <v>-0.41000000000000003</v>
      </c>
      <c r="I338">
        <f>output__2[[#This Row],[wx]]*180/PI()</f>
        <v>-23.491269600363758</v>
      </c>
      <c r="J338">
        <f>output__2[[#This Row],[wy]]*180/PI()</f>
        <v>34.377467707849391</v>
      </c>
      <c r="K338">
        <f>output__2[[#This Row],[wz]]*180/PI()</f>
        <v>-23.491269600363758</v>
      </c>
      <c r="L338">
        <f>output__2[[#This Row],[wx (deg)]]*output__2[[#This Row],[dt]]</f>
        <v>-3.5402987676619513</v>
      </c>
      <c r="M338">
        <f>output__2[[#This Row],[wy (deg)]]*output__2[[#This Row],[dt]]</f>
        <v>5.1809250258467561</v>
      </c>
      <c r="N338">
        <f>output__2[[#This Row],[wz (deg)]]*output__2[[#This Row],[dt]]</f>
        <v>-3.5402987676619513</v>
      </c>
      <c r="O338">
        <f>SUM($L$2:output__2[[#This Row],[delta θx]])</f>
        <v>21.341070722007295</v>
      </c>
      <c r="P338">
        <f>SUM($M$2:output__2[[#This Row],[delta θy]])</f>
        <v>18.599013316774617</v>
      </c>
      <c r="Q338">
        <f>SUM($N$2:output__2[[#This Row],[delta θz]])</f>
        <v>9.5809274845371473</v>
      </c>
      <c r="R338">
        <f>SQRT(output__2[[#This Row],[θ x]]^2+output__2[[#This Row],[θ y]]^2+output__2[[#This Row],[θ z]]^2)</f>
        <v>29.885761950856061</v>
      </c>
      <c r="S338">
        <f>output__2[[#This Row],[ax]]*$B338</f>
        <v>7.5353499999998519E-2</v>
      </c>
      <c r="T338">
        <f>output__2[[#This Row],[ay]]*$B338</f>
        <v>-0.30894934999999391</v>
      </c>
      <c r="U338">
        <f>output__2[[#This Row],[az]]*$B338</f>
        <v>1.6577769999999676E-2</v>
      </c>
      <c r="V338">
        <f>SUM(S$2:S338)</f>
        <v>-0.13796138000002547</v>
      </c>
      <c r="W338">
        <f>SUM(T$2:T338)</f>
        <v>2.8516051400000251</v>
      </c>
      <c r="X338">
        <f>SUM($U$2:U338)</f>
        <v>-5.9925886000000084</v>
      </c>
      <c r="Y338">
        <f>SQRT(output__2[[#This Row],[vx]]^2+output__2[[#This Row],[vy]]^2+output__2[[#This Row],[vz]]^2)</f>
        <v>6.6379065484304718</v>
      </c>
      <c r="Z338">
        <f t="shared" si="5"/>
        <v>0.97499999999999998</v>
      </c>
      <c r="AA338">
        <f>output__2[[#This Row],[m segmental(kg)]]*output__2[[#This Row],[vmag]]</f>
        <v>6.4719588847197098</v>
      </c>
    </row>
    <row r="339" spans="1:27" x14ac:dyDescent="0.3">
      <c r="A339">
        <v>42.320071999999996</v>
      </c>
      <c r="B339">
        <f>output__2[[#This Row],[time]]-A338</f>
        <v>0.10097199999999873</v>
      </c>
      <c r="C339">
        <v>1.93</v>
      </c>
      <c r="D339">
        <v>-1.07</v>
      </c>
      <c r="E339">
        <v>1.68</v>
      </c>
      <c r="F339">
        <v>-0.2</v>
      </c>
      <c r="G339">
        <v>-0.2</v>
      </c>
      <c r="H339">
        <v>0.38</v>
      </c>
      <c r="I339">
        <f>output__2[[#This Row],[wx]]*180/PI()</f>
        <v>-11.459155902616464</v>
      </c>
      <c r="J339">
        <f>output__2[[#This Row],[wy]]*180/PI()</f>
        <v>-11.459155902616464</v>
      </c>
      <c r="K339">
        <f>output__2[[#This Row],[wz]]*180/PI()</f>
        <v>21.772396214971284</v>
      </c>
      <c r="L339">
        <f>output__2[[#This Row],[wx (deg)]]*output__2[[#This Row],[dt]]</f>
        <v>-1.1570538897989751</v>
      </c>
      <c r="M339">
        <f>output__2[[#This Row],[wy (deg)]]*output__2[[#This Row],[dt]]</f>
        <v>-1.1570538897989751</v>
      </c>
      <c r="N339">
        <f>output__2[[#This Row],[wz (deg)]]*output__2[[#This Row],[dt]]</f>
        <v>2.1984023906180528</v>
      </c>
      <c r="O339">
        <f>SUM($L$2:output__2[[#This Row],[delta θx]])</f>
        <v>20.184016832208322</v>
      </c>
      <c r="P339">
        <f>SUM($M$2:output__2[[#This Row],[delta θy]])</f>
        <v>17.441959426975643</v>
      </c>
      <c r="Q339">
        <f>SUM($N$2:output__2[[#This Row],[delta θz]])</f>
        <v>11.7793298751552</v>
      </c>
      <c r="R339">
        <f>SQRT(output__2[[#This Row],[θ x]]^2+output__2[[#This Row],[θ y]]^2+output__2[[#This Row],[θ z]]^2)</f>
        <v>29.161088738983274</v>
      </c>
      <c r="S339">
        <f>output__2[[#This Row],[ax]]*$B339</f>
        <v>0.19487595999999754</v>
      </c>
      <c r="T339">
        <f>output__2[[#This Row],[ay]]*$B339</f>
        <v>-0.10804003999999864</v>
      </c>
      <c r="U339">
        <f>output__2[[#This Row],[az]]*$B339</f>
        <v>0.16963295999999786</v>
      </c>
      <c r="V339">
        <f>SUM(S$2:S339)</f>
        <v>5.691457999997207E-2</v>
      </c>
      <c r="W339">
        <f>SUM(T$2:T339)</f>
        <v>2.7435651000000263</v>
      </c>
      <c r="X339">
        <f>SUM($U$2:U339)</f>
        <v>-5.8229556400000106</v>
      </c>
      <c r="Y339">
        <f>SQRT(output__2[[#This Row],[vx]]^2+output__2[[#This Row],[vy]]^2+output__2[[#This Row],[vz]]^2)</f>
        <v>6.4371733791131227</v>
      </c>
      <c r="Z339">
        <f t="shared" si="5"/>
        <v>0.97499999999999998</v>
      </c>
      <c r="AA339">
        <f>output__2[[#This Row],[m segmental(kg)]]*output__2[[#This Row],[vmag]]</f>
        <v>6.2762440446352947</v>
      </c>
    </row>
    <row r="340" spans="1:27" x14ac:dyDescent="0.3">
      <c r="A340">
        <v>42.446047999999998</v>
      </c>
      <c r="B340">
        <f>output__2[[#This Row],[time]]-A339</f>
        <v>0.12597600000000142</v>
      </c>
      <c r="C340">
        <v>0.5</v>
      </c>
      <c r="D340">
        <v>-1.24</v>
      </c>
      <c r="E340">
        <v>1.02</v>
      </c>
      <c r="F340">
        <v>0.06</v>
      </c>
      <c r="G340">
        <v>-0.05</v>
      </c>
      <c r="H340">
        <v>0.16</v>
      </c>
      <c r="I340">
        <f>output__2[[#This Row],[wx]]*180/PI()</f>
        <v>3.4377467707849392</v>
      </c>
      <c r="J340">
        <f>output__2[[#This Row],[wy]]*180/PI()</f>
        <v>-2.8647889756541161</v>
      </c>
      <c r="K340">
        <f>output__2[[#This Row],[wz]]*180/PI()</f>
        <v>9.1673247220931717</v>
      </c>
      <c r="L340">
        <f>output__2[[#This Row],[wx (deg)]]*output__2[[#This Row],[dt]]</f>
        <v>0.43307358719640837</v>
      </c>
      <c r="M340">
        <f>output__2[[#This Row],[wy (deg)]]*output__2[[#This Row],[dt]]</f>
        <v>-0.36089465599700699</v>
      </c>
      <c r="N340">
        <f>output__2[[#This Row],[wz (deg)]]*output__2[[#This Row],[dt]]</f>
        <v>1.1548628991904224</v>
      </c>
      <c r="O340">
        <f>SUM($L$2:output__2[[#This Row],[delta θx]])</f>
        <v>20.617090419404729</v>
      </c>
      <c r="P340">
        <f>SUM($M$2:output__2[[#This Row],[delta θy]])</f>
        <v>17.081064770978635</v>
      </c>
      <c r="Q340">
        <f>SUM($N$2:output__2[[#This Row],[delta θz]])</f>
        <v>12.934192774345624</v>
      </c>
      <c r="R340">
        <f>SQRT(output__2[[#This Row],[θ x]]^2+output__2[[#This Row],[θ y]]^2+output__2[[#This Row],[θ z]]^2)</f>
        <v>29.734164420683022</v>
      </c>
      <c r="S340">
        <f>output__2[[#This Row],[ax]]*$B340</f>
        <v>6.298800000000071E-2</v>
      </c>
      <c r="T340">
        <f>output__2[[#This Row],[ay]]*$B340</f>
        <v>-0.15621024000000175</v>
      </c>
      <c r="U340">
        <f>output__2[[#This Row],[az]]*$B340</f>
        <v>0.12849552000000145</v>
      </c>
      <c r="V340">
        <f>SUM(S$2:S340)</f>
        <v>0.11990257999997278</v>
      </c>
      <c r="W340">
        <f>SUM(T$2:T340)</f>
        <v>2.5873548600000245</v>
      </c>
      <c r="X340">
        <f>SUM($U$2:U340)</f>
        <v>-5.6944601200000093</v>
      </c>
      <c r="Y340">
        <f>SQRT(output__2[[#This Row],[vx]]^2+output__2[[#This Row],[vy]]^2+output__2[[#This Row],[vz]]^2)</f>
        <v>6.2558498909841918</v>
      </c>
      <c r="Z340">
        <f t="shared" si="5"/>
        <v>0.97499999999999998</v>
      </c>
      <c r="AA340">
        <f>output__2[[#This Row],[m segmental(kg)]]*output__2[[#This Row],[vmag]]</f>
        <v>6.0994536437095865</v>
      </c>
    </row>
    <row r="341" spans="1:27" x14ac:dyDescent="0.3">
      <c r="A341">
        <v>42.571315999999996</v>
      </c>
      <c r="B341">
        <f>output__2[[#This Row],[time]]-A340</f>
        <v>0.12526799999999838</v>
      </c>
      <c r="C341">
        <v>-0.04</v>
      </c>
      <c r="D341">
        <v>0.05</v>
      </c>
      <c r="E341">
        <v>1.45</v>
      </c>
      <c r="F341">
        <v>0.1</v>
      </c>
      <c r="G341">
        <v>-0.17</v>
      </c>
      <c r="H341">
        <v>-0.06</v>
      </c>
      <c r="I341">
        <f>output__2[[#This Row],[wx]]*180/PI()</f>
        <v>5.7295779513082321</v>
      </c>
      <c r="J341">
        <f>output__2[[#This Row],[wy]]*180/PI()</f>
        <v>-9.7402825172239957</v>
      </c>
      <c r="K341">
        <f>output__2[[#This Row],[wz]]*180/PI()</f>
        <v>-3.4377467707849392</v>
      </c>
      <c r="L341">
        <f>output__2[[#This Row],[wx (deg)]]*output__2[[#This Row],[dt]]</f>
        <v>0.71773277080447029</v>
      </c>
      <c r="M341">
        <f>output__2[[#This Row],[wy (deg)]]*output__2[[#This Row],[dt]]</f>
        <v>-1.2201457103675997</v>
      </c>
      <c r="N341">
        <f>output__2[[#This Row],[wz (deg)]]*output__2[[#This Row],[dt]]</f>
        <v>-0.43063966248268221</v>
      </c>
      <c r="O341">
        <f>SUM($L$2:output__2[[#This Row],[delta θx]])</f>
        <v>21.3348231902092</v>
      </c>
      <c r="P341">
        <f>SUM($M$2:output__2[[#This Row],[delta θy]])</f>
        <v>15.860919060611035</v>
      </c>
      <c r="Q341">
        <f>SUM($N$2:output__2[[#This Row],[delta θz]])</f>
        <v>12.503553111862942</v>
      </c>
      <c r="R341">
        <f>SQRT(output__2[[#This Row],[θ x]]^2+output__2[[#This Row],[θ y]]^2+output__2[[#This Row],[θ z]]^2)</f>
        <v>29.37826193677768</v>
      </c>
      <c r="S341">
        <f>output__2[[#This Row],[ax]]*$B341</f>
        <v>-5.0107199999999356E-3</v>
      </c>
      <c r="T341">
        <f>output__2[[#This Row],[ay]]*$B341</f>
        <v>6.263399999999919E-3</v>
      </c>
      <c r="U341">
        <f>output__2[[#This Row],[az]]*$B341</f>
        <v>0.18163859999999765</v>
      </c>
      <c r="V341">
        <f>SUM(S$2:S341)</f>
        <v>0.11489185999997284</v>
      </c>
      <c r="W341">
        <f>SUM(T$2:T341)</f>
        <v>2.5936182600000244</v>
      </c>
      <c r="X341">
        <f>SUM($U$2:U341)</f>
        <v>-5.5128215200000117</v>
      </c>
      <c r="Y341">
        <f>SQRT(output__2[[#This Row],[vx]]^2+output__2[[#This Row],[vy]]^2+output__2[[#This Row],[vz]]^2)</f>
        <v>6.0935422316970156</v>
      </c>
      <c r="Z341">
        <f t="shared" si="5"/>
        <v>0.97499999999999998</v>
      </c>
      <c r="AA341">
        <f>output__2[[#This Row],[m segmental(kg)]]*output__2[[#This Row],[vmag]]</f>
        <v>5.9412036759045899</v>
      </c>
    </row>
    <row r="342" spans="1:27" x14ac:dyDescent="0.3">
      <c r="A342">
        <v>42.716490999999998</v>
      </c>
      <c r="B342">
        <f>output__2[[#This Row],[time]]-A341</f>
        <v>0.14517500000000183</v>
      </c>
      <c r="C342">
        <v>0.55000000000000004</v>
      </c>
      <c r="D342">
        <v>2.29</v>
      </c>
      <c r="E342">
        <v>0.05</v>
      </c>
      <c r="F342">
        <v>-0.4</v>
      </c>
      <c r="G342">
        <v>0.02</v>
      </c>
      <c r="H342">
        <v>0.14000000000000001</v>
      </c>
      <c r="I342">
        <f>output__2[[#This Row],[wx]]*180/PI()</f>
        <v>-22.918311805232928</v>
      </c>
      <c r="J342">
        <f>output__2[[#This Row],[wy]]*180/PI()</f>
        <v>1.1459155902616465</v>
      </c>
      <c r="K342">
        <f>output__2[[#This Row],[wz]]*180/PI()</f>
        <v>8.0214091318315255</v>
      </c>
      <c r="L342">
        <f>output__2[[#This Row],[wx (deg)]]*output__2[[#This Row],[dt]]</f>
        <v>-3.3271659163247325</v>
      </c>
      <c r="M342">
        <f>output__2[[#This Row],[wy (deg)]]*output__2[[#This Row],[dt]]</f>
        <v>0.16635829581623662</v>
      </c>
      <c r="N342">
        <f>output__2[[#This Row],[wz (deg)]]*output__2[[#This Row],[dt]]</f>
        <v>1.1645080707136564</v>
      </c>
      <c r="O342">
        <f>SUM($L$2:output__2[[#This Row],[delta θx]])</f>
        <v>18.007657273884469</v>
      </c>
      <c r="P342">
        <f>SUM($M$2:output__2[[#This Row],[delta θy]])</f>
        <v>16.027277356427273</v>
      </c>
      <c r="Q342">
        <f>SUM($N$2:output__2[[#This Row],[delta θz]])</f>
        <v>13.668061182576599</v>
      </c>
      <c r="R342">
        <f>SQRT(output__2[[#This Row],[θ x]]^2+output__2[[#This Row],[θ y]]^2+output__2[[#This Row],[θ z]]^2)</f>
        <v>27.712185703119626</v>
      </c>
      <c r="S342">
        <f>output__2[[#This Row],[ax]]*$B342</f>
        <v>7.9846250000001007E-2</v>
      </c>
      <c r="T342">
        <f>output__2[[#This Row],[ay]]*$B342</f>
        <v>0.33245075000000418</v>
      </c>
      <c r="U342">
        <f>output__2[[#This Row],[az]]*$B342</f>
        <v>7.2587500000000915E-3</v>
      </c>
      <c r="V342">
        <f>SUM(S$2:S342)</f>
        <v>0.19473810999997385</v>
      </c>
      <c r="W342">
        <f>SUM(T$2:T342)</f>
        <v>2.9260690100000284</v>
      </c>
      <c r="X342">
        <f>SUM($U$2:U342)</f>
        <v>-5.5055627700000116</v>
      </c>
      <c r="Y342">
        <f>SQRT(output__2[[#This Row],[vx]]^2+output__2[[#This Row],[vy]]^2+output__2[[#This Row],[vz]]^2)</f>
        <v>6.2378701651428354</v>
      </c>
      <c r="Z342">
        <f t="shared" si="5"/>
        <v>0.97499999999999998</v>
      </c>
      <c r="AA342">
        <f>output__2[[#This Row],[m segmental(kg)]]*output__2[[#This Row],[vmag]]</f>
        <v>6.0819234110142641</v>
      </c>
    </row>
    <row r="343" spans="1:27" x14ac:dyDescent="0.3">
      <c r="A343">
        <v>42.827798999999999</v>
      </c>
      <c r="B343">
        <f>output__2[[#This Row],[time]]-A342</f>
        <v>0.11130800000000107</v>
      </c>
      <c r="C343">
        <v>-1.8900000000000001</v>
      </c>
      <c r="D343">
        <v>-5.08</v>
      </c>
      <c r="E343">
        <v>-1.28</v>
      </c>
      <c r="F343">
        <v>-0.37</v>
      </c>
      <c r="G343">
        <v>-0.99</v>
      </c>
      <c r="H343">
        <v>0.23</v>
      </c>
      <c r="I343">
        <f>output__2[[#This Row],[wx]]*180/PI()</f>
        <v>-21.199438419840458</v>
      </c>
      <c r="J343">
        <f>output__2[[#This Row],[wy]]*180/PI()</f>
        <v>-56.722821717951497</v>
      </c>
      <c r="K343">
        <f>output__2[[#This Row],[wz]]*180/PI()</f>
        <v>13.178029288008934</v>
      </c>
      <c r="L343">
        <f>output__2[[#This Row],[wx (deg)]]*output__2[[#This Row],[dt]]</f>
        <v>-2.3596670916356244</v>
      </c>
      <c r="M343">
        <f>output__2[[#This Row],[wy (deg)]]*output__2[[#This Row],[dt]]</f>
        <v>-6.3137038397818062</v>
      </c>
      <c r="N343">
        <f>output__2[[#This Row],[wz (deg)]]*output__2[[#This Row],[dt]]</f>
        <v>1.4668200839897125</v>
      </c>
      <c r="O343">
        <f>SUM($L$2:output__2[[#This Row],[delta θx]])</f>
        <v>15.647990182248844</v>
      </c>
      <c r="P343">
        <f>SUM($M$2:output__2[[#This Row],[delta θy]])</f>
        <v>9.713573516645468</v>
      </c>
      <c r="Q343">
        <f>SUM($N$2:output__2[[#This Row],[delta θz]])</f>
        <v>15.134881266566312</v>
      </c>
      <c r="R343">
        <f>SQRT(output__2[[#This Row],[θ x]]^2+output__2[[#This Row],[θ y]]^2+output__2[[#This Row],[θ z]]^2)</f>
        <v>23.838576680668087</v>
      </c>
      <c r="S343">
        <f>output__2[[#This Row],[ax]]*$B343</f>
        <v>-0.21037212000000205</v>
      </c>
      <c r="T343">
        <f>output__2[[#This Row],[ay]]*$B343</f>
        <v>-0.56544464000000549</v>
      </c>
      <c r="U343">
        <f>output__2[[#This Row],[az]]*$B343</f>
        <v>-0.14247424000000139</v>
      </c>
      <c r="V343">
        <f>SUM(S$2:S343)</f>
        <v>-1.5634010000028203E-2</v>
      </c>
      <c r="W343">
        <f>SUM(T$2:T343)</f>
        <v>2.3606243700000231</v>
      </c>
      <c r="X343">
        <f>SUM($U$2:U343)</f>
        <v>-5.6480370100000128</v>
      </c>
      <c r="Y343">
        <f>SQRT(output__2[[#This Row],[vx]]^2+output__2[[#This Row],[vy]]^2+output__2[[#This Row],[vz]]^2)</f>
        <v>6.1215287228629887</v>
      </c>
      <c r="Z343">
        <f t="shared" si="5"/>
        <v>0.97499999999999998</v>
      </c>
      <c r="AA343">
        <f>output__2[[#This Row],[m segmental(kg)]]*output__2[[#This Row],[vmag]]</f>
        <v>5.9684905047914141</v>
      </c>
    </row>
    <row r="344" spans="1:27" x14ac:dyDescent="0.3">
      <c r="A344">
        <v>42.961047000000001</v>
      </c>
      <c r="B344">
        <f>output__2[[#This Row],[time]]-A343</f>
        <v>0.13324800000000181</v>
      </c>
      <c r="C344">
        <v>-1.08</v>
      </c>
      <c r="D344">
        <v>-0.19</v>
      </c>
      <c r="E344">
        <v>1.57</v>
      </c>
      <c r="F344">
        <v>-0.32</v>
      </c>
      <c r="G344">
        <v>-0.57999999999999996</v>
      </c>
      <c r="H344">
        <v>-0.34</v>
      </c>
      <c r="I344">
        <f>output__2[[#This Row],[wx]]*180/PI()</f>
        <v>-18.334649444186343</v>
      </c>
      <c r="J344">
        <f>output__2[[#This Row],[wy]]*180/PI()</f>
        <v>-33.231552117587746</v>
      </c>
      <c r="K344">
        <f>output__2[[#This Row],[wz]]*180/PI()</f>
        <v>-19.480565034447991</v>
      </c>
      <c r="L344">
        <f>output__2[[#This Row],[wx (deg)]]*output__2[[#This Row],[dt]]</f>
        <v>-2.4430553691389751</v>
      </c>
      <c r="M344">
        <f>output__2[[#This Row],[wy (deg)]]*output__2[[#This Row],[dt]]</f>
        <v>-4.4280378565643925</v>
      </c>
      <c r="N344">
        <f>output__2[[#This Row],[wz (deg)]]*output__2[[#This Row],[dt]]</f>
        <v>-2.5957463297101611</v>
      </c>
      <c r="O344">
        <f>SUM($L$2:output__2[[#This Row],[delta θx]])</f>
        <v>13.204934813109869</v>
      </c>
      <c r="P344">
        <f>SUM($M$2:output__2[[#This Row],[delta θy]])</f>
        <v>5.2855356600810754</v>
      </c>
      <c r="Q344">
        <f>SUM($N$2:output__2[[#This Row],[delta θz]])</f>
        <v>12.539134936856151</v>
      </c>
      <c r="R344">
        <f>SQRT(output__2[[#This Row],[θ x]]^2+output__2[[#This Row],[θ y]]^2+output__2[[#This Row],[θ z]]^2)</f>
        <v>18.961463435008284</v>
      </c>
      <c r="S344">
        <f>output__2[[#This Row],[ax]]*$B344</f>
        <v>-0.14390784000000195</v>
      </c>
      <c r="T344">
        <f>output__2[[#This Row],[ay]]*$B344</f>
        <v>-2.5317120000000345E-2</v>
      </c>
      <c r="U344">
        <f>output__2[[#This Row],[az]]*$B344</f>
        <v>0.20919936000000286</v>
      </c>
      <c r="V344">
        <f>SUM(S$2:S344)</f>
        <v>-0.15954185000003016</v>
      </c>
      <c r="W344">
        <f>SUM(T$2:T344)</f>
        <v>2.3353072500000227</v>
      </c>
      <c r="X344">
        <f>SUM($U$2:U344)</f>
        <v>-5.4388376500000097</v>
      </c>
      <c r="Y344">
        <f>SQRT(output__2[[#This Row],[vx]]^2+output__2[[#This Row],[vy]]^2+output__2[[#This Row],[vz]]^2)</f>
        <v>5.9211543246956273</v>
      </c>
      <c r="Z344">
        <f t="shared" si="5"/>
        <v>0.97499999999999998</v>
      </c>
      <c r="AA344">
        <f>output__2[[#This Row],[m segmental(kg)]]*output__2[[#This Row],[vmag]]</f>
        <v>5.7731254665782368</v>
      </c>
    </row>
    <row r="345" spans="1:27" x14ac:dyDescent="0.3">
      <c r="A345">
        <v>43.074764999999999</v>
      </c>
      <c r="B345">
        <f>output__2[[#This Row],[time]]-A344</f>
        <v>0.11371799999999865</v>
      </c>
      <c r="C345">
        <v>-0.56000000000000005</v>
      </c>
      <c r="D345">
        <v>0.06</v>
      </c>
      <c r="E345">
        <v>-0.03</v>
      </c>
      <c r="F345">
        <v>0.32</v>
      </c>
      <c r="G345">
        <v>-0.35000000000000003</v>
      </c>
      <c r="H345">
        <v>-0.12</v>
      </c>
      <c r="I345">
        <f>output__2[[#This Row],[wx]]*180/PI()</f>
        <v>18.334649444186343</v>
      </c>
      <c r="J345">
        <f>output__2[[#This Row],[wy]]*180/PI()</f>
        <v>-20.053522829578814</v>
      </c>
      <c r="K345">
        <f>output__2[[#This Row],[wz]]*180/PI()</f>
        <v>-6.8754935415698784</v>
      </c>
      <c r="L345">
        <f>output__2[[#This Row],[wx (deg)]]*output__2[[#This Row],[dt]]</f>
        <v>2.0849796654939579</v>
      </c>
      <c r="M345">
        <f>output__2[[#This Row],[wy (deg)]]*output__2[[#This Row],[dt]]</f>
        <v>-2.2804465091340167</v>
      </c>
      <c r="N345">
        <f>output__2[[#This Row],[wz (deg)]]*output__2[[#This Row],[dt]]</f>
        <v>-0.78186737456023414</v>
      </c>
      <c r="O345">
        <f>SUM($L$2:output__2[[#This Row],[delta θx]])</f>
        <v>15.289914478603826</v>
      </c>
      <c r="P345">
        <f>SUM($M$2:output__2[[#This Row],[delta θy]])</f>
        <v>3.0050891509470588</v>
      </c>
      <c r="Q345">
        <f>SUM($N$2:output__2[[#This Row],[delta θz]])</f>
        <v>11.757267562295917</v>
      </c>
      <c r="R345">
        <f>SQRT(output__2[[#This Row],[θ x]]^2+output__2[[#This Row],[θ y]]^2+output__2[[#This Row],[θ z]]^2)</f>
        <v>19.520383861481168</v>
      </c>
      <c r="S345">
        <f>output__2[[#This Row],[ax]]*$B345</f>
        <v>-6.3682079999999253E-2</v>
      </c>
      <c r="T345">
        <f>output__2[[#This Row],[ay]]*$B345</f>
        <v>6.8230799999999189E-3</v>
      </c>
      <c r="U345">
        <f>output__2[[#This Row],[az]]*$B345</f>
        <v>-3.4115399999999595E-3</v>
      </c>
      <c r="V345">
        <f>SUM(S$2:S345)</f>
        <v>-0.22322393000002941</v>
      </c>
      <c r="W345">
        <f>SUM(T$2:T345)</f>
        <v>2.3421303300000225</v>
      </c>
      <c r="X345">
        <f>SUM($U$2:U345)</f>
        <v>-5.4422491900000098</v>
      </c>
      <c r="Y345">
        <f>SQRT(output__2[[#This Row],[vx]]^2+output__2[[#This Row],[vy]]^2+output__2[[#This Row],[vz]]^2)</f>
        <v>5.92903699193102</v>
      </c>
      <c r="Z345">
        <f t="shared" si="5"/>
        <v>0.97499999999999998</v>
      </c>
      <c r="AA345">
        <f>output__2[[#This Row],[m segmental(kg)]]*output__2[[#This Row],[vmag]]</f>
        <v>5.7808110671327446</v>
      </c>
    </row>
    <row r="346" spans="1:27" x14ac:dyDescent="0.3">
      <c r="A346">
        <v>43.217600999999995</v>
      </c>
      <c r="B346">
        <f>output__2[[#This Row],[time]]-A345</f>
        <v>0.14283599999999552</v>
      </c>
      <c r="C346">
        <v>0.77</v>
      </c>
      <c r="D346">
        <v>1.3900000000000001</v>
      </c>
      <c r="E346">
        <v>1.22</v>
      </c>
      <c r="F346">
        <v>0.16</v>
      </c>
      <c r="G346">
        <v>0.11</v>
      </c>
      <c r="H346">
        <v>0</v>
      </c>
      <c r="I346">
        <f>output__2[[#This Row],[wx]]*180/PI()</f>
        <v>9.1673247220931717</v>
      </c>
      <c r="J346">
        <f>output__2[[#This Row],[wy]]*180/PI()</f>
        <v>6.3025357464390561</v>
      </c>
      <c r="K346">
        <f>output__2[[#This Row],[wz]]*180/PI()</f>
        <v>0</v>
      </c>
      <c r="L346">
        <f>output__2[[#This Row],[wx (deg)]]*output__2[[#This Row],[dt]]</f>
        <v>1.3094239940048593</v>
      </c>
      <c r="M346">
        <f>output__2[[#This Row],[wy (deg)]]*output__2[[#This Row],[dt]]</f>
        <v>0.90022899587834082</v>
      </c>
      <c r="N346">
        <f>output__2[[#This Row],[wz (deg)]]*output__2[[#This Row],[dt]]</f>
        <v>0</v>
      </c>
      <c r="O346">
        <f>SUM($L$2:output__2[[#This Row],[delta θx]])</f>
        <v>16.599338472608686</v>
      </c>
      <c r="P346">
        <f>SUM($M$2:output__2[[#This Row],[delta θy]])</f>
        <v>3.9053181468253997</v>
      </c>
      <c r="Q346">
        <f>SUM($N$2:output__2[[#This Row],[delta θz]])</f>
        <v>11.757267562295917</v>
      </c>
      <c r="R346">
        <f>SQRT(output__2[[#This Row],[θ x]]^2+output__2[[#This Row],[θ y]]^2+output__2[[#This Row],[θ z]]^2)</f>
        <v>20.712867693479009</v>
      </c>
      <c r="S346">
        <f>output__2[[#This Row],[ax]]*$B346</f>
        <v>0.10998371999999655</v>
      </c>
      <c r="T346">
        <f>output__2[[#This Row],[ay]]*$B346</f>
        <v>0.19854203999999379</v>
      </c>
      <c r="U346">
        <f>output__2[[#This Row],[az]]*$B346</f>
        <v>0.17425991999999454</v>
      </c>
      <c r="V346">
        <f>SUM(S$2:S346)</f>
        <v>-0.11324021000003286</v>
      </c>
      <c r="W346">
        <f>SUM(T$2:T346)</f>
        <v>2.5406723700000162</v>
      </c>
      <c r="X346">
        <f>SUM($U$2:U346)</f>
        <v>-5.2679892700000153</v>
      </c>
      <c r="Y346">
        <f>SQRT(output__2[[#This Row],[vx]]^2+output__2[[#This Row],[vy]]^2+output__2[[#This Row],[vz]]^2)</f>
        <v>5.8497478907793665</v>
      </c>
      <c r="Z346">
        <f t="shared" si="5"/>
        <v>0.97499999999999998</v>
      </c>
      <c r="AA346">
        <f>output__2[[#This Row],[m segmental(kg)]]*output__2[[#This Row],[vmag]]</f>
        <v>5.7035041935098825</v>
      </c>
    </row>
    <row r="347" spans="1:27" x14ac:dyDescent="0.3">
      <c r="A347">
        <v>43.338735999999997</v>
      </c>
      <c r="B347">
        <f>output__2[[#This Row],[time]]-A346</f>
        <v>0.12113500000000244</v>
      </c>
      <c r="C347">
        <v>0.14000000000000001</v>
      </c>
      <c r="D347">
        <v>0.63</v>
      </c>
      <c r="E347">
        <v>-0.72</v>
      </c>
      <c r="F347">
        <v>-0.28000000000000003</v>
      </c>
      <c r="G347">
        <v>0.64</v>
      </c>
      <c r="H347">
        <v>-0.1</v>
      </c>
      <c r="I347">
        <f>output__2[[#This Row],[wx]]*180/PI()</f>
        <v>-16.042818263663051</v>
      </c>
      <c r="J347">
        <f>output__2[[#This Row],[wy]]*180/PI()</f>
        <v>36.669298888372687</v>
      </c>
      <c r="K347">
        <f>output__2[[#This Row],[wz]]*180/PI()</f>
        <v>-5.7295779513082321</v>
      </c>
      <c r="L347">
        <f>output__2[[#This Row],[wx (deg)]]*output__2[[#This Row],[dt]]</f>
        <v>-1.9433467903688628</v>
      </c>
      <c r="M347">
        <f>output__2[[#This Row],[wy (deg)]]*output__2[[#This Row],[dt]]</f>
        <v>4.4419355208431144</v>
      </c>
      <c r="N347">
        <f>output__2[[#This Row],[wz (deg)]]*output__2[[#This Row],[dt]]</f>
        <v>-0.69405242513173659</v>
      </c>
      <c r="O347">
        <f>SUM($L$2:output__2[[#This Row],[delta θx]])</f>
        <v>14.655991682239822</v>
      </c>
      <c r="P347">
        <f>SUM($M$2:output__2[[#This Row],[delta θy]])</f>
        <v>8.3472536676685145</v>
      </c>
      <c r="Q347">
        <f>SUM($N$2:output__2[[#This Row],[delta θz]])</f>
        <v>11.06321513716418</v>
      </c>
      <c r="R347">
        <f>SQRT(output__2[[#This Row],[θ x]]^2+output__2[[#This Row],[θ y]]^2+output__2[[#This Row],[θ z]]^2)</f>
        <v>20.171005556329288</v>
      </c>
      <c r="S347">
        <f>output__2[[#This Row],[ax]]*$B347</f>
        <v>1.6958900000000342E-2</v>
      </c>
      <c r="T347">
        <f>output__2[[#This Row],[ay]]*$B347</f>
        <v>7.6315050000001536E-2</v>
      </c>
      <c r="U347">
        <f>output__2[[#This Row],[az]]*$B347</f>
        <v>-8.7217200000001743E-2</v>
      </c>
      <c r="V347">
        <f>SUM(S$2:S347)</f>
        <v>-9.6281310000032511E-2</v>
      </c>
      <c r="W347">
        <f>SUM(T$2:T347)</f>
        <v>2.6169874200000178</v>
      </c>
      <c r="X347">
        <f>SUM($U$2:U347)</f>
        <v>-5.3552064700000166</v>
      </c>
      <c r="Y347">
        <f>SQRT(output__2[[#This Row],[vx]]^2+output__2[[#This Row],[vy]]^2+output__2[[#This Row],[vz]]^2)</f>
        <v>5.9612188001635795</v>
      </c>
      <c r="Z347">
        <f t="shared" si="5"/>
        <v>0.97499999999999998</v>
      </c>
      <c r="AA347">
        <f>output__2[[#This Row],[m segmental(kg)]]*output__2[[#This Row],[vmag]]</f>
        <v>5.8121883301594899</v>
      </c>
    </row>
    <row r="348" spans="1:27" x14ac:dyDescent="0.3">
      <c r="A348">
        <v>43.455447999999997</v>
      </c>
      <c r="B348">
        <f>output__2[[#This Row],[time]]-A347</f>
        <v>0.1167119999999997</v>
      </c>
      <c r="C348">
        <v>0.89</v>
      </c>
      <c r="D348">
        <v>-0.84</v>
      </c>
      <c r="E348">
        <v>0.65</v>
      </c>
      <c r="F348">
        <v>-0.22</v>
      </c>
      <c r="G348">
        <v>0.27</v>
      </c>
      <c r="H348">
        <v>-0.32</v>
      </c>
      <c r="I348">
        <f>output__2[[#This Row],[wx]]*180/PI()</f>
        <v>-12.605071492878112</v>
      </c>
      <c r="J348">
        <f>output__2[[#This Row],[wy]]*180/PI()</f>
        <v>15.469860468532227</v>
      </c>
      <c r="K348">
        <f>output__2[[#This Row],[wz]]*180/PI()</f>
        <v>-18.334649444186343</v>
      </c>
      <c r="L348">
        <f>output__2[[#This Row],[wx (deg)]]*output__2[[#This Row],[dt]]</f>
        <v>-1.4711631040767865</v>
      </c>
      <c r="M348">
        <f>output__2[[#This Row],[wy (deg)]]*output__2[[#This Row],[dt]]</f>
        <v>1.8055183550033287</v>
      </c>
      <c r="N348">
        <f>output__2[[#This Row],[wz (deg)]]*output__2[[#This Row],[dt]]</f>
        <v>-2.1398736059298713</v>
      </c>
      <c r="O348">
        <f>SUM($L$2:output__2[[#This Row],[delta θx]])</f>
        <v>13.184828578163035</v>
      </c>
      <c r="P348">
        <f>SUM($M$2:output__2[[#This Row],[delta θy]])</f>
        <v>10.152772022671844</v>
      </c>
      <c r="Q348">
        <f>SUM($N$2:output__2[[#This Row],[delta θz]])</f>
        <v>8.9233415312343087</v>
      </c>
      <c r="R348">
        <f>SQRT(output__2[[#This Row],[θ x]]^2+output__2[[#This Row],[θ y]]^2+output__2[[#This Row],[θ z]]^2)</f>
        <v>18.882386196213229</v>
      </c>
      <c r="S348">
        <f>output__2[[#This Row],[ax]]*$B348</f>
        <v>0.10387367999999973</v>
      </c>
      <c r="T348">
        <f>output__2[[#This Row],[ay]]*$B348</f>
        <v>-9.803807999999975E-2</v>
      </c>
      <c r="U348">
        <f>output__2[[#This Row],[az]]*$B348</f>
        <v>7.5862799999999814E-2</v>
      </c>
      <c r="V348">
        <f>SUM(S$2:S348)</f>
        <v>7.5923699999672217E-3</v>
      </c>
      <c r="W348">
        <f>SUM(T$2:T348)</f>
        <v>2.518949340000018</v>
      </c>
      <c r="X348">
        <f>SUM($U$2:U348)</f>
        <v>-5.2793436700000171</v>
      </c>
      <c r="Y348">
        <f>SQRT(output__2[[#This Row],[vx]]^2+output__2[[#This Row],[vy]]^2+output__2[[#This Row],[vz]]^2)</f>
        <v>5.8494985261591435</v>
      </c>
      <c r="Z348">
        <f t="shared" si="5"/>
        <v>0.97499999999999998</v>
      </c>
      <c r="AA348">
        <f>output__2[[#This Row],[m segmental(kg)]]*output__2[[#This Row],[vmag]]</f>
        <v>5.703261063005165</v>
      </c>
    </row>
    <row r="349" spans="1:27" x14ac:dyDescent="0.3">
      <c r="A349">
        <v>43.58117</v>
      </c>
      <c r="B349">
        <f>output__2[[#This Row],[time]]-A348</f>
        <v>0.12572200000000322</v>
      </c>
      <c r="C349">
        <v>0.69000000000000006</v>
      </c>
      <c r="D349">
        <v>-1.5</v>
      </c>
      <c r="E349">
        <v>1.67</v>
      </c>
      <c r="F349">
        <v>-0.12</v>
      </c>
      <c r="G349">
        <v>-0.02</v>
      </c>
      <c r="H349">
        <v>0.16</v>
      </c>
      <c r="I349">
        <f>output__2[[#This Row],[wx]]*180/PI()</f>
        <v>-6.8754935415698784</v>
      </c>
      <c r="J349">
        <f>output__2[[#This Row],[wy]]*180/PI()</f>
        <v>-1.1459155902616465</v>
      </c>
      <c r="K349">
        <f>output__2[[#This Row],[wz]]*180/PI()</f>
        <v>9.1673247220931717</v>
      </c>
      <c r="L349">
        <f>output__2[[#This Row],[wx (deg)]]*output__2[[#This Row],[dt]]</f>
        <v>-0.86440079903327038</v>
      </c>
      <c r="M349">
        <f>output__2[[#This Row],[wy (deg)]]*output__2[[#This Row],[dt]]</f>
        <v>-0.14406679983887841</v>
      </c>
      <c r="N349">
        <f>output__2[[#This Row],[wz (deg)]]*output__2[[#This Row],[dt]]</f>
        <v>1.1525343987110273</v>
      </c>
      <c r="O349">
        <f>SUM($L$2:output__2[[#This Row],[delta θx]])</f>
        <v>12.320427779129766</v>
      </c>
      <c r="P349">
        <f>SUM($M$2:output__2[[#This Row],[delta θy]])</f>
        <v>10.008705222832965</v>
      </c>
      <c r="Q349">
        <f>SUM($N$2:output__2[[#This Row],[delta θz]])</f>
        <v>10.075875929945337</v>
      </c>
      <c r="R349">
        <f>SQRT(output__2[[#This Row],[θ x]]^2+output__2[[#This Row],[θ y]]^2+output__2[[#This Row],[θ z]]^2)</f>
        <v>18.8013402887658</v>
      </c>
      <c r="S349">
        <f>output__2[[#This Row],[ax]]*$B349</f>
        <v>8.6748180000002229E-2</v>
      </c>
      <c r="T349">
        <f>output__2[[#This Row],[ay]]*$B349</f>
        <v>-0.18858300000000483</v>
      </c>
      <c r="U349">
        <f>output__2[[#This Row],[az]]*$B349</f>
        <v>0.20995574000000536</v>
      </c>
      <c r="V349">
        <f>SUM(S$2:S349)</f>
        <v>9.434054999996945E-2</v>
      </c>
      <c r="W349">
        <f>SUM(T$2:T349)</f>
        <v>2.3303663400000132</v>
      </c>
      <c r="X349">
        <f>SUM($U$2:U349)</f>
        <v>-5.069387930000012</v>
      </c>
      <c r="Y349">
        <f>SQRT(output__2[[#This Row],[vx]]^2+output__2[[#This Row],[vy]]^2+output__2[[#This Row],[vz]]^2)</f>
        <v>5.580161413687704</v>
      </c>
      <c r="Z349">
        <f t="shared" si="5"/>
        <v>0.97499999999999998</v>
      </c>
      <c r="AA349">
        <f>output__2[[#This Row],[m segmental(kg)]]*output__2[[#This Row],[vmag]]</f>
        <v>5.4406573783455112</v>
      </c>
    </row>
    <row r="350" spans="1:27" x14ac:dyDescent="0.3">
      <c r="A350">
        <v>43.713688999999995</v>
      </c>
      <c r="B350">
        <f>output__2[[#This Row],[time]]-A349</f>
        <v>0.13251899999999495</v>
      </c>
      <c r="C350">
        <v>1.33</v>
      </c>
      <c r="D350">
        <v>-1.6500000000000001</v>
      </c>
      <c r="E350">
        <v>1.83</v>
      </c>
      <c r="F350">
        <v>0.11</v>
      </c>
      <c r="G350">
        <v>0.01</v>
      </c>
      <c r="H350">
        <v>0.1</v>
      </c>
      <c r="I350">
        <f>output__2[[#This Row],[wx]]*180/PI()</f>
        <v>6.3025357464390561</v>
      </c>
      <c r="J350">
        <f>output__2[[#This Row],[wy]]*180/PI()</f>
        <v>0.57295779513082323</v>
      </c>
      <c r="K350">
        <f>output__2[[#This Row],[wz]]*180/PI()</f>
        <v>5.7295779513082321</v>
      </c>
      <c r="L350">
        <f>output__2[[#This Row],[wx (deg)]]*output__2[[#This Row],[dt]]</f>
        <v>0.83520573458232539</v>
      </c>
      <c r="M350">
        <f>output__2[[#This Row],[wy (deg)]]*output__2[[#This Row],[dt]]</f>
        <v>7.5927794052938674E-2</v>
      </c>
      <c r="N350">
        <f>output__2[[#This Row],[wz (deg)]]*output__2[[#This Row],[dt]]</f>
        <v>0.75927794052938669</v>
      </c>
      <c r="O350">
        <f>SUM($L$2:output__2[[#This Row],[delta θx]])</f>
        <v>13.155633513712091</v>
      </c>
      <c r="P350">
        <f>SUM($M$2:output__2[[#This Row],[delta θy]])</f>
        <v>10.084633016885904</v>
      </c>
      <c r="Q350">
        <f>SUM($N$2:output__2[[#This Row],[delta θz]])</f>
        <v>10.835153870474723</v>
      </c>
      <c r="R350">
        <f>SQRT(output__2[[#This Row],[θ x]]^2+output__2[[#This Row],[θ y]]^2+output__2[[#This Row],[θ z]]^2)</f>
        <v>19.803309714015821</v>
      </c>
      <c r="S350">
        <f>output__2[[#This Row],[ax]]*$B350</f>
        <v>0.1762502699999933</v>
      </c>
      <c r="T350">
        <f>output__2[[#This Row],[ay]]*$B350</f>
        <v>-0.21865634999999167</v>
      </c>
      <c r="U350">
        <f>output__2[[#This Row],[az]]*$B350</f>
        <v>0.24250976999999077</v>
      </c>
      <c r="V350">
        <f>SUM(S$2:S350)</f>
        <v>0.27059081999996276</v>
      </c>
      <c r="W350">
        <f>SUM(T$2:T350)</f>
        <v>2.1117099900000214</v>
      </c>
      <c r="X350">
        <f>SUM($U$2:U350)</f>
        <v>-4.826878160000021</v>
      </c>
      <c r="Y350">
        <f>SQRT(output__2[[#This Row],[vx]]^2+output__2[[#This Row],[vy]]^2+output__2[[#This Row],[vz]]^2)</f>
        <v>5.2755370575155025</v>
      </c>
      <c r="Z350">
        <f t="shared" si="5"/>
        <v>0.97499999999999998</v>
      </c>
      <c r="AA350">
        <f>output__2[[#This Row],[m segmental(kg)]]*output__2[[#This Row],[vmag]]</f>
        <v>5.1436486310776148</v>
      </c>
    </row>
    <row r="351" spans="1:27" x14ac:dyDescent="0.3">
      <c r="A351">
        <v>43.836993999999997</v>
      </c>
      <c r="B351">
        <f>output__2[[#This Row],[time]]-A350</f>
        <v>0.123305000000002</v>
      </c>
      <c r="C351">
        <v>-0.23</v>
      </c>
      <c r="D351">
        <v>0.81</v>
      </c>
      <c r="E351">
        <v>1.57</v>
      </c>
      <c r="F351">
        <v>-0.03</v>
      </c>
      <c r="G351">
        <v>-0.05</v>
      </c>
      <c r="H351">
        <v>-0.06</v>
      </c>
      <c r="I351">
        <f>output__2[[#This Row],[wx]]*180/PI()</f>
        <v>-1.7188733853924696</v>
      </c>
      <c r="J351">
        <f>output__2[[#This Row],[wy]]*180/PI()</f>
        <v>-2.8647889756541161</v>
      </c>
      <c r="K351">
        <f>output__2[[#This Row],[wz]]*180/PI()</f>
        <v>-3.4377467707849392</v>
      </c>
      <c r="L351">
        <f>output__2[[#This Row],[wx (deg)]]*output__2[[#This Row],[dt]]</f>
        <v>-0.2119456827858219</v>
      </c>
      <c r="M351">
        <f>output__2[[#This Row],[wy (deg)]]*output__2[[#This Row],[dt]]</f>
        <v>-0.35324280464303648</v>
      </c>
      <c r="N351">
        <f>output__2[[#This Row],[wz (deg)]]*output__2[[#This Row],[dt]]</f>
        <v>-0.42389136557164381</v>
      </c>
      <c r="O351">
        <f>SUM($L$2:output__2[[#This Row],[delta θx]])</f>
        <v>12.943687830926269</v>
      </c>
      <c r="P351">
        <f>SUM($M$2:output__2[[#This Row],[delta θy]])</f>
        <v>9.7313902122428679</v>
      </c>
      <c r="Q351">
        <f>SUM($N$2:output__2[[#This Row],[delta θz]])</f>
        <v>10.41126250490308</v>
      </c>
      <c r="R351">
        <f>SQRT(output__2[[#This Row],[θ x]]^2+output__2[[#This Row],[θ y]]^2+output__2[[#This Row],[θ z]]^2)</f>
        <v>19.251841394355132</v>
      </c>
      <c r="S351">
        <f>output__2[[#This Row],[ax]]*$B351</f>
        <v>-2.8360150000000462E-2</v>
      </c>
      <c r="T351">
        <f>output__2[[#This Row],[ay]]*$B351</f>
        <v>9.9877050000001619E-2</v>
      </c>
      <c r="U351">
        <f>output__2[[#This Row],[az]]*$B351</f>
        <v>0.19358885000000314</v>
      </c>
      <c r="V351">
        <f>SUM(S$2:S351)</f>
        <v>0.24223066999996229</v>
      </c>
      <c r="W351">
        <f>SUM(T$2:T351)</f>
        <v>2.211587040000023</v>
      </c>
      <c r="X351">
        <f>SUM($U$2:U351)</f>
        <v>-4.6332893100000181</v>
      </c>
      <c r="Y351">
        <f>SQRT(output__2[[#This Row],[vx]]^2+output__2[[#This Row],[vy]]^2+output__2[[#This Row],[vz]]^2)</f>
        <v>5.1397629092347374</v>
      </c>
      <c r="Z351">
        <f t="shared" si="5"/>
        <v>0.97499999999999998</v>
      </c>
      <c r="AA351">
        <f>output__2[[#This Row],[m segmental(kg)]]*output__2[[#This Row],[vmag]]</f>
        <v>5.0112688365038691</v>
      </c>
    </row>
    <row r="352" spans="1:27" x14ac:dyDescent="0.3">
      <c r="A352">
        <v>43.958225999999996</v>
      </c>
      <c r="B352">
        <f>output__2[[#This Row],[time]]-A351</f>
        <v>0.12123199999999912</v>
      </c>
      <c r="C352">
        <v>-2</v>
      </c>
      <c r="D352">
        <v>2.04</v>
      </c>
      <c r="E352">
        <v>0.64</v>
      </c>
      <c r="F352">
        <v>-0.51</v>
      </c>
      <c r="G352">
        <v>-0.22</v>
      </c>
      <c r="H352">
        <v>0.08</v>
      </c>
      <c r="I352">
        <f>output__2[[#This Row],[wx]]*180/PI()</f>
        <v>-29.220847551671984</v>
      </c>
      <c r="J352">
        <f>output__2[[#This Row],[wy]]*180/PI()</f>
        <v>-12.605071492878112</v>
      </c>
      <c r="K352">
        <f>output__2[[#This Row],[wz]]*180/PI()</f>
        <v>4.5836623610465859</v>
      </c>
      <c r="L352">
        <f>output__2[[#This Row],[wx (deg)]]*output__2[[#This Row],[dt]]</f>
        <v>-3.5425017903842724</v>
      </c>
      <c r="M352">
        <f>output__2[[#This Row],[wy (deg)]]*output__2[[#This Row],[dt]]</f>
        <v>-1.5281380272245881</v>
      </c>
      <c r="N352">
        <f>output__2[[#This Row],[wz (deg)]]*output__2[[#This Row],[dt]]</f>
        <v>0.55568655535439571</v>
      </c>
      <c r="O352">
        <f>SUM($L$2:output__2[[#This Row],[delta θx]])</f>
        <v>9.4011860405419974</v>
      </c>
      <c r="P352">
        <f>SUM($M$2:output__2[[#This Row],[delta θy]])</f>
        <v>8.2032521850182789</v>
      </c>
      <c r="Q352">
        <f>SUM($N$2:output__2[[#This Row],[delta θz]])</f>
        <v>10.966949060257475</v>
      </c>
      <c r="R352">
        <f>SQRT(output__2[[#This Row],[θ x]]^2+output__2[[#This Row],[θ y]]^2+output__2[[#This Row],[θ z]]^2)</f>
        <v>16.611731308631594</v>
      </c>
      <c r="S352">
        <f>output__2[[#This Row],[ax]]*$B352</f>
        <v>-0.24246399999999824</v>
      </c>
      <c r="T352">
        <f>output__2[[#This Row],[ay]]*$B352</f>
        <v>0.24731327999999819</v>
      </c>
      <c r="U352">
        <f>output__2[[#This Row],[az]]*$B352</f>
        <v>7.7588479999999432E-2</v>
      </c>
      <c r="V352">
        <f>SUM(S$2:S352)</f>
        <v>-2.3333000003594728E-4</v>
      </c>
      <c r="W352">
        <f>SUM(T$2:T352)</f>
        <v>2.458900320000021</v>
      </c>
      <c r="X352">
        <f>SUM($U$2:U352)</f>
        <v>-4.5557008300000188</v>
      </c>
      <c r="Y352">
        <f>SQRT(output__2[[#This Row],[vx]]^2+output__2[[#This Row],[vy]]^2+output__2[[#This Row],[vz]]^2)</f>
        <v>5.176929677965691</v>
      </c>
      <c r="Z352">
        <f t="shared" si="5"/>
        <v>0.97499999999999998</v>
      </c>
      <c r="AA352">
        <f>output__2[[#This Row],[m segmental(kg)]]*output__2[[#This Row],[vmag]]</f>
        <v>5.0475064360165485</v>
      </c>
    </row>
    <row r="353" spans="1:27" x14ac:dyDescent="0.3">
      <c r="A353">
        <v>44.078527999999999</v>
      </c>
      <c r="B353">
        <f>output__2[[#This Row],[time]]-A352</f>
        <v>0.12030200000000235</v>
      </c>
      <c r="C353">
        <v>-0.97</v>
      </c>
      <c r="D353">
        <v>0.33</v>
      </c>
      <c r="E353">
        <v>-0.55000000000000004</v>
      </c>
      <c r="F353">
        <v>0.15</v>
      </c>
      <c r="G353">
        <v>-0.41000000000000003</v>
      </c>
      <c r="H353">
        <v>0.25</v>
      </c>
      <c r="I353">
        <f>output__2[[#This Row],[wx]]*180/PI()</f>
        <v>8.5943669269623477</v>
      </c>
      <c r="J353">
        <f>output__2[[#This Row],[wy]]*180/PI()</f>
        <v>-23.491269600363758</v>
      </c>
      <c r="K353">
        <f>output__2[[#This Row],[wz]]*180/PI()</f>
        <v>14.323944878270581</v>
      </c>
      <c r="L353">
        <f>output__2[[#This Row],[wx (deg)]]*output__2[[#This Row],[dt]]</f>
        <v>1.0339195300474446</v>
      </c>
      <c r="M353">
        <f>output__2[[#This Row],[wy (deg)]]*output__2[[#This Row],[dt]]</f>
        <v>-2.8260467154630162</v>
      </c>
      <c r="N353">
        <f>output__2[[#This Row],[wz (deg)]]*output__2[[#This Row],[dt]]</f>
        <v>1.7231992167457411</v>
      </c>
      <c r="O353">
        <f>SUM($L$2:output__2[[#This Row],[delta θx]])</f>
        <v>10.435105570589442</v>
      </c>
      <c r="P353">
        <f>SUM($M$2:output__2[[#This Row],[delta θy]])</f>
        <v>5.3772054695552622</v>
      </c>
      <c r="Q353">
        <f>SUM($N$2:output__2[[#This Row],[delta θz]])</f>
        <v>12.690148277003216</v>
      </c>
      <c r="R353">
        <f>SQRT(output__2[[#This Row],[θ x]]^2+output__2[[#This Row],[θ y]]^2+output__2[[#This Row],[θ z]]^2)</f>
        <v>17.28715217216212</v>
      </c>
      <c r="S353">
        <f>output__2[[#This Row],[ax]]*$B353</f>
        <v>-0.11669294000000227</v>
      </c>
      <c r="T353">
        <f>output__2[[#This Row],[ay]]*$B353</f>
        <v>3.9699660000000775E-2</v>
      </c>
      <c r="U353">
        <f>output__2[[#This Row],[az]]*$B353</f>
        <v>-6.6166100000001296E-2</v>
      </c>
      <c r="V353">
        <f>SUM(S$2:S353)</f>
        <v>-0.11692627000003822</v>
      </c>
      <c r="W353">
        <f>SUM(T$2:T353)</f>
        <v>2.4985999800000216</v>
      </c>
      <c r="X353">
        <f>SUM($U$2:U353)</f>
        <v>-4.6218669300000199</v>
      </c>
      <c r="Y353">
        <f>SQRT(output__2[[#This Row],[vx]]^2+output__2[[#This Row],[vy]]^2+output__2[[#This Row],[vz]]^2)</f>
        <v>5.2553142181319696</v>
      </c>
      <c r="Z353">
        <f t="shared" si="5"/>
        <v>0.97499999999999998</v>
      </c>
      <c r="AA353">
        <f>output__2[[#This Row],[m segmental(kg)]]*output__2[[#This Row],[vmag]]</f>
        <v>5.12393136267867</v>
      </c>
    </row>
    <row r="354" spans="1:27" x14ac:dyDescent="0.3">
      <c r="A354">
        <v>44.210144999999997</v>
      </c>
      <c r="B354">
        <f>output__2[[#This Row],[time]]-A353</f>
        <v>0.13161699999999854</v>
      </c>
      <c r="C354">
        <v>-1.08</v>
      </c>
      <c r="D354">
        <v>-1.3900000000000001</v>
      </c>
      <c r="E354">
        <v>1.1300000000000001</v>
      </c>
      <c r="F354">
        <v>0.02</v>
      </c>
      <c r="G354">
        <v>-0.02</v>
      </c>
      <c r="H354">
        <v>-0.23</v>
      </c>
      <c r="I354">
        <f>output__2[[#This Row],[wx]]*180/PI()</f>
        <v>1.1459155902616465</v>
      </c>
      <c r="J354">
        <f>output__2[[#This Row],[wy]]*180/PI()</f>
        <v>-1.1459155902616465</v>
      </c>
      <c r="K354">
        <f>output__2[[#This Row],[wz]]*180/PI()</f>
        <v>-13.178029288008934</v>
      </c>
      <c r="L354">
        <f>output__2[[#This Row],[wx (deg)]]*output__2[[#This Row],[dt]]</f>
        <v>0.15082197224346544</v>
      </c>
      <c r="M354">
        <f>output__2[[#This Row],[wy (deg)]]*output__2[[#This Row],[dt]]</f>
        <v>-0.15082197224346544</v>
      </c>
      <c r="N354">
        <f>output__2[[#This Row],[wz (deg)]]*output__2[[#This Row],[dt]]</f>
        <v>-1.7344526807998526</v>
      </c>
      <c r="O354">
        <f>SUM($L$2:output__2[[#This Row],[delta θx]])</f>
        <v>10.585927542832907</v>
      </c>
      <c r="P354">
        <f>SUM($M$2:output__2[[#This Row],[delta θy]])</f>
        <v>5.2263834973117964</v>
      </c>
      <c r="Q354">
        <f>SUM($N$2:output__2[[#This Row],[delta θz]])</f>
        <v>10.955695596203363</v>
      </c>
      <c r="R354">
        <f>SQRT(output__2[[#This Row],[θ x]]^2+output__2[[#This Row],[θ y]]^2+output__2[[#This Row],[θ z]]^2)</f>
        <v>16.106030311648841</v>
      </c>
      <c r="S354">
        <f>output__2[[#This Row],[ax]]*$B354</f>
        <v>-0.14214635999999845</v>
      </c>
      <c r="T354">
        <f>output__2[[#This Row],[ay]]*$B354</f>
        <v>-0.182947629999998</v>
      </c>
      <c r="U354">
        <f>output__2[[#This Row],[az]]*$B354</f>
        <v>0.14872720999999836</v>
      </c>
      <c r="V354">
        <f>SUM(S$2:S354)</f>
        <v>-0.25907263000003666</v>
      </c>
      <c r="W354">
        <f>SUM(T$2:T354)</f>
        <v>2.3156523500000237</v>
      </c>
      <c r="X354">
        <f>SUM($U$2:U354)</f>
        <v>-4.4731397200000211</v>
      </c>
      <c r="Y354">
        <f>SQRT(output__2[[#This Row],[vx]]^2+output__2[[#This Row],[vy]]^2+output__2[[#This Row],[vz]]^2)</f>
        <v>5.0436438601786344</v>
      </c>
      <c r="Z354">
        <f t="shared" si="5"/>
        <v>0.97499999999999998</v>
      </c>
      <c r="AA354">
        <f>output__2[[#This Row],[m segmental(kg)]]*output__2[[#This Row],[vmag]]</f>
        <v>4.917552763674168</v>
      </c>
    </row>
    <row r="355" spans="1:27" x14ac:dyDescent="0.3">
      <c r="A355">
        <v>44.346390999999997</v>
      </c>
      <c r="B355">
        <f>output__2[[#This Row],[time]]-A354</f>
        <v>0.13624599999999987</v>
      </c>
      <c r="C355">
        <v>-0.98</v>
      </c>
      <c r="D355">
        <v>-1.02</v>
      </c>
      <c r="E355">
        <v>0.93</v>
      </c>
      <c r="F355">
        <v>0.19</v>
      </c>
      <c r="G355">
        <v>0.06</v>
      </c>
      <c r="H355">
        <v>-0.06</v>
      </c>
      <c r="I355">
        <f>output__2[[#This Row],[wx]]*180/PI()</f>
        <v>10.886198107485642</v>
      </c>
      <c r="J355">
        <f>output__2[[#This Row],[wy]]*180/PI()</f>
        <v>3.4377467707849392</v>
      </c>
      <c r="K355">
        <f>output__2[[#This Row],[wz]]*180/PI()</f>
        <v>-3.4377467707849392</v>
      </c>
      <c r="L355">
        <f>output__2[[#This Row],[wx (deg)]]*output__2[[#This Row],[dt]]</f>
        <v>1.4832009473524874</v>
      </c>
      <c r="M355">
        <f>output__2[[#This Row],[wy (deg)]]*output__2[[#This Row],[dt]]</f>
        <v>0.46837924653236435</v>
      </c>
      <c r="N355">
        <f>output__2[[#This Row],[wz (deg)]]*output__2[[#This Row],[dt]]</f>
        <v>-0.46837924653236435</v>
      </c>
      <c r="O355">
        <f>SUM($L$2:output__2[[#This Row],[delta θx]])</f>
        <v>12.069128490185395</v>
      </c>
      <c r="P355">
        <f>SUM($M$2:output__2[[#This Row],[delta θy]])</f>
        <v>5.6947627438441604</v>
      </c>
      <c r="Q355">
        <f>SUM($N$2:output__2[[#This Row],[delta θz]])</f>
        <v>10.487316349670998</v>
      </c>
      <c r="R355">
        <f>SQRT(output__2[[#This Row],[θ x]]^2+output__2[[#This Row],[θ y]]^2+output__2[[#This Row],[θ z]]^2)</f>
        <v>16.972860378832934</v>
      </c>
      <c r="S355">
        <f>output__2[[#This Row],[ax]]*$B355</f>
        <v>-0.13352107999999988</v>
      </c>
      <c r="T355">
        <f>output__2[[#This Row],[ay]]*$B355</f>
        <v>-0.13897091999999986</v>
      </c>
      <c r="U355">
        <f>output__2[[#This Row],[az]]*$B355</f>
        <v>0.12670877999999988</v>
      </c>
      <c r="V355">
        <f>SUM(S$2:S355)</f>
        <v>-0.39259371000003651</v>
      </c>
      <c r="W355">
        <f>SUM(T$2:T355)</f>
        <v>2.1766814300000239</v>
      </c>
      <c r="X355">
        <f>SUM($U$2:U355)</f>
        <v>-4.3464309400000216</v>
      </c>
      <c r="Y355">
        <f>SQRT(output__2[[#This Row],[vx]]^2+output__2[[#This Row],[vy]]^2+output__2[[#This Row],[vz]]^2)</f>
        <v>4.8768364525610259</v>
      </c>
      <c r="Z355">
        <f t="shared" si="5"/>
        <v>0.97499999999999998</v>
      </c>
      <c r="AA355">
        <f>output__2[[#This Row],[m segmental(kg)]]*output__2[[#This Row],[vmag]]</f>
        <v>4.7549155412470006</v>
      </c>
    </row>
    <row r="356" spans="1:27" x14ac:dyDescent="0.3">
      <c r="A356">
        <v>44.468773999999996</v>
      </c>
      <c r="B356">
        <f>output__2[[#This Row],[time]]-A355</f>
        <v>0.12238299999999924</v>
      </c>
      <c r="C356">
        <v>-0.42</v>
      </c>
      <c r="D356">
        <v>-0.08</v>
      </c>
      <c r="E356">
        <v>1.34</v>
      </c>
      <c r="F356">
        <v>-0.32</v>
      </c>
      <c r="G356">
        <v>0.13</v>
      </c>
      <c r="H356">
        <v>-0.1</v>
      </c>
      <c r="I356">
        <f>output__2[[#This Row],[wx]]*180/PI()</f>
        <v>-18.334649444186343</v>
      </c>
      <c r="J356">
        <f>output__2[[#This Row],[wy]]*180/PI()</f>
        <v>7.4484513367007024</v>
      </c>
      <c r="K356">
        <f>output__2[[#This Row],[wz]]*180/PI()</f>
        <v>-5.7295779513082321</v>
      </c>
      <c r="L356">
        <f>output__2[[#This Row],[wx (deg)]]*output__2[[#This Row],[dt]]</f>
        <v>-2.2438494029278435</v>
      </c>
      <c r="M356">
        <f>output__2[[#This Row],[wy (deg)]]*output__2[[#This Row],[dt]]</f>
        <v>0.91156381993943636</v>
      </c>
      <c r="N356">
        <f>output__2[[#This Row],[wz (deg)]]*output__2[[#This Row],[dt]]</f>
        <v>-0.70120293841495107</v>
      </c>
      <c r="O356">
        <f>SUM($L$2:output__2[[#This Row],[delta θx]])</f>
        <v>9.8252790872575524</v>
      </c>
      <c r="P356">
        <f>SUM($M$2:output__2[[#This Row],[delta θy]])</f>
        <v>6.6063265637835968</v>
      </c>
      <c r="Q356">
        <f>SUM($N$2:output__2[[#This Row],[delta θz]])</f>
        <v>9.7861134112560464</v>
      </c>
      <c r="R356">
        <f>SQRT(output__2[[#This Row],[θ x]]^2+output__2[[#This Row],[θ y]]^2+output__2[[#This Row],[θ z]]^2)</f>
        <v>15.360588384167412</v>
      </c>
      <c r="S356">
        <f>output__2[[#This Row],[ax]]*$B356</f>
        <v>-5.140085999999968E-2</v>
      </c>
      <c r="T356">
        <f>output__2[[#This Row],[ay]]*$B356</f>
        <v>-9.790639999999939E-3</v>
      </c>
      <c r="U356">
        <f>output__2[[#This Row],[az]]*$B356</f>
        <v>0.163993219999999</v>
      </c>
      <c r="V356">
        <f>SUM(S$2:S356)</f>
        <v>-0.44399457000003617</v>
      </c>
      <c r="W356">
        <f>SUM(T$2:T356)</f>
        <v>2.166890790000024</v>
      </c>
      <c r="X356">
        <f>SUM($U$2:U356)</f>
        <v>-4.1824377200000225</v>
      </c>
      <c r="Y356">
        <f>SQRT(output__2[[#This Row],[vx]]^2+output__2[[#This Row],[vy]]^2+output__2[[#This Row],[vz]]^2)</f>
        <v>4.7313139988438131</v>
      </c>
      <c r="Z356">
        <f t="shared" si="5"/>
        <v>0.97499999999999998</v>
      </c>
      <c r="AA356">
        <f>output__2[[#This Row],[m segmental(kg)]]*output__2[[#This Row],[vmag]]</f>
        <v>4.613031148872718</v>
      </c>
    </row>
    <row r="357" spans="1:27" x14ac:dyDescent="0.3">
      <c r="A357">
        <v>44.580821</v>
      </c>
      <c r="B357">
        <f>output__2[[#This Row],[time]]-A356</f>
        <v>0.112047000000004</v>
      </c>
      <c r="C357">
        <v>1.56</v>
      </c>
      <c r="D357">
        <v>-1.08</v>
      </c>
      <c r="E357">
        <v>-0.2</v>
      </c>
      <c r="F357">
        <v>-0.59</v>
      </c>
      <c r="G357">
        <v>0.48</v>
      </c>
      <c r="H357">
        <v>0.06</v>
      </c>
      <c r="I357">
        <f>output__2[[#This Row],[wx]]*180/PI()</f>
        <v>-33.804509912718565</v>
      </c>
      <c r="J357">
        <f>output__2[[#This Row],[wy]]*180/PI()</f>
        <v>27.501974166279513</v>
      </c>
      <c r="K357">
        <f>output__2[[#This Row],[wz]]*180/PI()</f>
        <v>3.4377467707849392</v>
      </c>
      <c r="L357">
        <f>output__2[[#This Row],[wx (deg)]]*output__2[[#This Row],[dt]]</f>
        <v>-3.7876939221905124</v>
      </c>
      <c r="M357">
        <f>output__2[[#This Row],[wy (deg)]]*output__2[[#This Row],[dt]]</f>
        <v>3.0815136994092307</v>
      </c>
      <c r="N357">
        <f>output__2[[#This Row],[wz (deg)]]*output__2[[#This Row],[dt]]</f>
        <v>0.38518921242615384</v>
      </c>
      <c r="O357">
        <f>SUM($L$2:output__2[[#This Row],[delta θx]])</f>
        <v>6.03758516506704</v>
      </c>
      <c r="P357">
        <f>SUM($M$2:output__2[[#This Row],[delta θy]])</f>
        <v>9.6878402631928271</v>
      </c>
      <c r="Q357">
        <f>SUM($N$2:output__2[[#This Row],[delta θz]])</f>
        <v>10.1713026236822</v>
      </c>
      <c r="R357">
        <f>SQRT(output__2[[#This Row],[θ x]]^2+output__2[[#This Row],[θ y]]^2+output__2[[#This Row],[θ z]]^2)</f>
        <v>15.289279925918748</v>
      </c>
      <c r="S357">
        <f>output__2[[#This Row],[ax]]*$B357</f>
        <v>0.17479332000000625</v>
      </c>
      <c r="T357">
        <f>output__2[[#This Row],[ay]]*$B357</f>
        <v>-0.12101076000000434</v>
      </c>
      <c r="U357">
        <f>output__2[[#This Row],[az]]*$B357</f>
        <v>-2.2409400000000801E-2</v>
      </c>
      <c r="V357">
        <f>SUM(S$2:S357)</f>
        <v>-0.26920125000002992</v>
      </c>
      <c r="W357">
        <f>SUM(T$2:T357)</f>
        <v>2.0458800300000197</v>
      </c>
      <c r="X357">
        <f>SUM($U$2:U357)</f>
        <v>-4.2048471200000233</v>
      </c>
      <c r="Y357">
        <f>SQRT(output__2[[#This Row],[vx]]^2+output__2[[#This Row],[vy]]^2+output__2[[#This Row],[vz]]^2)</f>
        <v>4.683890873272663</v>
      </c>
      <c r="Z357">
        <f t="shared" si="5"/>
        <v>0.97499999999999998</v>
      </c>
      <c r="AA357">
        <f>output__2[[#This Row],[m segmental(kg)]]*output__2[[#This Row],[vmag]]</f>
        <v>4.5667936014408461</v>
      </c>
    </row>
    <row r="358" spans="1:27" x14ac:dyDescent="0.3">
      <c r="A358">
        <v>44.710527999999996</v>
      </c>
      <c r="B358">
        <f>output__2[[#This Row],[time]]-A357</f>
        <v>0.12970699999999624</v>
      </c>
      <c r="C358">
        <v>-0.78</v>
      </c>
      <c r="D358">
        <v>1.0900000000000001</v>
      </c>
      <c r="E358">
        <v>0.44</v>
      </c>
      <c r="F358">
        <v>0.01</v>
      </c>
      <c r="G358">
        <v>0.25</v>
      </c>
      <c r="H358">
        <v>-0.15</v>
      </c>
      <c r="I358">
        <f>output__2[[#This Row],[wx]]*180/PI()</f>
        <v>0.57295779513082323</v>
      </c>
      <c r="J358">
        <f>output__2[[#This Row],[wy]]*180/PI()</f>
        <v>14.323944878270581</v>
      </c>
      <c r="K358">
        <f>output__2[[#This Row],[wz]]*180/PI()</f>
        <v>-8.5943669269623477</v>
      </c>
      <c r="L358">
        <f>output__2[[#This Row],[wx (deg)]]*output__2[[#This Row],[dt]]</f>
        <v>7.431663673303153E-2</v>
      </c>
      <c r="M358">
        <f>output__2[[#This Row],[wy (deg)]]*output__2[[#This Row],[dt]]</f>
        <v>1.8579159183257883</v>
      </c>
      <c r="N358">
        <f>output__2[[#This Row],[wz (deg)]]*output__2[[#This Row],[dt]]</f>
        <v>-1.114749550995473</v>
      </c>
      <c r="O358">
        <f>SUM($L$2:output__2[[#This Row],[delta θx]])</f>
        <v>6.1119018018000713</v>
      </c>
      <c r="P358">
        <f>SUM($M$2:output__2[[#This Row],[delta θy]])</f>
        <v>11.545756181518616</v>
      </c>
      <c r="Q358">
        <f>SUM($N$2:output__2[[#This Row],[delta θz]])</f>
        <v>9.0565530726867269</v>
      </c>
      <c r="R358">
        <f>SQRT(output__2[[#This Row],[θ x]]^2+output__2[[#This Row],[θ y]]^2+output__2[[#This Row],[θ z]]^2)</f>
        <v>15.895942343765395</v>
      </c>
      <c r="S358">
        <f>output__2[[#This Row],[ax]]*$B358</f>
        <v>-0.10117145999999708</v>
      </c>
      <c r="T358">
        <f>output__2[[#This Row],[ay]]*$B358</f>
        <v>0.14138062999999593</v>
      </c>
      <c r="U358">
        <f>output__2[[#This Row],[az]]*$B358</f>
        <v>5.7071079999998345E-2</v>
      </c>
      <c r="V358">
        <f>SUM(S$2:S358)</f>
        <v>-0.37037271000002703</v>
      </c>
      <c r="W358">
        <f>SUM(T$2:T358)</f>
        <v>2.1872606600000157</v>
      </c>
      <c r="X358">
        <f>SUM($U$2:U358)</f>
        <v>-4.147776040000025</v>
      </c>
      <c r="Y358">
        <f>SQRT(output__2[[#This Row],[vx]]^2+output__2[[#This Row],[vy]]^2+output__2[[#This Row],[vz]]^2)</f>
        <v>4.7037571384048684</v>
      </c>
      <c r="Z358">
        <f t="shared" si="5"/>
        <v>0.97499999999999998</v>
      </c>
      <c r="AA358">
        <f>output__2[[#This Row],[m segmental(kg)]]*output__2[[#This Row],[vmag]]</f>
        <v>4.5861632099447469</v>
      </c>
    </row>
    <row r="359" spans="1:27" x14ac:dyDescent="0.3">
      <c r="A359">
        <v>44.834769000000001</v>
      </c>
      <c r="B359">
        <f>output__2[[#This Row],[time]]-A358</f>
        <v>0.12424100000000493</v>
      </c>
      <c r="C359">
        <v>0.71</v>
      </c>
      <c r="D359">
        <v>-0.44</v>
      </c>
      <c r="E359">
        <v>0.56000000000000005</v>
      </c>
      <c r="F359">
        <v>0.3</v>
      </c>
      <c r="G359">
        <v>-0.38</v>
      </c>
      <c r="H359">
        <v>0.28000000000000003</v>
      </c>
      <c r="I359">
        <f>output__2[[#This Row],[wx]]*180/PI()</f>
        <v>17.188733853924695</v>
      </c>
      <c r="J359">
        <f>output__2[[#This Row],[wy]]*180/PI()</f>
        <v>-21.772396214971284</v>
      </c>
      <c r="K359">
        <f>output__2[[#This Row],[wz]]*180/PI()</f>
        <v>16.042818263663051</v>
      </c>
      <c r="L359">
        <f>output__2[[#This Row],[wx (deg)]]*output__2[[#This Row],[dt]]</f>
        <v>2.1355454827455427</v>
      </c>
      <c r="M359">
        <f>output__2[[#This Row],[wy (deg)]]*output__2[[#This Row],[dt]]</f>
        <v>-2.7050242781443545</v>
      </c>
      <c r="N359">
        <f>output__2[[#This Row],[wz (deg)]]*output__2[[#This Row],[dt]]</f>
        <v>1.9931757838958402</v>
      </c>
      <c r="O359">
        <f>SUM($L$2:output__2[[#This Row],[delta θx]])</f>
        <v>8.2474472845456148</v>
      </c>
      <c r="P359">
        <f>SUM($M$2:output__2[[#This Row],[delta θy]])</f>
        <v>8.8407319033742624</v>
      </c>
      <c r="Q359">
        <f>SUM($N$2:output__2[[#This Row],[delta θz]])</f>
        <v>11.049728856582567</v>
      </c>
      <c r="R359">
        <f>SQRT(output__2[[#This Row],[θ x]]^2+output__2[[#This Row],[θ y]]^2+output__2[[#This Row],[θ z]]^2)</f>
        <v>16.379115821761925</v>
      </c>
      <c r="S359">
        <f>output__2[[#This Row],[ax]]*$B359</f>
        <v>8.8211110000003493E-2</v>
      </c>
      <c r="T359">
        <f>output__2[[#This Row],[ay]]*$B359</f>
        <v>-5.4666040000002171E-2</v>
      </c>
      <c r="U359">
        <f>output__2[[#This Row],[az]]*$B359</f>
        <v>6.9574960000002767E-2</v>
      </c>
      <c r="V359">
        <f>SUM(S$2:S359)</f>
        <v>-0.28216160000002355</v>
      </c>
      <c r="W359">
        <f>SUM(T$2:T359)</f>
        <v>2.1325946200000137</v>
      </c>
      <c r="X359">
        <f>SUM($U$2:U359)</f>
        <v>-4.0782010800000226</v>
      </c>
      <c r="Y359">
        <f>SQRT(output__2[[#This Row],[vx]]^2+output__2[[#This Row],[vy]]^2+output__2[[#This Row],[vz]]^2)</f>
        <v>4.610780739818467</v>
      </c>
      <c r="Z359">
        <f t="shared" si="5"/>
        <v>0.97499999999999998</v>
      </c>
      <c r="AA359">
        <f>output__2[[#This Row],[m segmental(kg)]]*output__2[[#This Row],[vmag]]</f>
        <v>4.4955112213230048</v>
      </c>
    </row>
    <row r="360" spans="1:27" x14ac:dyDescent="0.3">
      <c r="A360">
        <v>44.957599999999999</v>
      </c>
      <c r="B360">
        <f>output__2[[#This Row],[time]]-A359</f>
        <v>0.12283099999999791</v>
      </c>
      <c r="C360">
        <v>0.71</v>
      </c>
      <c r="D360">
        <v>-1.34</v>
      </c>
      <c r="E360">
        <v>1.6600000000000001</v>
      </c>
      <c r="F360">
        <v>0.32</v>
      </c>
      <c r="G360">
        <v>-0.12</v>
      </c>
      <c r="H360">
        <v>0.06</v>
      </c>
      <c r="I360">
        <f>output__2[[#This Row],[wx]]*180/PI()</f>
        <v>18.334649444186343</v>
      </c>
      <c r="J360">
        <f>output__2[[#This Row],[wy]]*180/PI()</f>
        <v>-6.8754935415698784</v>
      </c>
      <c r="K360">
        <f>output__2[[#This Row],[wz]]*180/PI()</f>
        <v>3.4377467707849392</v>
      </c>
      <c r="L360">
        <f>output__2[[#This Row],[wx (deg)]]*output__2[[#This Row],[dt]]</f>
        <v>2.2520633258788143</v>
      </c>
      <c r="M360">
        <f>output__2[[#This Row],[wy (deg)]]*output__2[[#This Row],[dt]]</f>
        <v>-0.84452374720455536</v>
      </c>
      <c r="N360">
        <f>output__2[[#This Row],[wz (deg)]]*output__2[[#This Row],[dt]]</f>
        <v>0.42226187360227768</v>
      </c>
      <c r="O360">
        <f>SUM($L$2:output__2[[#This Row],[delta θx]])</f>
        <v>10.49951061042443</v>
      </c>
      <c r="P360">
        <f>SUM($M$2:output__2[[#This Row],[delta θy]])</f>
        <v>7.9962081561697067</v>
      </c>
      <c r="Q360">
        <f>SUM($N$2:output__2[[#This Row],[delta θz]])</f>
        <v>11.471990730184844</v>
      </c>
      <c r="R360">
        <f>SQRT(output__2[[#This Row],[θ x]]^2+output__2[[#This Row],[θ y]]^2+output__2[[#This Row],[θ z]]^2)</f>
        <v>17.486727516852806</v>
      </c>
      <c r="S360">
        <f>output__2[[#This Row],[ax]]*$B360</f>
        <v>8.721000999999852E-2</v>
      </c>
      <c r="T360">
        <f>output__2[[#This Row],[ay]]*$B360</f>
        <v>-0.16459353999999721</v>
      </c>
      <c r="U360">
        <f>output__2[[#This Row],[az]]*$B360</f>
        <v>0.20389945999999656</v>
      </c>
      <c r="V360">
        <f>SUM(S$2:S360)</f>
        <v>-0.19495159000002504</v>
      </c>
      <c r="W360">
        <f>SUM(T$2:T360)</f>
        <v>1.9680010800000165</v>
      </c>
      <c r="X360">
        <f>SUM($U$2:U360)</f>
        <v>-3.874301620000026</v>
      </c>
      <c r="Y360">
        <f>SQRT(output__2[[#This Row],[vx]]^2+output__2[[#This Row],[vy]]^2+output__2[[#This Row],[vz]]^2)</f>
        <v>4.3498560224517311</v>
      </c>
      <c r="Z360">
        <f t="shared" si="5"/>
        <v>0.97499999999999998</v>
      </c>
      <c r="AA360">
        <f>output__2[[#This Row],[m segmental(kg)]]*output__2[[#This Row],[vmag]]</f>
        <v>4.2411096218904376</v>
      </c>
    </row>
    <row r="361" spans="1:27" x14ac:dyDescent="0.3">
      <c r="A361">
        <v>45.083346999999996</v>
      </c>
      <c r="B361">
        <f>output__2[[#This Row],[time]]-A360</f>
        <v>0.12574699999999694</v>
      </c>
      <c r="C361">
        <v>0.33</v>
      </c>
      <c r="D361">
        <v>1</v>
      </c>
      <c r="E361">
        <v>0.99</v>
      </c>
      <c r="F361">
        <v>-0.14000000000000001</v>
      </c>
      <c r="G361">
        <v>-0.26</v>
      </c>
      <c r="H361">
        <v>-0.06</v>
      </c>
      <c r="I361">
        <f>output__2[[#This Row],[wx]]*180/PI()</f>
        <v>-8.0214091318315255</v>
      </c>
      <c r="J361">
        <f>output__2[[#This Row],[wy]]*180/PI()</f>
        <v>-14.896902673401405</v>
      </c>
      <c r="K361">
        <f>output__2[[#This Row],[wz]]*180/PI()</f>
        <v>-3.4377467707849392</v>
      </c>
      <c r="L361">
        <f>output__2[[#This Row],[wx (deg)]]*output__2[[#This Row],[dt]]</f>
        <v>-1.0086681341003942</v>
      </c>
      <c r="M361">
        <f>output__2[[#This Row],[wy (deg)]]*output__2[[#This Row],[dt]]</f>
        <v>-1.8732408204721609</v>
      </c>
      <c r="N361">
        <f>output__2[[#This Row],[wz (deg)]]*output__2[[#This Row],[dt]]</f>
        <v>-0.43228634318588322</v>
      </c>
      <c r="O361">
        <f>SUM($L$2:output__2[[#This Row],[delta θx]])</f>
        <v>9.4908424763240351</v>
      </c>
      <c r="P361">
        <f>SUM($M$2:output__2[[#This Row],[delta θy]])</f>
        <v>6.1229673356975454</v>
      </c>
      <c r="Q361">
        <f>SUM($N$2:output__2[[#This Row],[delta θz]])</f>
        <v>11.039704386998961</v>
      </c>
      <c r="R361">
        <f>SQRT(output__2[[#This Row],[θ x]]^2+output__2[[#This Row],[θ y]]^2+output__2[[#This Row],[θ z]]^2)</f>
        <v>15.793729542344954</v>
      </c>
      <c r="S361">
        <f>output__2[[#This Row],[ax]]*$B361</f>
        <v>4.1496509999998994E-2</v>
      </c>
      <c r="T361">
        <f>output__2[[#This Row],[ay]]*$B361</f>
        <v>0.12574699999999694</v>
      </c>
      <c r="U361">
        <f>output__2[[#This Row],[az]]*$B361</f>
        <v>0.12448952999999698</v>
      </c>
      <c r="V361">
        <f>SUM(S$2:S361)</f>
        <v>-0.15345508000002606</v>
      </c>
      <c r="W361">
        <f>SUM(T$2:T361)</f>
        <v>2.0937480800000134</v>
      </c>
      <c r="X361">
        <f>SUM($U$2:U361)</f>
        <v>-3.7498120900000291</v>
      </c>
      <c r="Y361">
        <f>SQRT(output__2[[#This Row],[vx]]^2+output__2[[#This Row],[vy]]^2+output__2[[#This Row],[vz]]^2)</f>
        <v>4.2974899877011863</v>
      </c>
      <c r="Z361">
        <f t="shared" si="5"/>
        <v>0.97499999999999998</v>
      </c>
      <c r="AA361">
        <f>output__2[[#This Row],[m segmental(kg)]]*output__2[[#This Row],[vmag]]</f>
        <v>4.1900527380086565</v>
      </c>
    </row>
    <row r="362" spans="1:27" x14ac:dyDescent="0.3">
      <c r="A362">
        <v>45.209482999999999</v>
      </c>
      <c r="B362">
        <f>output__2[[#This Row],[time]]-A361</f>
        <v>0.12613600000000247</v>
      </c>
      <c r="C362">
        <v>-2.34</v>
      </c>
      <c r="D362">
        <v>2.89</v>
      </c>
      <c r="E362">
        <v>-3.6</v>
      </c>
      <c r="F362">
        <v>0.38</v>
      </c>
      <c r="G362">
        <v>-0.84</v>
      </c>
      <c r="H362">
        <v>0.54</v>
      </c>
      <c r="I362">
        <f>output__2[[#This Row],[wx]]*180/PI()</f>
        <v>21.772396214971284</v>
      </c>
      <c r="J362">
        <f>output__2[[#This Row],[wy]]*180/PI()</f>
        <v>-48.128454790989146</v>
      </c>
      <c r="K362">
        <f>output__2[[#This Row],[wz]]*180/PI()</f>
        <v>30.939720937064454</v>
      </c>
      <c r="L362">
        <f>output__2[[#This Row],[wx (deg)]]*output__2[[#This Row],[dt]]</f>
        <v>2.7462829689716717</v>
      </c>
      <c r="M362">
        <f>output__2[[#This Row],[wy (deg)]]*output__2[[#This Row],[dt]]</f>
        <v>-6.0707307735163258</v>
      </c>
      <c r="N362">
        <f>output__2[[#This Row],[wz (deg)]]*output__2[[#This Row],[dt]]</f>
        <v>3.9026126401176384</v>
      </c>
      <c r="O362">
        <f>SUM($L$2:output__2[[#This Row],[delta θx]])</f>
        <v>12.237125445295707</v>
      </c>
      <c r="P362">
        <f>SUM($M$2:output__2[[#This Row],[delta θy]])</f>
        <v>5.2236562181219526E-2</v>
      </c>
      <c r="Q362">
        <f>SUM($N$2:output__2[[#This Row],[delta θz]])</f>
        <v>14.9423170271166</v>
      </c>
      <c r="R362">
        <f>SQRT(output__2[[#This Row],[θ x]]^2+output__2[[#This Row],[θ y]]^2+output__2[[#This Row],[θ z]]^2)</f>
        <v>19.313798330758008</v>
      </c>
      <c r="S362">
        <f>output__2[[#This Row],[ax]]*$B362</f>
        <v>-0.29515824000000573</v>
      </c>
      <c r="T362">
        <f>output__2[[#This Row],[ay]]*$B362</f>
        <v>0.36453304000000714</v>
      </c>
      <c r="U362">
        <f>output__2[[#This Row],[az]]*$B362</f>
        <v>-0.45408960000000892</v>
      </c>
      <c r="V362">
        <f>SUM(S$2:S362)</f>
        <v>-0.44861332000003179</v>
      </c>
      <c r="W362">
        <f>SUM(T$2:T362)</f>
        <v>2.4582811200000205</v>
      </c>
      <c r="X362">
        <f>SUM($U$2:U362)</f>
        <v>-4.2039016900000377</v>
      </c>
      <c r="Y362">
        <f>SQRT(output__2[[#This Row],[vx]]^2+output__2[[#This Row],[vy]]^2+output__2[[#This Row],[vz]]^2)</f>
        <v>4.8905203603517675</v>
      </c>
      <c r="Z362">
        <f t="shared" si="5"/>
        <v>0.97499999999999998</v>
      </c>
      <c r="AA362">
        <f>output__2[[#This Row],[m segmental(kg)]]*output__2[[#This Row],[vmag]]</f>
        <v>4.7682573513429736</v>
      </c>
    </row>
    <row r="363" spans="1:27" x14ac:dyDescent="0.3">
      <c r="A363">
        <v>45.334618999999996</v>
      </c>
      <c r="B363">
        <f>output__2[[#This Row],[time]]-A362</f>
        <v>0.12513599999999769</v>
      </c>
      <c r="C363">
        <v>5.63</v>
      </c>
      <c r="D363">
        <v>2.83</v>
      </c>
      <c r="E363">
        <v>-1.0900000000000001</v>
      </c>
      <c r="F363">
        <v>0.26</v>
      </c>
      <c r="G363">
        <v>0</v>
      </c>
      <c r="H363">
        <v>-0.12</v>
      </c>
      <c r="I363">
        <f>output__2[[#This Row],[wx]]*180/PI()</f>
        <v>14.896902673401405</v>
      </c>
      <c r="J363">
        <f>output__2[[#This Row],[wy]]*180/PI()</f>
        <v>0</v>
      </c>
      <c r="K363">
        <f>output__2[[#This Row],[wz]]*180/PI()</f>
        <v>-6.8754935415698784</v>
      </c>
      <c r="L363">
        <f>output__2[[#This Row],[wx (deg)]]*output__2[[#This Row],[dt]]</f>
        <v>1.8641388129387237</v>
      </c>
      <c r="M363">
        <f>output__2[[#This Row],[wy (deg)]]*output__2[[#This Row],[dt]]</f>
        <v>0</v>
      </c>
      <c r="N363">
        <f>output__2[[#This Row],[wz (deg)]]*output__2[[#This Row],[dt]]</f>
        <v>-0.86037175981787239</v>
      </c>
      <c r="O363">
        <f>SUM($L$2:output__2[[#This Row],[delta θx]])</f>
        <v>14.10126425823443</v>
      </c>
      <c r="P363">
        <f>SUM($M$2:output__2[[#This Row],[delta θy]])</f>
        <v>5.2236562181219526E-2</v>
      </c>
      <c r="Q363">
        <f>SUM($N$2:output__2[[#This Row],[delta θz]])</f>
        <v>14.081945267298728</v>
      </c>
      <c r="R363">
        <f>SQRT(output__2[[#This Row],[θ x]]^2+output__2[[#This Row],[θ y]]^2+output__2[[#This Row],[θ z]]^2)</f>
        <v>19.928611714070435</v>
      </c>
      <c r="S363">
        <f>output__2[[#This Row],[ax]]*$B363</f>
        <v>0.70451567999998699</v>
      </c>
      <c r="T363">
        <f>output__2[[#This Row],[ay]]*$B363</f>
        <v>0.35413487999999349</v>
      </c>
      <c r="U363">
        <f>output__2[[#This Row],[az]]*$B363</f>
        <v>-0.13639823999999751</v>
      </c>
      <c r="V363">
        <f>SUM(S$2:S363)</f>
        <v>0.2559023599999552</v>
      </c>
      <c r="W363">
        <f>SUM(T$2:T363)</f>
        <v>2.812416000000014</v>
      </c>
      <c r="X363">
        <f>SUM($U$2:U363)</f>
        <v>-4.3402999300000351</v>
      </c>
      <c r="Y363">
        <f>SQRT(output__2[[#This Row],[vx]]^2+output__2[[#This Row],[vy]]^2+output__2[[#This Row],[vz]]^2)</f>
        <v>5.1781631161318131</v>
      </c>
      <c r="Z363">
        <f t="shared" si="5"/>
        <v>0.97499999999999998</v>
      </c>
      <c r="AA363">
        <f>output__2[[#This Row],[m segmental(kg)]]*output__2[[#This Row],[vmag]]</f>
        <v>5.0487090382285178</v>
      </c>
    </row>
    <row r="364" spans="1:27" x14ac:dyDescent="0.3">
      <c r="A364">
        <v>45.459468999999999</v>
      </c>
      <c r="B364">
        <f>output__2[[#This Row],[time]]-A363</f>
        <v>0.12485000000000213</v>
      </c>
      <c r="C364">
        <v>1.5</v>
      </c>
      <c r="D364">
        <v>-0.14000000000000001</v>
      </c>
      <c r="E364">
        <v>0.42</v>
      </c>
      <c r="F364">
        <v>0.36</v>
      </c>
      <c r="G364">
        <v>0.23</v>
      </c>
      <c r="H364">
        <v>0</v>
      </c>
      <c r="I364">
        <f>output__2[[#This Row],[wx]]*180/PI()</f>
        <v>20.626480624709636</v>
      </c>
      <c r="J364">
        <f>output__2[[#This Row],[wy]]*180/PI()</f>
        <v>13.178029288008934</v>
      </c>
      <c r="K364">
        <f>output__2[[#This Row],[wz]]*180/PI()</f>
        <v>0</v>
      </c>
      <c r="L364">
        <f>output__2[[#This Row],[wx (deg)]]*output__2[[#This Row],[dt]]</f>
        <v>2.5752161059950418</v>
      </c>
      <c r="M364">
        <f>output__2[[#This Row],[wy (deg)]]*output__2[[#This Row],[dt]]</f>
        <v>1.6452769566079435</v>
      </c>
      <c r="N364">
        <f>output__2[[#This Row],[wz (deg)]]*output__2[[#This Row],[dt]]</f>
        <v>0</v>
      </c>
      <c r="O364">
        <f>SUM($L$2:output__2[[#This Row],[delta θx]])</f>
        <v>16.676480364229473</v>
      </c>
      <c r="P364">
        <f>SUM($M$2:output__2[[#This Row],[delta θy]])</f>
        <v>1.697513518789163</v>
      </c>
      <c r="Q364">
        <f>SUM($N$2:output__2[[#This Row],[delta θz]])</f>
        <v>14.081945267298728</v>
      </c>
      <c r="R364">
        <f>SQRT(output__2[[#This Row],[θ x]]^2+output__2[[#This Row],[θ y]]^2+output__2[[#This Row],[θ z]]^2)</f>
        <v>21.892641046621126</v>
      </c>
      <c r="S364">
        <f>output__2[[#This Row],[ax]]*$B364</f>
        <v>0.18727500000000319</v>
      </c>
      <c r="T364">
        <f>output__2[[#This Row],[ay]]*$B364</f>
        <v>-1.74790000000003E-2</v>
      </c>
      <c r="U364">
        <f>output__2[[#This Row],[az]]*$B364</f>
        <v>5.2437000000000893E-2</v>
      </c>
      <c r="V364">
        <f>SUM(S$2:S364)</f>
        <v>0.44317735999995839</v>
      </c>
      <c r="W364">
        <f>SUM(T$2:T364)</f>
        <v>2.7949370000000138</v>
      </c>
      <c r="X364">
        <f>SUM($U$2:U364)</f>
        <v>-4.2878629300000339</v>
      </c>
      <c r="Y364">
        <f>SQRT(output__2[[#This Row],[vx]]^2+output__2[[#This Row],[vy]]^2+output__2[[#This Row],[vz]]^2)</f>
        <v>5.1374942834862685</v>
      </c>
      <c r="Z364">
        <f t="shared" si="5"/>
        <v>0.97499999999999998</v>
      </c>
      <c r="AA364">
        <f>output__2[[#This Row],[m segmental(kg)]]*output__2[[#This Row],[vmag]]</f>
        <v>5.0090569263991114</v>
      </c>
    </row>
    <row r="365" spans="1:27" x14ac:dyDescent="0.3">
      <c r="A365">
        <v>45.586132999999997</v>
      </c>
      <c r="B365">
        <f>output__2[[#This Row],[time]]-A364</f>
        <v>0.12666399999999811</v>
      </c>
      <c r="C365">
        <v>-0.02</v>
      </c>
      <c r="D365">
        <v>-0.17</v>
      </c>
      <c r="E365">
        <v>1.33</v>
      </c>
      <c r="F365">
        <v>0.31</v>
      </c>
      <c r="G365">
        <v>0.17</v>
      </c>
      <c r="H365">
        <v>0.02</v>
      </c>
      <c r="I365">
        <f>output__2[[#This Row],[wx]]*180/PI()</f>
        <v>17.761691649055518</v>
      </c>
      <c r="J365">
        <f>output__2[[#This Row],[wy]]*180/PI()</f>
        <v>9.7402825172239957</v>
      </c>
      <c r="K365">
        <f>output__2[[#This Row],[wz]]*180/PI()</f>
        <v>1.1459155902616465</v>
      </c>
      <c r="L365">
        <f>output__2[[#This Row],[wx (deg)]]*output__2[[#This Row],[dt]]</f>
        <v>2.2497669110359344</v>
      </c>
      <c r="M365">
        <f>output__2[[#This Row],[wy (deg)]]*output__2[[#This Row],[dt]]</f>
        <v>1.2337431447616418</v>
      </c>
      <c r="N365">
        <f>output__2[[#This Row],[wz (deg)]]*output__2[[#This Row],[dt]]</f>
        <v>0.14514625232489903</v>
      </c>
      <c r="O365">
        <f>SUM($L$2:output__2[[#This Row],[delta θx]])</f>
        <v>18.926247275265407</v>
      </c>
      <c r="P365">
        <f>SUM($M$2:output__2[[#This Row],[delta θy]])</f>
        <v>2.9312566635508048</v>
      </c>
      <c r="Q365">
        <f>SUM($N$2:output__2[[#This Row],[delta θz]])</f>
        <v>14.227091519623627</v>
      </c>
      <c r="R365">
        <f>SQRT(output__2[[#This Row],[θ x]]^2+output__2[[#This Row],[θ y]]^2+output__2[[#This Row],[θ z]]^2)</f>
        <v>23.858022438162152</v>
      </c>
      <c r="S365">
        <f>output__2[[#This Row],[ax]]*$B365</f>
        <v>-2.5332799999999624E-3</v>
      </c>
      <c r="T365">
        <f>output__2[[#This Row],[ay]]*$B365</f>
        <v>-2.1532879999999682E-2</v>
      </c>
      <c r="U365">
        <f>output__2[[#This Row],[az]]*$B365</f>
        <v>0.1684631199999975</v>
      </c>
      <c r="V365">
        <f>SUM(S$2:S365)</f>
        <v>0.44064407999995842</v>
      </c>
      <c r="W365">
        <f>SUM(T$2:T365)</f>
        <v>2.7734041200000141</v>
      </c>
      <c r="X365">
        <f>SUM($U$2:U365)</f>
        <v>-4.1193998100000364</v>
      </c>
      <c r="Y365">
        <f>SQRT(output__2[[#This Row],[vx]]^2+output__2[[#This Row],[vy]]^2+output__2[[#This Row],[vz]]^2)</f>
        <v>4.985518269217394</v>
      </c>
      <c r="Z365">
        <f t="shared" si="5"/>
        <v>0.97499999999999998</v>
      </c>
      <c r="AA365">
        <f>output__2[[#This Row],[m segmental(kg)]]*output__2[[#This Row],[vmag]]</f>
        <v>4.8608803124869588</v>
      </c>
    </row>
    <row r="366" spans="1:27" x14ac:dyDescent="0.3">
      <c r="A366">
        <v>45.712468999999999</v>
      </c>
      <c r="B366">
        <f>output__2[[#This Row],[time]]-A365</f>
        <v>0.126336000000002</v>
      </c>
      <c r="C366">
        <v>-1.4000000000000001</v>
      </c>
      <c r="D366">
        <v>-0.02</v>
      </c>
      <c r="E366">
        <v>-0.2</v>
      </c>
      <c r="F366">
        <v>-0.08</v>
      </c>
      <c r="G366">
        <v>0.04</v>
      </c>
      <c r="H366">
        <v>-0.14000000000000001</v>
      </c>
      <c r="I366">
        <f>output__2[[#This Row],[wx]]*180/PI()</f>
        <v>-4.5836623610465859</v>
      </c>
      <c r="J366">
        <f>output__2[[#This Row],[wy]]*180/PI()</f>
        <v>2.2918311805232929</v>
      </c>
      <c r="K366">
        <f>output__2[[#This Row],[wz]]*180/PI()</f>
        <v>-8.0214091318315255</v>
      </c>
      <c r="L366">
        <f>output__2[[#This Row],[wx (deg)]]*output__2[[#This Row],[dt]]</f>
        <v>-0.57908156804519062</v>
      </c>
      <c r="M366">
        <f>output__2[[#This Row],[wy (deg)]]*output__2[[#This Row],[dt]]</f>
        <v>0.28954078402259531</v>
      </c>
      <c r="N366">
        <f>output__2[[#This Row],[wz (deg)]]*output__2[[#This Row],[dt]]</f>
        <v>-1.0133927440790838</v>
      </c>
      <c r="O366">
        <f>SUM($L$2:output__2[[#This Row],[delta θx]])</f>
        <v>18.347165707220217</v>
      </c>
      <c r="P366">
        <f>SUM($M$2:output__2[[#This Row],[delta θy]])</f>
        <v>3.2207974475734003</v>
      </c>
      <c r="Q366">
        <f>SUM($N$2:output__2[[#This Row],[delta θz]])</f>
        <v>13.213698775544543</v>
      </c>
      <c r="R366">
        <f>SQRT(output__2[[#This Row],[θ x]]^2+output__2[[#This Row],[θ y]]^2+output__2[[#This Row],[θ z]]^2)</f>
        <v>22.838429477906757</v>
      </c>
      <c r="S366">
        <f>output__2[[#This Row],[ax]]*$B366</f>
        <v>-0.17687040000000281</v>
      </c>
      <c r="T366">
        <f>output__2[[#This Row],[ay]]*$B366</f>
        <v>-2.52672000000004E-3</v>
      </c>
      <c r="U366">
        <f>output__2[[#This Row],[az]]*$B366</f>
        <v>-2.5267200000000403E-2</v>
      </c>
      <c r="V366">
        <f>SUM(S$2:S366)</f>
        <v>0.2637736799999556</v>
      </c>
      <c r="W366">
        <f>SUM(T$2:T366)</f>
        <v>2.770877400000014</v>
      </c>
      <c r="X366">
        <f>SUM($U$2:U366)</f>
        <v>-4.1446670100000365</v>
      </c>
      <c r="Y366">
        <f>SQRT(output__2[[#This Row],[vx]]^2+output__2[[#This Row],[vy]]^2+output__2[[#This Row],[vz]]^2)</f>
        <v>4.9925547311846463</v>
      </c>
      <c r="Z366">
        <f t="shared" si="5"/>
        <v>0.97499999999999998</v>
      </c>
      <c r="AA366">
        <f>output__2[[#This Row],[m segmental(kg)]]*output__2[[#This Row],[vmag]]</f>
        <v>4.8677408629050305</v>
      </c>
    </row>
    <row r="367" spans="1:27" x14ac:dyDescent="0.3">
      <c r="A367">
        <v>45.847598999999995</v>
      </c>
      <c r="B367">
        <f>output__2[[#This Row],[time]]-A366</f>
        <v>0.13512999999999664</v>
      </c>
      <c r="C367">
        <v>1.54</v>
      </c>
      <c r="D367">
        <v>-2.54</v>
      </c>
      <c r="E367">
        <v>-1.17</v>
      </c>
      <c r="F367">
        <v>-0.55000000000000004</v>
      </c>
      <c r="G367">
        <v>0.08</v>
      </c>
      <c r="H367">
        <v>-0.64</v>
      </c>
      <c r="I367">
        <f>output__2[[#This Row],[wx]]*180/PI()</f>
        <v>-31.512678732195283</v>
      </c>
      <c r="J367">
        <f>output__2[[#This Row],[wy]]*180/PI()</f>
        <v>4.5836623610465859</v>
      </c>
      <c r="K367">
        <f>output__2[[#This Row],[wz]]*180/PI()</f>
        <v>-36.669298888372687</v>
      </c>
      <c r="L367">
        <f>output__2[[#This Row],[wx (deg)]]*output__2[[#This Row],[dt]]</f>
        <v>-4.2583082770814427</v>
      </c>
      <c r="M367">
        <f>output__2[[#This Row],[wy (deg)]]*output__2[[#This Row],[dt]]</f>
        <v>0.61939029484820973</v>
      </c>
      <c r="N367">
        <f>output__2[[#This Row],[wz (deg)]]*output__2[[#This Row],[dt]]</f>
        <v>-4.9551223587856779</v>
      </c>
      <c r="O367">
        <f>SUM($L$2:output__2[[#This Row],[delta θx]])</f>
        <v>14.088857430138773</v>
      </c>
      <c r="P367">
        <f>SUM($M$2:output__2[[#This Row],[delta θy]])</f>
        <v>3.8401877424216098</v>
      </c>
      <c r="Q367">
        <f>SUM($N$2:output__2[[#This Row],[delta θz]])</f>
        <v>8.2585764167588653</v>
      </c>
      <c r="R367">
        <f>SQRT(output__2[[#This Row],[θ x]]^2+output__2[[#This Row],[θ y]]^2+output__2[[#This Row],[θ z]]^2)</f>
        <v>16.776383102899963</v>
      </c>
      <c r="S367">
        <f>output__2[[#This Row],[ax]]*$B367</f>
        <v>0.20810019999999482</v>
      </c>
      <c r="T367">
        <f>output__2[[#This Row],[ay]]*$B367</f>
        <v>-0.34323019999999149</v>
      </c>
      <c r="U367">
        <f>output__2[[#This Row],[az]]*$B367</f>
        <v>-0.15810209999999605</v>
      </c>
      <c r="V367">
        <f>SUM(S$2:S367)</f>
        <v>0.47187387999995045</v>
      </c>
      <c r="W367">
        <f>SUM(T$2:T367)</f>
        <v>2.4276472000000227</v>
      </c>
      <c r="X367">
        <f>SUM($U$2:U367)</f>
        <v>-4.3027691100000327</v>
      </c>
      <c r="Y367">
        <f>SQRT(output__2[[#This Row],[vx]]^2+output__2[[#This Row],[vy]]^2+output__2[[#This Row],[vz]]^2)</f>
        <v>4.9628578359917412</v>
      </c>
      <c r="Z367">
        <f t="shared" si="5"/>
        <v>0.97499999999999998</v>
      </c>
      <c r="AA367">
        <f>output__2[[#This Row],[m segmental(kg)]]*output__2[[#This Row],[vmag]]</f>
        <v>4.8387863900919479</v>
      </c>
    </row>
    <row r="368" spans="1:27" x14ac:dyDescent="0.3">
      <c r="A368">
        <v>45.963494999999995</v>
      </c>
      <c r="B368">
        <f>output__2[[#This Row],[time]]-A367</f>
        <v>0.11589599999999933</v>
      </c>
      <c r="C368">
        <v>1.46</v>
      </c>
      <c r="D368">
        <v>-0.14000000000000001</v>
      </c>
      <c r="E368">
        <v>-0.12</v>
      </c>
      <c r="F368">
        <v>-0.36</v>
      </c>
      <c r="G368">
        <v>-0.1</v>
      </c>
      <c r="H368">
        <v>0.33</v>
      </c>
      <c r="I368">
        <f>output__2[[#This Row],[wx]]*180/PI()</f>
        <v>-20.626480624709636</v>
      </c>
      <c r="J368">
        <f>output__2[[#This Row],[wy]]*180/PI()</f>
        <v>-5.7295779513082321</v>
      </c>
      <c r="K368">
        <f>output__2[[#This Row],[wz]]*180/PI()</f>
        <v>18.907607239317169</v>
      </c>
      <c r="L368">
        <f>output__2[[#This Row],[wx (deg)]]*output__2[[#This Row],[dt]]</f>
        <v>-2.3905265984813342</v>
      </c>
      <c r="M368">
        <f>output__2[[#This Row],[wy (deg)]]*output__2[[#This Row],[dt]]</f>
        <v>-0.66403516624481507</v>
      </c>
      <c r="N368">
        <f>output__2[[#This Row],[wz (deg)]]*output__2[[#This Row],[dt]]</f>
        <v>2.1913160486078902</v>
      </c>
      <c r="O368">
        <f>SUM($L$2:output__2[[#This Row],[delta θx]])</f>
        <v>11.69833083165744</v>
      </c>
      <c r="P368">
        <f>SUM($M$2:output__2[[#This Row],[delta θy]])</f>
        <v>3.1761525761767948</v>
      </c>
      <c r="Q368">
        <f>SUM($N$2:output__2[[#This Row],[delta θz]])</f>
        <v>10.449892465366755</v>
      </c>
      <c r="R368">
        <f>SQRT(output__2[[#This Row],[θ x]]^2+output__2[[#This Row],[θ y]]^2+output__2[[#This Row],[θ z]]^2)</f>
        <v>16.004347595943749</v>
      </c>
      <c r="S368">
        <f>output__2[[#This Row],[ax]]*$B368</f>
        <v>0.16920815999999902</v>
      </c>
      <c r="T368">
        <f>output__2[[#This Row],[ay]]*$B368</f>
        <v>-1.6225439999999907E-2</v>
      </c>
      <c r="U368">
        <f>output__2[[#This Row],[az]]*$B368</f>
        <v>-1.390751999999992E-2</v>
      </c>
      <c r="V368">
        <f>SUM(S$2:S368)</f>
        <v>0.6410820399999495</v>
      </c>
      <c r="W368">
        <f>SUM(T$2:T368)</f>
        <v>2.4114217600000227</v>
      </c>
      <c r="X368">
        <f>SUM($U$2:U368)</f>
        <v>-4.3166766300000328</v>
      </c>
      <c r="Y368">
        <f>SQRT(output__2[[#This Row],[vx]]^2+output__2[[#This Row],[vy]]^2+output__2[[#This Row],[vz]]^2)</f>
        <v>4.985944064527855</v>
      </c>
      <c r="Z368">
        <f t="shared" si="5"/>
        <v>0.97499999999999998</v>
      </c>
      <c r="AA368">
        <f>output__2[[#This Row],[m segmental(kg)]]*output__2[[#This Row],[vmag]]</f>
        <v>4.8612954629146587</v>
      </c>
    </row>
    <row r="369" spans="1:27" x14ac:dyDescent="0.3">
      <c r="A369">
        <v>46.087984999999996</v>
      </c>
      <c r="B369">
        <f>output__2[[#This Row],[time]]-A368</f>
        <v>0.12449000000000154</v>
      </c>
      <c r="C369">
        <v>1.17</v>
      </c>
      <c r="D369">
        <v>-1.51</v>
      </c>
      <c r="E369">
        <v>1.19</v>
      </c>
      <c r="F369">
        <v>-0.02</v>
      </c>
      <c r="G369">
        <v>7.0000000000000007E-2</v>
      </c>
      <c r="H369">
        <v>0.11</v>
      </c>
      <c r="I369">
        <f>output__2[[#This Row],[wx]]*180/PI()</f>
        <v>-1.1459155902616465</v>
      </c>
      <c r="J369">
        <f>output__2[[#This Row],[wy]]*180/PI()</f>
        <v>4.0107045659157627</v>
      </c>
      <c r="K369">
        <f>output__2[[#This Row],[wz]]*180/PI()</f>
        <v>6.3025357464390561</v>
      </c>
      <c r="L369">
        <f>output__2[[#This Row],[wx (deg)]]*output__2[[#This Row],[dt]]</f>
        <v>-0.14265503183167413</v>
      </c>
      <c r="M369">
        <f>output__2[[#This Row],[wy (deg)]]*output__2[[#This Row],[dt]]</f>
        <v>0.49929261141085951</v>
      </c>
      <c r="N369">
        <f>output__2[[#This Row],[wz (deg)]]*output__2[[#This Row],[dt]]</f>
        <v>0.78460267507420778</v>
      </c>
      <c r="O369">
        <f>SUM($L$2:output__2[[#This Row],[delta θx]])</f>
        <v>11.555675799825766</v>
      </c>
      <c r="P369">
        <f>SUM($M$2:output__2[[#This Row],[delta θy]])</f>
        <v>3.6754451875876542</v>
      </c>
      <c r="Q369">
        <f>SUM($N$2:output__2[[#This Row],[delta θz]])</f>
        <v>11.234495140440963</v>
      </c>
      <c r="R369">
        <f>SQRT(output__2[[#This Row],[θ x]]^2+output__2[[#This Row],[θ y]]^2+output__2[[#This Row],[θ z]]^2)</f>
        <v>16.530469490556875</v>
      </c>
      <c r="S369">
        <f>output__2[[#This Row],[ax]]*$B369</f>
        <v>0.14565330000000179</v>
      </c>
      <c r="T369">
        <f>output__2[[#This Row],[ay]]*$B369</f>
        <v>-0.18797990000000234</v>
      </c>
      <c r="U369">
        <f>output__2[[#This Row],[az]]*$B369</f>
        <v>0.14814310000000183</v>
      </c>
      <c r="V369">
        <f>SUM(S$2:S369)</f>
        <v>0.78673533999995127</v>
      </c>
      <c r="W369">
        <f>SUM(T$2:T369)</f>
        <v>2.2234418600000203</v>
      </c>
      <c r="X369">
        <f>SUM($U$2:U369)</f>
        <v>-4.1685335300000306</v>
      </c>
      <c r="Y369">
        <f>SQRT(output__2[[#This Row],[vx]]^2+output__2[[#This Row],[vy]]^2+output__2[[#This Row],[vz]]^2)</f>
        <v>4.7895008080946919</v>
      </c>
      <c r="Z369">
        <f t="shared" si="5"/>
        <v>0.97499999999999998</v>
      </c>
      <c r="AA369">
        <f>output__2[[#This Row],[m segmental(kg)]]*output__2[[#This Row],[vmag]]</f>
        <v>4.6697632878923248</v>
      </c>
    </row>
    <row r="370" spans="1:27" x14ac:dyDescent="0.3">
      <c r="A370">
        <v>46.219224999999994</v>
      </c>
      <c r="B370">
        <f>output__2[[#This Row],[time]]-A369</f>
        <v>0.13123999999999825</v>
      </c>
      <c r="C370">
        <v>0.08</v>
      </c>
      <c r="D370">
        <v>0.13</v>
      </c>
      <c r="E370">
        <v>1.27</v>
      </c>
      <c r="F370">
        <v>0.1</v>
      </c>
      <c r="G370">
        <v>0.18</v>
      </c>
      <c r="H370">
        <v>-0.1</v>
      </c>
      <c r="I370">
        <f>output__2[[#This Row],[wx]]*180/PI()</f>
        <v>5.7295779513082321</v>
      </c>
      <c r="J370">
        <f>output__2[[#This Row],[wy]]*180/PI()</f>
        <v>10.313240312354818</v>
      </c>
      <c r="K370">
        <f>output__2[[#This Row],[wz]]*180/PI()</f>
        <v>-5.7295779513082321</v>
      </c>
      <c r="L370">
        <f>output__2[[#This Row],[wx (deg)]]*output__2[[#This Row],[dt]]</f>
        <v>0.75194981032968233</v>
      </c>
      <c r="M370">
        <f>output__2[[#This Row],[wy (deg)]]*output__2[[#This Row],[dt]]</f>
        <v>1.3535096585934283</v>
      </c>
      <c r="N370">
        <f>output__2[[#This Row],[wz (deg)]]*output__2[[#This Row],[dt]]</f>
        <v>-0.75194981032968233</v>
      </c>
      <c r="O370">
        <f>SUM($L$2:output__2[[#This Row],[delta θx]])</f>
        <v>12.307625610155448</v>
      </c>
      <c r="P370">
        <f>SUM($M$2:output__2[[#This Row],[delta θy]])</f>
        <v>5.0289548461810822</v>
      </c>
      <c r="Q370">
        <f>SUM($N$2:output__2[[#This Row],[delta θz]])</f>
        <v>10.482545330111281</v>
      </c>
      <c r="R370">
        <f>SQRT(output__2[[#This Row],[θ x]]^2+output__2[[#This Row],[θ y]]^2+output__2[[#This Row],[θ z]]^2)</f>
        <v>16.930794181092637</v>
      </c>
      <c r="S370">
        <f>output__2[[#This Row],[ax]]*$B370</f>
        <v>1.049919999999986E-2</v>
      </c>
      <c r="T370">
        <f>output__2[[#This Row],[ay]]*$B370</f>
        <v>1.7061199999999773E-2</v>
      </c>
      <c r="U370">
        <f>output__2[[#This Row],[az]]*$B370</f>
        <v>0.16667479999999776</v>
      </c>
      <c r="V370">
        <f>SUM(S$2:S370)</f>
        <v>0.79723453999995109</v>
      </c>
      <c r="W370">
        <f>SUM(T$2:T370)</f>
        <v>2.24050306000002</v>
      </c>
      <c r="X370">
        <f>SUM($U$2:U370)</f>
        <v>-4.0018587300000332</v>
      </c>
      <c r="Y370">
        <f>SQRT(output__2[[#This Row],[vx]]^2+output__2[[#This Row],[vy]]^2+output__2[[#This Row],[vz]]^2)</f>
        <v>4.6551380396843083</v>
      </c>
      <c r="Z370">
        <f t="shared" si="5"/>
        <v>0.97499999999999998</v>
      </c>
      <c r="AA370">
        <f>output__2[[#This Row],[m segmental(kg)]]*output__2[[#This Row],[vmag]]</f>
        <v>4.5387595886922005</v>
      </c>
    </row>
    <row r="371" spans="1:27" x14ac:dyDescent="0.3">
      <c r="A371">
        <v>46.357118999999997</v>
      </c>
      <c r="B371">
        <f>output__2[[#This Row],[time]]-A370</f>
        <v>0.13789400000000285</v>
      </c>
      <c r="C371">
        <v>-1.9100000000000001</v>
      </c>
      <c r="D371">
        <v>5.95</v>
      </c>
      <c r="E371">
        <v>-0.12</v>
      </c>
      <c r="F371">
        <v>0.43</v>
      </c>
      <c r="G371">
        <v>0.43</v>
      </c>
      <c r="H371">
        <v>0.5</v>
      </c>
      <c r="I371">
        <f>output__2[[#This Row],[wx]]*180/PI()</f>
        <v>24.637185190625402</v>
      </c>
      <c r="J371">
        <f>output__2[[#This Row],[wy]]*180/PI()</f>
        <v>24.637185190625402</v>
      </c>
      <c r="K371">
        <f>output__2[[#This Row],[wz]]*180/PI()</f>
        <v>28.647889756541161</v>
      </c>
      <c r="L371">
        <f>output__2[[#This Row],[wx (deg)]]*output__2[[#This Row],[dt]]</f>
        <v>3.3973200146761693</v>
      </c>
      <c r="M371">
        <f>output__2[[#This Row],[wy (deg)]]*output__2[[#This Row],[dt]]</f>
        <v>3.3973200146761693</v>
      </c>
      <c r="N371">
        <f>output__2[[#This Row],[wz (deg)]]*output__2[[#This Row],[dt]]</f>
        <v>3.9503721100885687</v>
      </c>
      <c r="O371">
        <f>SUM($L$2:output__2[[#This Row],[delta θx]])</f>
        <v>15.704945624831616</v>
      </c>
      <c r="P371">
        <f>SUM($M$2:output__2[[#This Row],[delta θy]])</f>
        <v>8.4262748608572515</v>
      </c>
      <c r="Q371">
        <f>SUM($N$2:output__2[[#This Row],[delta θz]])</f>
        <v>14.43291744019985</v>
      </c>
      <c r="R371">
        <f>SQRT(output__2[[#This Row],[θ x]]^2+output__2[[#This Row],[θ y]]^2+output__2[[#This Row],[θ z]]^2)</f>
        <v>22.933742192351808</v>
      </c>
      <c r="S371">
        <f>output__2[[#This Row],[ax]]*$B371</f>
        <v>-0.26337754000000546</v>
      </c>
      <c r="T371">
        <f>output__2[[#This Row],[ay]]*$B371</f>
        <v>0.82046930000001694</v>
      </c>
      <c r="U371">
        <f>output__2[[#This Row],[az]]*$B371</f>
        <v>-1.6547280000000341E-2</v>
      </c>
      <c r="V371">
        <f>SUM(S$2:S371)</f>
        <v>0.53385699999994563</v>
      </c>
      <c r="W371">
        <f>SUM(T$2:T371)</f>
        <v>3.0609723600000369</v>
      </c>
      <c r="X371">
        <f>SUM($U$2:U371)</f>
        <v>-4.0184060100000334</v>
      </c>
      <c r="Y371">
        <f>SQRT(output__2[[#This Row],[vx]]^2+output__2[[#This Row],[vy]]^2+output__2[[#This Row],[vz]]^2)</f>
        <v>5.0795808829407889</v>
      </c>
      <c r="Z371">
        <f t="shared" si="5"/>
        <v>0.97499999999999998</v>
      </c>
      <c r="AA371">
        <f>output__2[[#This Row],[m segmental(kg)]]*output__2[[#This Row],[vmag]]</f>
        <v>4.9525913608672694</v>
      </c>
    </row>
    <row r="372" spans="1:27" x14ac:dyDescent="0.3">
      <c r="A372">
        <v>46.481991999999998</v>
      </c>
      <c r="B372">
        <f>output__2[[#This Row],[time]]-A371</f>
        <v>0.1248730000000009</v>
      </c>
      <c r="C372">
        <v>0.02</v>
      </c>
      <c r="D372">
        <v>-1.44</v>
      </c>
      <c r="E372">
        <v>0.18</v>
      </c>
      <c r="F372">
        <v>0.37</v>
      </c>
      <c r="G372">
        <v>-0.15</v>
      </c>
      <c r="H372">
        <v>0.31</v>
      </c>
      <c r="I372">
        <f>output__2[[#This Row],[wx]]*180/PI()</f>
        <v>21.199438419840458</v>
      </c>
      <c r="J372">
        <f>output__2[[#This Row],[wy]]*180/PI()</f>
        <v>-8.5943669269623477</v>
      </c>
      <c r="K372">
        <f>output__2[[#This Row],[wz]]*180/PI()</f>
        <v>17.761691649055518</v>
      </c>
      <c r="L372">
        <f>output__2[[#This Row],[wx (deg)]]*output__2[[#This Row],[dt]]</f>
        <v>2.6472374738007565</v>
      </c>
      <c r="M372">
        <f>output__2[[#This Row],[wy (deg)]]*output__2[[#This Row],[dt]]</f>
        <v>-1.0732043812705769</v>
      </c>
      <c r="N372">
        <f>output__2[[#This Row],[wz (deg)]]*output__2[[#This Row],[dt]]</f>
        <v>2.2179557212925256</v>
      </c>
      <c r="O372">
        <f>SUM($L$2:output__2[[#This Row],[delta θx]])</f>
        <v>18.352183098632374</v>
      </c>
      <c r="P372">
        <f>SUM($M$2:output__2[[#This Row],[delta θy]])</f>
        <v>7.353070479586675</v>
      </c>
      <c r="Q372">
        <f>SUM($N$2:output__2[[#This Row],[delta θz]])</f>
        <v>16.650873161492374</v>
      </c>
      <c r="R372">
        <f>SQRT(output__2[[#This Row],[θ x]]^2+output__2[[#This Row],[θ y]]^2+output__2[[#This Row],[θ z]]^2)</f>
        <v>25.848053060213331</v>
      </c>
      <c r="S372">
        <f>output__2[[#This Row],[ax]]*$B372</f>
        <v>2.4974600000000182E-3</v>
      </c>
      <c r="T372">
        <f>output__2[[#This Row],[ay]]*$B372</f>
        <v>-0.1798171200000013</v>
      </c>
      <c r="U372">
        <f>output__2[[#This Row],[az]]*$B372</f>
        <v>2.2477140000000163E-2</v>
      </c>
      <c r="V372">
        <f>SUM(S$2:S372)</f>
        <v>0.53635445999994569</v>
      </c>
      <c r="W372">
        <f>SUM(T$2:T372)</f>
        <v>2.8811552400000355</v>
      </c>
      <c r="X372">
        <f>SUM($U$2:U372)</f>
        <v>-3.9959288700000331</v>
      </c>
      <c r="Y372">
        <f>SQRT(output__2[[#This Row],[vx]]^2+output__2[[#This Row],[vy]]^2+output__2[[#This Row],[vz]]^2)</f>
        <v>4.9554191707504662</v>
      </c>
      <c r="Z372">
        <f t="shared" si="5"/>
        <v>0.97499999999999998</v>
      </c>
      <c r="AA372">
        <f>output__2[[#This Row],[m segmental(kg)]]*output__2[[#This Row],[vmag]]</f>
        <v>4.8315336914817042</v>
      </c>
    </row>
    <row r="373" spans="1:27" x14ac:dyDescent="0.3">
      <c r="A373">
        <v>46.590329999999994</v>
      </c>
      <c r="B373">
        <f>output__2[[#This Row],[time]]-A372</f>
        <v>0.10833799999999627</v>
      </c>
      <c r="C373">
        <v>-2.06</v>
      </c>
      <c r="D373">
        <v>-0.88</v>
      </c>
      <c r="E373">
        <v>-0.27</v>
      </c>
      <c r="F373">
        <v>0.17</v>
      </c>
      <c r="G373">
        <v>-0.09</v>
      </c>
      <c r="H373">
        <v>-0.12</v>
      </c>
      <c r="I373">
        <f>output__2[[#This Row],[wx]]*180/PI()</f>
        <v>9.7402825172239957</v>
      </c>
      <c r="J373">
        <f>output__2[[#This Row],[wy]]*180/PI()</f>
        <v>-5.156620156177409</v>
      </c>
      <c r="K373">
        <f>output__2[[#This Row],[wz]]*180/PI()</f>
        <v>-6.8754935415698784</v>
      </c>
      <c r="L373">
        <f>output__2[[#This Row],[wx (deg)]]*output__2[[#This Row],[dt]]</f>
        <v>1.055242727350977</v>
      </c>
      <c r="M373">
        <f>output__2[[#This Row],[wy (deg)]]*output__2[[#This Row],[dt]]</f>
        <v>-0.55865791447992885</v>
      </c>
      <c r="N373">
        <f>output__2[[#This Row],[wz (deg)]]*output__2[[#This Row],[dt]]</f>
        <v>-0.7448772193065718</v>
      </c>
      <c r="O373">
        <f>SUM($L$2:output__2[[#This Row],[delta θx]])</f>
        <v>19.407425825983349</v>
      </c>
      <c r="P373">
        <f>SUM($M$2:output__2[[#This Row],[delta θy]])</f>
        <v>6.7944125651067466</v>
      </c>
      <c r="Q373">
        <f>SUM($N$2:output__2[[#This Row],[delta θz]])</f>
        <v>15.905995942185802</v>
      </c>
      <c r="R373">
        <f>SQRT(output__2[[#This Row],[θ x]]^2+output__2[[#This Row],[θ y]]^2+output__2[[#This Row],[θ z]]^2)</f>
        <v>25.996402178162214</v>
      </c>
      <c r="S373">
        <f>output__2[[#This Row],[ax]]*$B373</f>
        <v>-0.22317627999999232</v>
      </c>
      <c r="T373">
        <f>output__2[[#This Row],[ay]]*$B373</f>
        <v>-9.533743999999672E-2</v>
      </c>
      <c r="U373">
        <f>output__2[[#This Row],[az]]*$B373</f>
        <v>-2.9251259999998995E-2</v>
      </c>
      <c r="V373">
        <f>SUM(S$2:S373)</f>
        <v>0.31317817999995334</v>
      </c>
      <c r="W373">
        <f>SUM(T$2:T373)</f>
        <v>2.7858178000000389</v>
      </c>
      <c r="X373">
        <f>SUM($U$2:U373)</f>
        <v>-4.0251801300000318</v>
      </c>
      <c r="Y373">
        <f>SQRT(output__2[[#This Row],[vx]]^2+output__2[[#This Row],[vy]]^2+output__2[[#This Row],[vz]]^2)</f>
        <v>4.9051948448733622</v>
      </c>
      <c r="Z373">
        <f t="shared" si="5"/>
        <v>0.97499999999999998</v>
      </c>
      <c r="AA373">
        <f>output__2[[#This Row],[m segmental(kg)]]*output__2[[#This Row],[vmag]]</f>
        <v>4.7825649737515281</v>
      </c>
    </row>
    <row r="374" spans="1:27" x14ac:dyDescent="0.3">
      <c r="A374">
        <v>46.715392000000001</v>
      </c>
      <c r="B374">
        <f>output__2[[#This Row],[time]]-A373</f>
        <v>0.12506200000000689</v>
      </c>
      <c r="C374">
        <v>-0.22</v>
      </c>
      <c r="D374">
        <v>-0.74</v>
      </c>
      <c r="E374">
        <v>0.78</v>
      </c>
      <c r="F374">
        <v>0.14000000000000001</v>
      </c>
      <c r="G374">
        <v>-0.11</v>
      </c>
      <c r="H374">
        <v>-0.08</v>
      </c>
      <c r="I374">
        <f>output__2[[#This Row],[wx]]*180/PI()</f>
        <v>8.0214091318315255</v>
      </c>
      <c r="J374">
        <f>output__2[[#This Row],[wy]]*180/PI()</f>
        <v>-6.3025357464390561</v>
      </c>
      <c r="K374">
        <f>output__2[[#This Row],[wz]]*180/PI()</f>
        <v>-4.5836623610465859</v>
      </c>
      <c r="L374">
        <f>output__2[[#This Row],[wx (deg)]]*output__2[[#This Row],[dt]]</f>
        <v>1.0031734688451694</v>
      </c>
      <c r="M374">
        <f>output__2[[#This Row],[wy (deg)]]*output__2[[#This Row],[dt]]</f>
        <v>-0.78820772552120466</v>
      </c>
      <c r="N374">
        <f>output__2[[#This Row],[wz (deg)]]*output__2[[#This Row],[dt]]</f>
        <v>-0.57324198219723965</v>
      </c>
      <c r="O374">
        <f>SUM($L$2:output__2[[#This Row],[delta θx]])</f>
        <v>20.410599294828518</v>
      </c>
      <c r="P374">
        <f>SUM($M$2:output__2[[#This Row],[delta θy]])</f>
        <v>6.0062048395855419</v>
      </c>
      <c r="Q374">
        <f>SUM($N$2:output__2[[#This Row],[delta θz]])</f>
        <v>15.332753959988562</v>
      </c>
      <c r="R374">
        <f>SQRT(output__2[[#This Row],[θ x]]^2+output__2[[#This Row],[θ y]]^2+output__2[[#This Row],[θ z]]^2)</f>
        <v>26.22518644636602</v>
      </c>
      <c r="S374">
        <f>output__2[[#This Row],[ax]]*$B374</f>
        <v>-2.7513640000001515E-2</v>
      </c>
      <c r="T374">
        <f>output__2[[#This Row],[ay]]*$B374</f>
        <v>-9.2545880000005104E-2</v>
      </c>
      <c r="U374">
        <f>output__2[[#This Row],[az]]*$B374</f>
        <v>9.7548360000005371E-2</v>
      </c>
      <c r="V374">
        <f>SUM(S$2:S374)</f>
        <v>0.28566453999995184</v>
      </c>
      <c r="W374">
        <f>SUM(T$2:T374)</f>
        <v>2.6932719200000337</v>
      </c>
      <c r="X374">
        <f>SUM($U$2:U374)</f>
        <v>-3.9276317700000263</v>
      </c>
      <c r="Y374">
        <f>SQRT(output__2[[#This Row],[vx]]^2+output__2[[#This Row],[vy]]^2+output__2[[#This Row],[vz]]^2)</f>
        <v>4.7709128251507167</v>
      </c>
      <c r="Z374">
        <f t="shared" si="5"/>
        <v>0.97499999999999998</v>
      </c>
      <c r="AA374">
        <f>output__2[[#This Row],[m segmental(kg)]]*output__2[[#This Row],[vmag]]</f>
        <v>4.6516400045219486</v>
      </c>
    </row>
    <row r="375" spans="1:27" x14ac:dyDescent="0.3">
      <c r="A375">
        <v>46.841965999999999</v>
      </c>
      <c r="B375">
        <f>output__2[[#This Row],[time]]-A374</f>
        <v>0.12657399999999797</v>
      </c>
      <c r="C375">
        <v>-0.08</v>
      </c>
      <c r="D375">
        <v>-0.24</v>
      </c>
      <c r="E375">
        <v>0.55000000000000004</v>
      </c>
      <c r="F375">
        <v>-0.13</v>
      </c>
      <c r="G375">
        <v>0.13</v>
      </c>
      <c r="H375">
        <v>-7.0000000000000007E-2</v>
      </c>
      <c r="I375">
        <f>output__2[[#This Row],[wx]]*180/PI()</f>
        <v>-7.4484513367007024</v>
      </c>
      <c r="J375">
        <f>output__2[[#This Row],[wy]]*180/PI()</f>
        <v>7.4484513367007024</v>
      </c>
      <c r="K375">
        <f>output__2[[#This Row],[wz]]*180/PI()</f>
        <v>-4.0107045659157627</v>
      </c>
      <c r="L375">
        <f>output__2[[#This Row],[wx (deg)]]*output__2[[#This Row],[dt]]</f>
        <v>-0.94278027949153953</v>
      </c>
      <c r="M375">
        <f>output__2[[#This Row],[wy (deg)]]*output__2[[#This Row],[dt]]</f>
        <v>0.94278027949153953</v>
      </c>
      <c r="N375">
        <f>output__2[[#This Row],[wz (deg)]]*output__2[[#This Row],[dt]]</f>
        <v>-0.50765091972621357</v>
      </c>
      <c r="O375">
        <f>SUM($L$2:output__2[[#This Row],[delta θx]])</f>
        <v>19.467819015336978</v>
      </c>
      <c r="P375">
        <f>SUM($M$2:output__2[[#This Row],[delta θy]])</f>
        <v>6.9489851190770811</v>
      </c>
      <c r="Q375">
        <f>SUM($N$2:output__2[[#This Row],[delta θz]])</f>
        <v>14.825103040262348</v>
      </c>
      <c r="R375">
        <f>SQRT(output__2[[#This Row],[θ x]]^2+output__2[[#This Row],[θ y]]^2+output__2[[#This Row],[θ z]]^2)</f>
        <v>25.437532340096723</v>
      </c>
      <c r="S375">
        <f>output__2[[#This Row],[ax]]*$B375</f>
        <v>-1.0125919999999837E-2</v>
      </c>
      <c r="T375">
        <f>output__2[[#This Row],[ay]]*$B375</f>
        <v>-3.0377759999999511E-2</v>
      </c>
      <c r="U375">
        <f>output__2[[#This Row],[az]]*$B375</f>
        <v>6.9615699999998892E-2</v>
      </c>
      <c r="V375">
        <f>SUM(S$2:S375)</f>
        <v>0.27553861999995199</v>
      </c>
      <c r="W375">
        <f>SUM(T$2:T375)</f>
        <v>2.6628941600000342</v>
      </c>
      <c r="X375">
        <f>SUM($U$2:U375)</f>
        <v>-3.8580160700000272</v>
      </c>
      <c r="Y375">
        <f>SQRT(output__2[[#This Row],[vx]]^2+output__2[[#This Row],[vy]]^2+output__2[[#This Row],[vz]]^2)</f>
        <v>4.6958721058874913</v>
      </c>
      <c r="Z375">
        <f t="shared" si="5"/>
        <v>0.97499999999999998</v>
      </c>
      <c r="AA375">
        <f>output__2[[#This Row],[m segmental(kg)]]*output__2[[#This Row],[vmag]]</f>
        <v>4.5784753032403041</v>
      </c>
    </row>
    <row r="376" spans="1:27" x14ac:dyDescent="0.3">
      <c r="A376">
        <v>46.978348999999994</v>
      </c>
      <c r="B376">
        <f>output__2[[#This Row],[time]]-A375</f>
        <v>0.13638299999999504</v>
      </c>
      <c r="C376">
        <v>1.74</v>
      </c>
      <c r="D376">
        <v>0.8</v>
      </c>
      <c r="E376">
        <v>0.24</v>
      </c>
      <c r="F376">
        <v>-0.73</v>
      </c>
      <c r="G376">
        <v>0.38</v>
      </c>
      <c r="H376">
        <v>0.03</v>
      </c>
      <c r="I376">
        <f>output__2[[#This Row],[wx]]*180/PI()</f>
        <v>-41.825919044550098</v>
      </c>
      <c r="J376">
        <f>output__2[[#This Row],[wy]]*180/PI()</f>
        <v>21.772396214971284</v>
      </c>
      <c r="K376">
        <f>output__2[[#This Row],[wz]]*180/PI()</f>
        <v>1.7188733853924696</v>
      </c>
      <c r="L376">
        <f>output__2[[#This Row],[wx (deg)]]*output__2[[#This Row],[dt]]</f>
        <v>-5.7043443170526684</v>
      </c>
      <c r="M376">
        <f>output__2[[#This Row],[wy (deg)]]*output__2[[#This Row],[dt]]</f>
        <v>2.9693847129863205</v>
      </c>
      <c r="N376">
        <f>output__2[[#This Row],[wz (deg)]]*output__2[[#This Row],[dt]]</f>
        <v>0.23442510891997265</v>
      </c>
      <c r="O376">
        <f>SUM($L$2:output__2[[#This Row],[delta θx]])</f>
        <v>13.763474698284309</v>
      </c>
      <c r="P376">
        <f>SUM($M$2:output__2[[#This Row],[delta θy]])</f>
        <v>9.9183698320634015</v>
      </c>
      <c r="Q376">
        <f>SUM($N$2:output__2[[#This Row],[delta θz]])</f>
        <v>15.059528149182322</v>
      </c>
      <c r="R376">
        <f>SQRT(output__2[[#This Row],[θ x]]^2+output__2[[#This Row],[θ y]]^2+output__2[[#This Row],[θ z]]^2)</f>
        <v>22.684723581562825</v>
      </c>
      <c r="S376">
        <f>output__2[[#This Row],[ax]]*$B376</f>
        <v>0.23730641999999136</v>
      </c>
      <c r="T376">
        <f>output__2[[#This Row],[ay]]*$B376</f>
        <v>0.10910639999999604</v>
      </c>
      <c r="U376">
        <f>output__2[[#This Row],[az]]*$B376</f>
        <v>3.2731919999998804E-2</v>
      </c>
      <c r="V376">
        <f>SUM(S$2:S376)</f>
        <v>0.51284503999994335</v>
      </c>
      <c r="W376">
        <f>SUM(T$2:T376)</f>
        <v>2.7720005600000301</v>
      </c>
      <c r="X376">
        <f>SUM($U$2:U376)</f>
        <v>-3.8252841500000283</v>
      </c>
      <c r="Y376">
        <f>SQRT(output__2[[#This Row],[vx]]^2+output__2[[#This Row],[vy]]^2+output__2[[#This Row],[vz]]^2)</f>
        <v>4.7518202794228719</v>
      </c>
      <c r="Z376">
        <f t="shared" si="5"/>
        <v>0.97499999999999998</v>
      </c>
      <c r="AA376">
        <f>output__2[[#This Row],[m segmental(kg)]]*output__2[[#This Row],[vmag]]</f>
        <v>4.6330247724372997</v>
      </c>
    </row>
    <row r="377" spans="1:27" x14ac:dyDescent="0.3">
      <c r="A377">
        <v>47.097729000000001</v>
      </c>
      <c r="B377">
        <f>output__2[[#This Row],[time]]-A376</f>
        <v>0.1193800000000067</v>
      </c>
      <c r="C377">
        <v>0.67</v>
      </c>
      <c r="D377">
        <v>-0.23</v>
      </c>
      <c r="E377">
        <v>1.3</v>
      </c>
      <c r="F377">
        <v>-0.09</v>
      </c>
      <c r="G377">
        <v>0.23</v>
      </c>
      <c r="H377">
        <v>-0.19</v>
      </c>
      <c r="I377">
        <f>output__2[[#This Row],[wx]]*180/PI()</f>
        <v>-5.156620156177409</v>
      </c>
      <c r="J377">
        <f>output__2[[#This Row],[wy]]*180/PI()</f>
        <v>13.178029288008934</v>
      </c>
      <c r="K377">
        <f>output__2[[#This Row],[wz]]*180/PI()</f>
        <v>-10.886198107485642</v>
      </c>
      <c r="L377">
        <f>output__2[[#This Row],[wx (deg)]]*output__2[[#This Row],[dt]]</f>
        <v>-0.6155973142444936</v>
      </c>
      <c r="M377">
        <f>output__2[[#This Row],[wy (deg)]]*output__2[[#This Row],[dt]]</f>
        <v>1.5731931364025948</v>
      </c>
      <c r="N377">
        <f>output__2[[#This Row],[wz (deg)]]*output__2[[#This Row],[dt]]</f>
        <v>-1.299594330071709</v>
      </c>
      <c r="O377">
        <f>SUM($L$2:output__2[[#This Row],[delta θx]])</f>
        <v>13.147877384039816</v>
      </c>
      <c r="P377">
        <f>SUM($M$2:output__2[[#This Row],[delta θy]])</f>
        <v>11.491562968465995</v>
      </c>
      <c r="Q377">
        <f>SUM($N$2:output__2[[#This Row],[delta θz]])</f>
        <v>13.759933819110612</v>
      </c>
      <c r="R377">
        <f>SQRT(output__2[[#This Row],[θ x]]^2+output__2[[#This Row],[θ y]]^2+output__2[[#This Row],[θ z]]^2)</f>
        <v>22.23192474506579</v>
      </c>
      <c r="S377">
        <f>output__2[[#This Row],[ax]]*$B377</f>
        <v>7.9984600000004499E-2</v>
      </c>
      <c r="T377">
        <f>output__2[[#This Row],[ay]]*$B377</f>
        <v>-2.7457400000001544E-2</v>
      </c>
      <c r="U377">
        <f>output__2[[#This Row],[az]]*$B377</f>
        <v>0.15519400000000871</v>
      </c>
      <c r="V377">
        <f>SUM(S$2:S377)</f>
        <v>0.59282963999994787</v>
      </c>
      <c r="W377">
        <f>SUM(T$2:T377)</f>
        <v>2.7445431600000285</v>
      </c>
      <c r="X377">
        <f>SUM($U$2:U377)</f>
        <v>-3.6700901500000196</v>
      </c>
      <c r="Y377">
        <f>SQRT(output__2[[#This Row],[vx]]^2+output__2[[#This Row],[vy]]^2+output__2[[#This Row],[vz]]^2)</f>
        <v>4.6209875403740899</v>
      </c>
      <c r="Z377">
        <f t="shared" si="5"/>
        <v>0.97499999999999998</v>
      </c>
      <c r="AA377">
        <f>output__2[[#This Row],[m segmental(kg)]]*output__2[[#This Row],[vmag]]</f>
        <v>4.5054628518647375</v>
      </c>
    </row>
    <row r="378" spans="1:27" x14ac:dyDescent="0.3">
      <c r="A378">
        <v>47.218132999999995</v>
      </c>
      <c r="B378">
        <f>output__2[[#This Row],[time]]-A377</f>
        <v>0.12040399999999352</v>
      </c>
      <c r="C378">
        <v>0.4</v>
      </c>
      <c r="D378">
        <v>-1.31</v>
      </c>
      <c r="E378">
        <v>1.52</v>
      </c>
      <c r="F378">
        <v>0.02</v>
      </c>
      <c r="G378">
        <v>-0.05</v>
      </c>
      <c r="H378">
        <v>0.28000000000000003</v>
      </c>
      <c r="I378">
        <f>output__2[[#This Row],[wx]]*180/PI()</f>
        <v>1.1459155902616465</v>
      </c>
      <c r="J378">
        <f>output__2[[#This Row],[wy]]*180/PI()</f>
        <v>-2.8647889756541161</v>
      </c>
      <c r="K378">
        <f>output__2[[#This Row],[wz]]*180/PI()</f>
        <v>16.042818263663051</v>
      </c>
      <c r="L378">
        <f>output__2[[#This Row],[wx (deg)]]*output__2[[#This Row],[dt]]</f>
        <v>0.13797282072985584</v>
      </c>
      <c r="M378">
        <f>output__2[[#This Row],[wy (deg)]]*output__2[[#This Row],[dt]]</f>
        <v>-0.3449320518246396</v>
      </c>
      <c r="N378">
        <f>output__2[[#This Row],[wz (deg)]]*output__2[[#This Row],[dt]]</f>
        <v>1.931619490217982</v>
      </c>
      <c r="O378">
        <f>SUM($L$2:output__2[[#This Row],[delta θx]])</f>
        <v>13.285850204769671</v>
      </c>
      <c r="P378">
        <f>SUM($M$2:output__2[[#This Row],[delta θy]])</f>
        <v>11.146630916641357</v>
      </c>
      <c r="Q378">
        <f>SUM($N$2:output__2[[#This Row],[delta θz]])</f>
        <v>15.691553309328594</v>
      </c>
      <c r="R378">
        <f>SQRT(output__2[[#This Row],[θ x]]^2+output__2[[#This Row],[θ y]]^2+output__2[[#This Row],[θ z]]^2)</f>
        <v>23.387732718562191</v>
      </c>
      <c r="S378">
        <f>output__2[[#This Row],[ax]]*$B378</f>
        <v>4.8161599999997411E-2</v>
      </c>
      <c r="T378">
        <f>output__2[[#This Row],[ay]]*$B378</f>
        <v>-0.1577292399999915</v>
      </c>
      <c r="U378">
        <f>output__2[[#This Row],[az]]*$B378</f>
        <v>0.18301407999999014</v>
      </c>
      <c r="V378">
        <f>SUM(S$2:S378)</f>
        <v>0.64099123999994523</v>
      </c>
      <c r="W378">
        <f>SUM(T$2:T378)</f>
        <v>2.5868139200000368</v>
      </c>
      <c r="X378">
        <f>SUM($U$2:U378)</f>
        <v>-3.4870760700000294</v>
      </c>
      <c r="Y378">
        <f>SQRT(output__2[[#This Row],[vx]]^2+output__2[[#This Row],[vy]]^2+output__2[[#This Row],[vz]]^2)</f>
        <v>4.388869506425257</v>
      </c>
      <c r="Z378">
        <f t="shared" si="5"/>
        <v>0.97499999999999998</v>
      </c>
      <c r="AA378">
        <f>output__2[[#This Row],[m segmental(kg)]]*output__2[[#This Row],[vmag]]</f>
        <v>4.2791477687646253</v>
      </c>
    </row>
    <row r="379" spans="1:27" x14ac:dyDescent="0.3">
      <c r="A379">
        <v>47.364892999999995</v>
      </c>
      <c r="B379">
        <f>output__2[[#This Row],[time]]-A378</f>
        <v>0.14676000000000045</v>
      </c>
      <c r="C379">
        <v>1.46</v>
      </c>
      <c r="D379">
        <v>-1.21</v>
      </c>
      <c r="E379">
        <v>2.15</v>
      </c>
      <c r="F379">
        <v>0.14000000000000001</v>
      </c>
      <c r="G379">
        <v>0</v>
      </c>
      <c r="H379">
        <v>0.11</v>
      </c>
      <c r="I379">
        <f>output__2[[#This Row],[wx]]*180/PI()</f>
        <v>8.0214091318315255</v>
      </c>
      <c r="J379">
        <f>output__2[[#This Row],[wy]]*180/PI()</f>
        <v>0</v>
      </c>
      <c r="K379">
        <f>output__2[[#This Row],[wz]]*180/PI()</f>
        <v>6.3025357464390561</v>
      </c>
      <c r="L379">
        <f>output__2[[#This Row],[wx (deg)]]*output__2[[#This Row],[dt]]</f>
        <v>1.1772220041875983</v>
      </c>
      <c r="M379">
        <f>output__2[[#This Row],[wy (deg)]]*output__2[[#This Row],[dt]]</f>
        <v>0</v>
      </c>
      <c r="N379">
        <f>output__2[[#This Row],[wz (deg)]]*output__2[[#This Row],[dt]]</f>
        <v>0.92496014614739863</v>
      </c>
      <c r="O379">
        <f>SUM($L$2:output__2[[#This Row],[delta θx]])</f>
        <v>14.46307220895727</v>
      </c>
      <c r="P379">
        <f>SUM($M$2:output__2[[#This Row],[delta θy]])</f>
        <v>11.146630916641357</v>
      </c>
      <c r="Q379">
        <f>SUM($N$2:output__2[[#This Row],[delta θz]])</f>
        <v>16.616513455475992</v>
      </c>
      <c r="R379">
        <f>SQRT(output__2[[#This Row],[θ x]]^2+output__2[[#This Row],[θ y]]^2+output__2[[#This Row],[θ z]]^2)</f>
        <v>24.688790126884545</v>
      </c>
      <c r="S379">
        <f>output__2[[#This Row],[ax]]*$B379</f>
        <v>0.21426960000000064</v>
      </c>
      <c r="T379">
        <f>output__2[[#This Row],[ay]]*$B379</f>
        <v>-0.17757960000000053</v>
      </c>
      <c r="U379">
        <f>output__2[[#This Row],[az]]*$B379</f>
        <v>0.31553400000000092</v>
      </c>
      <c r="V379">
        <f>SUM(S$2:S379)</f>
        <v>0.85526083999994584</v>
      </c>
      <c r="W379">
        <f>SUM(T$2:T379)</f>
        <v>2.4092343200000363</v>
      </c>
      <c r="X379">
        <f>SUM($U$2:U379)</f>
        <v>-3.1715420700000285</v>
      </c>
      <c r="Y379">
        <f>SQRT(output__2[[#This Row],[vx]]^2+output__2[[#This Row],[vy]]^2+output__2[[#This Row],[vz]]^2)</f>
        <v>4.0736421314204216</v>
      </c>
      <c r="Z379">
        <f t="shared" si="5"/>
        <v>0.97499999999999998</v>
      </c>
      <c r="AA379">
        <f>output__2[[#This Row],[m segmental(kg)]]*output__2[[#This Row],[vmag]]</f>
        <v>3.9718010781349111</v>
      </c>
    </row>
    <row r="380" spans="1:27" x14ac:dyDescent="0.3">
      <c r="A380">
        <v>47.479316999999995</v>
      </c>
      <c r="B380">
        <f>output__2[[#This Row],[time]]-A379</f>
        <v>0.11442399999999964</v>
      </c>
      <c r="C380">
        <v>-0.83000000000000007</v>
      </c>
      <c r="D380">
        <v>1.18</v>
      </c>
      <c r="E380">
        <v>1.04</v>
      </c>
      <c r="F380">
        <v>-0.1</v>
      </c>
      <c r="G380">
        <v>-0.05</v>
      </c>
      <c r="H380">
        <v>-7.0000000000000007E-2</v>
      </c>
      <c r="I380">
        <f>output__2[[#This Row],[wx]]*180/PI()</f>
        <v>-5.7295779513082321</v>
      </c>
      <c r="J380">
        <f>output__2[[#This Row],[wy]]*180/PI()</f>
        <v>-2.8647889756541161</v>
      </c>
      <c r="K380">
        <f>output__2[[#This Row],[wz]]*180/PI()</f>
        <v>-4.0107045659157627</v>
      </c>
      <c r="L380">
        <f>output__2[[#This Row],[wx (deg)]]*output__2[[#This Row],[dt]]</f>
        <v>-0.6556012275004911</v>
      </c>
      <c r="M380">
        <f>output__2[[#This Row],[wy (deg)]]*output__2[[#This Row],[dt]]</f>
        <v>-0.32780061375024555</v>
      </c>
      <c r="N380">
        <f>output__2[[#This Row],[wz (deg)]]*output__2[[#This Row],[dt]]</f>
        <v>-0.45892085925034376</v>
      </c>
      <c r="O380">
        <f>SUM($L$2:output__2[[#This Row],[delta θx]])</f>
        <v>13.807470981456779</v>
      </c>
      <c r="P380">
        <f>SUM($M$2:output__2[[#This Row],[delta θy]])</f>
        <v>10.818830302891111</v>
      </c>
      <c r="Q380">
        <f>SUM($N$2:output__2[[#This Row],[delta θz]])</f>
        <v>16.157592596225648</v>
      </c>
      <c r="R380">
        <f>SQRT(output__2[[#This Row],[θ x]]^2+output__2[[#This Row],[θ y]]^2+output__2[[#This Row],[θ z]]^2)</f>
        <v>23.848713645229001</v>
      </c>
      <c r="S380">
        <f>output__2[[#This Row],[ax]]*$B380</f>
        <v>-9.497191999999971E-2</v>
      </c>
      <c r="T380">
        <f>output__2[[#This Row],[ay]]*$B380</f>
        <v>0.13502031999999956</v>
      </c>
      <c r="U380">
        <f>output__2[[#This Row],[az]]*$B380</f>
        <v>0.11900095999999963</v>
      </c>
      <c r="V380">
        <f>SUM(S$2:S380)</f>
        <v>0.76028891999994608</v>
      </c>
      <c r="W380">
        <f>SUM(T$2:T380)</f>
        <v>2.5442546400000361</v>
      </c>
      <c r="X380">
        <f>SUM($U$2:U380)</f>
        <v>-3.0525411100000288</v>
      </c>
      <c r="Y380">
        <f>SQRT(output__2[[#This Row],[vx]]^2+output__2[[#This Row],[vy]]^2+output__2[[#This Row],[vz]]^2)</f>
        <v>4.0458964573103708</v>
      </c>
      <c r="Z380">
        <f t="shared" si="5"/>
        <v>0.97499999999999998</v>
      </c>
      <c r="AA380">
        <f>output__2[[#This Row],[m segmental(kg)]]*output__2[[#This Row],[vmag]]</f>
        <v>3.9447490458776113</v>
      </c>
    </row>
    <row r="381" spans="1:27" x14ac:dyDescent="0.3">
      <c r="A381">
        <v>47.598329</v>
      </c>
      <c r="B381">
        <f>output__2[[#This Row],[time]]-A380</f>
        <v>0.119012000000005</v>
      </c>
      <c r="C381">
        <v>-2.4900000000000002</v>
      </c>
      <c r="D381">
        <v>4.29</v>
      </c>
      <c r="E381">
        <v>-1.73</v>
      </c>
      <c r="F381">
        <v>0.48</v>
      </c>
      <c r="G381">
        <v>0.54</v>
      </c>
      <c r="H381">
        <v>0.51</v>
      </c>
      <c r="I381">
        <f>output__2[[#This Row],[wx]]*180/PI()</f>
        <v>27.501974166279513</v>
      </c>
      <c r="J381">
        <f>output__2[[#This Row],[wy]]*180/PI()</f>
        <v>30.939720937064454</v>
      </c>
      <c r="K381">
        <f>output__2[[#This Row],[wz]]*180/PI()</f>
        <v>29.220847551671984</v>
      </c>
      <c r="L381">
        <f>output__2[[#This Row],[wx (deg)]]*output__2[[#This Row],[dt]]</f>
        <v>3.2730649494773951</v>
      </c>
      <c r="M381">
        <f>output__2[[#This Row],[wy (deg)]]*output__2[[#This Row],[dt]]</f>
        <v>3.6821980681620694</v>
      </c>
      <c r="N381">
        <f>output__2[[#This Row],[wz (deg)]]*output__2[[#This Row],[dt]]</f>
        <v>3.4776315088197323</v>
      </c>
      <c r="O381">
        <f>SUM($L$2:output__2[[#This Row],[delta θx]])</f>
        <v>17.080535930934175</v>
      </c>
      <c r="P381">
        <f>SUM($M$2:output__2[[#This Row],[delta θy]])</f>
        <v>14.501028371053181</v>
      </c>
      <c r="Q381">
        <f>SUM($N$2:output__2[[#This Row],[delta θz]])</f>
        <v>19.635224105045381</v>
      </c>
      <c r="R381">
        <f>SQRT(output__2[[#This Row],[θ x]]^2+output__2[[#This Row],[θ y]]^2+output__2[[#This Row],[θ z]]^2)</f>
        <v>29.792055269171644</v>
      </c>
      <c r="S381">
        <f>output__2[[#This Row],[ax]]*$B381</f>
        <v>-0.29633988000001249</v>
      </c>
      <c r="T381">
        <f>output__2[[#This Row],[ay]]*$B381</f>
        <v>0.51056148000002144</v>
      </c>
      <c r="U381">
        <f>output__2[[#This Row],[az]]*$B381</f>
        <v>-0.20589076000000867</v>
      </c>
      <c r="V381">
        <f>SUM(S$2:S381)</f>
        <v>0.46394903999993359</v>
      </c>
      <c r="W381">
        <f>SUM(T$2:T381)</f>
        <v>3.0548161200000576</v>
      </c>
      <c r="X381">
        <f>SUM($U$2:U381)</f>
        <v>-3.2584318700000376</v>
      </c>
      <c r="Y381">
        <f>SQRT(output__2[[#This Row],[vx]]^2+output__2[[#This Row],[vy]]^2+output__2[[#This Row],[vz]]^2)</f>
        <v>4.4904931232728789</v>
      </c>
      <c r="Z381">
        <f t="shared" si="5"/>
        <v>0.97499999999999998</v>
      </c>
      <c r="AA381">
        <f>output__2[[#This Row],[m segmental(kg)]]*output__2[[#This Row],[vmag]]</f>
        <v>4.3782307951910564</v>
      </c>
    </row>
    <row r="382" spans="1:27" x14ac:dyDescent="0.3">
      <c r="A382">
        <v>47.721292999999996</v>
      </c>
      <c r="B382">
        <f>output__2[[#This Row],[time]]-A381</f>
        <v>0.12296399999999608</v>
      </c>
      <c r="C382">
        <v>0.42</v>
      </c>
      <c r="D382">
        <v>1.2</v>
      </c>
      <c r="E382">
        <v>-0.54</v>
      </c>
      <c r="F382">
        <v>0.39</v>
      </c>
      <c r="G382">
        <v>-0.11</v>
      </c>
      <c r="H382">
        <v>0.13</v>
      </c>
      <c r="I382">
        <f>output__2[[#This Row],[wx]]*180/PI()</f>
        <v>22.345354010102106</v>
      </c>
      <c r="J382">
        <f>output__2[[#This Row],[wy]]*180/PI()</f>
        <v>-6.3025357464390561</v>
      </c>
      <c r="K382">
        <f>output__2[[#This Row],[wz]]*180/PI()</f>
        <v>7.4484513367007024</v>
      </c>
      <c r="L382">
        <f>output__2[[#This Row],[wx (deg)]]*output__2[[#This Row],[dt]]</f>
        <v>2.7476741104981075</v>
      </c>
      <c r="M382">
        <f>output__2[[#This Row],[wy (deg)]]*output__2[[#This Row],[dt]]</f>
        <v>-0.77498500552510741</v>
      </c>
      <c r="N382">
        <f>output__2[[#This Row],[wz (deg)]]*output__2[[#This Row],[dt]]</f>
        <v>0.91589137016603595</v>
      </c>
      <c r="O382">
        <f>SUM($L$2:output__2[[#This Row],[delta θx]])</f>
        <v>19.828210041432282</v>
      </c>
      <c r="P382">
        <f>SUM($M$2:output__2[[#This Row],[delta θy]])</f>
        <v>13.726043365528074</v>
      </c>
      <c r="Q382">
        <f>SUM($N$2:output__2[[#This Row],[delta θz]])</f>
        <v>20.551115475211418</v>
      </c>
      <c r="R382">
        <f>SQRT(output__2[[#This Row],[θ x]]^2+output__2[[#This Row],[θ y]]^2+output__2[[#This Row],[θ z]]^2)</f>
        <v>31.684547135709348</v>
      </c>
      <c r="S382">
        <f>output__2[[#This Row],[ax]]*$B382</f>
        <v>5.1644879999998353E-2</v>
      </c>
      <c r="T382">
        <f>output__2[[#This Row],[ay]]*$B382</f>
        <v>0.1475567999999953</v>
      </c>
      <c r="U382">
        <f>output__2[[#This Row],[az]]*$B382</f>
        <v>-6.6400559999997888E-2</v>
      </c>
      <c r="V382">
        <f>SUM(S$2:S382)</f>
        <v>0.51559391999993198</v>
      </c>
      <c r="W382">
        <f>SUM(T$2:T382)</f>
        <v>3.202372920000053</v>
      </c>
      <c r="X382">
        <f>SUM($U$2:U382)</f>
        <v>-3.3248324300000354</v>
      </c>
      <c r="Y382">
        <f>SQRT(output__2[[#This Row],[vx]]^2+output__2[[#This Row],[vy]]^2+output__2[[#This Row],[vz]]^2)</f>
        <v>4.6449478034387539</v>
      </c>
      <c r="Z382">
        <f t="shared" si="5"/>
        <v>0.97499999999999998</v>
      </c>
      <c r="AA382">
        <f>output__2[[#This Row],[m segmental(kg)]]*output__2[[#This Row],[vmag]]</f>
        <v>4.5288241083527847</v>
      </c>
    </row>
    <row r="383" spans="1:27" x14ac:dyDescent="0.3">
      <c r="A383">
        <v>47.861936</v>
      </c>
      <c r="B383">
        <f>output__2[[#This Row],[time]]-A382</f>
        <v>0.14064300000000429</v>
      </c>
      <c r="C383">
        <v>-0.86</v>
      </c>
      <c r="D383">
        <v>-1.24</v>
      </c>
      <c r="E383">
        <v>0.34</v>
      </c>
      <c r="F383">
        <v>0.23</v>
      </c>
      <c r="G383">
        <v>0.18</v>
      </c>
      <c r="H383">
        <v>-0.18</v>
      </c>
      <c r="I383">
        <f>output__2[[#This Row],[wx]]*180/PI()</f>
        <v>13.178029288008934</v>
      </c>
      <c r="J383">
        <f>output__2[[#This Row],[wy]]*180/PI()</f>
        <v>10.313240312354818</v>
      </c>
      <c r="K383">
        <f>output__2[[#This Row],[wz]]*180/PI()</f>
        <v>-10.313240312354818</v>
      </c>
      <c r="L383">
        <f>output__2[[#This Row],[wx (deg)]]*output__2[[#This Row],[dt]]</f>
        <v>1.8533975731534971</v>
      </c>
      <c r="M383">
        <f>output__2[[#This Row],[wy (deg)]]*output__2[[#This Row],[dt]]</f>
        <v>1.450485057250563</v>
      </c>
      <c r="N383">
        <f>output__2[[#This Row],[wz (deg)]]*output__2[[#This Row],[dt]]</f>
        <v>-1.450485057250563</v>
      </c>
      <c r="O383">
        <f>SUM($L$2:output__2[[#This Row],[delta θx]])</f>
        <v>21.681607614585779</v>
      </c>
      <c r="P383">
        <f>SUM($M$2:output__2[[#This Row],[delta θy]])</f>
        <v>15.176528422778638</v>
      </c>
      <c r="Q383">
        <f>SUM($N$2:output__2[[#This Row],[delta θz]])</f>
        <v>19.100630417960854</v>
      </c>
      <c r="R383">
        <f>SQRT(output__2[[#This Row],[θ x]]^2+output__2[[#This Row],[θ y]]^2+output__2[[#This Row],[θ z]]^2)</f>
        <v>32.638216956258553</v>
      </c>
      <c r="S383">
        <f>output__2[[#This Row],[ax]]*$B383</f>
        <v>-0.12095298000000369</v>
      </c>
      <c r="T383">
        <f>output__2[[#This Row],[ay]]*$B383</f>
        <v>-0.17439732000000532</v>
      </c>
      <c r="U383">
        <f>output__2[[#This Row],[az]]*$B383</f>
        <v>4.7818620000001463E-2</v>
      </c>
      <c r="V383">
        <f>SUM(S$2:S383)</f>
        <v>0.39464093999992828</v>
      </c>
      <c r="W383">
        <f>SUM(T$2:T383)</f>
        <v>3.0279756000000475</v>
      </c>
      <c r="X383">
        <f>SUM($U$2:U383)</f>
        <v>-3.2770138100000339</v>
      </c>
      <c r="Y383">
        <f>SQRT(output__2[[#This Row],[vx]]^2+output__2[[#This Row],[vy]]^2+output__2[[#This Row],[vz]]^2)</f>
        <v>4.4791960457933309</v>
      </c>
      <c r="Z383">
        <f t="shared" si="5"/>
        <v>0.97499999999999998</v>
      </c>
      <c r="AA383">
        <f>output__2[[#This Row],[m segmental(kg)]]*output__2[[#This Row],[vmag]]</f>
        <v>4.3672161446484976</v>
      </c>
    </row>
    <row r="384" spans="1:27" x14ac:dyDescent="0.3">
      <c r="A384">
        <v>47.974441999999996</v>
      </c>
      <c r="B384">
        <f>output__2[[#This Row],[time]]-A383</f>
        <v>0.11250599999999622</v>
      </c>
      <c r="C384">
        <v>-0.64</v>
      </c>
      <c r="D384">
        <v>-0.41000000000000003</v>
      </c>
      <c r="E384">
        <v>0.86</v>
      </c>
      <c r="F384">
        <v>0.26</v>
      </c>
      <c r="G384">
        <v>0.17</v>
      </c>
      <c r="H384">
        <v>0</v>
      </c>
      <c r="I384">
        <f>output__2[[#This Row],[wx]]*180/PI()</f>
        <v>14.896902673401405</v>
      </c>
      <c r="J384">
        <f>output__2[[#This Row],[wy]]*180/PI()</f>
        <v>9.7402825172239957</v>
      </c>
      <c r="K384">
        <f>output__2[[#This Row],[wz]]*180/PI()</f>
        <v>0</v>
      </c>
      <c r="L384">
        <f>output__2[[#This Row],[wx (deg)]]*output__2[[#This Row],[dt]]</f>
        <v>1.6759909321736421</v>
      </c>
      <c r="M384">
        <f>output__2[[#This Row],[wy (deg)]]*output__2[[#This Row],[dt]]</f>
        <v>1.0958402248827661</v>
      </c>
      <c r="N384">
        <f>output__2[[#This Row],[wz (deg)]]*output__2[[#This Row],[dt]]</f>
        <v>0</v>
      </c>
      <c r="O384">
        <f>SUM($L$2:output__2[[#This Row],[delta θx]])</f>
        <v>23.357598546759423</v>
      </c>
      <c r="P384">
        <f>SUM($M$2:output__2[[#This Row],[delta θy]])</f>
        <v>16.272368647661406</v>
      </c>
      <c r="Q384">
        <f>SUM($N$2:output__2[[#This Row],[delta θz]])</f>
        <v>19.100630417960854</v>
      </c>
      <c r="R384">
        <f>SQRT(output__2[[#This Row],[θ x]]^2+output__2[[#This Row],[θ y]]^2+output__2[[#This Row],[θ z]]^2)</f>
        <v>34.281211671125384</v>
      </c>
      <c r="S384">
        <f>output__2[[#This Row],[ax]]*$B384</f>
        <v>-7.2003839999997585E-2</v>
      </c>
      <c r="T384">
        <f>output__2[[#This Row],[ay]]*$B384</f>
        <v>-4.6127459999998455E-2</v>
      </c>
      <c r="U384">
        <f>output__2[[#This Row],[az]]*$B384</f>
        <v>9.6755159999996745E-2</v>
      </c>
      <c r="V384">
        <f>SUM(S$2:S384)</f>
        <v>0.32263709999993068</v>
      </c>
      <c r="W384">
        <f>SUM(T$2:T384)</f>
        <v>2.9818481400000492</v>
      </c>
      <c r="X384">
        <f>SUM($U$2:U384)</f>
        <v>-3.1802586500000372</v>
      </c>
      <c r="Y384">
        <f>SQRT(output__2[[#This Row],[vx]]^2+output__2[[#This Row],[vy]]^2+output__2[[#This Row],[vz]]^2)</f>
        <v>4.3714480563330707</v>
      </c>
      <c r="Z384">
        <f t="shared" si="5"/>
        <v>0.97499999999999998</v>
      </c>
      <c r="AA384">
        <f>output__2[[#This Row],[m segmental(kg)]]*output__2[[#This Row],[vmag]]</f>
        <v>4.2621618549247442</v>
      </c>
    </row>
    <row r="385" spans="1:27" x14ac:dyDescent="0.3">
      <c r="A385">
        <v>48.097743999999999</v>
      </c>
      <c r="B385">
        <f>output__2[[#This Row],[time]]-A384</f>
        <v>0.12330200000000247</v>
      </c>
      <c r="C385">
        <v>-0.92</v>
      </c>
      <c r="D385">
        <v>0.04</v>
      </c>
      <c r="E385">
        <v>0.91</v>
      </c>
      <c r="F385">
        <v>-0.22</v>
      </c>
      <c r="G385">
        <v>0.18</v>
      </c>
      <c r="H385">
        <v>-0.08</v>
      </c>
      <c r="I385">
        <f>output__2[[#This Row],[wx]]*180/PI()</f>
        <v>-12.605071492878112</v>
      </c>
      <c r="J385">
        <f>output__2[[#This Row],[wy]]*180/PI()</f>
        <v>10.313240312354818</v>
      </c>
      <c r="K385">
        <f>output__2[[#This Row],[wz]]*180/PI()</f>
        <v>-4.5836623610465859</v>
      </c>
      <c r="L385">
        <f>output__2[[#This Row],[wx (deg)]]*output__2[[#This Row],[dt]]</f>
        <v>-1.554230525214888</v>
      </c>
      <c r="M385">
        <f>output__2[[#This Row],[wy (deg)]]*output__2[[#This Row],[dt]]</f>
        <v>1.2716431569939992</v>
      </c>
      <c r="N385">
        <f>output__2[[#This Row],[wz (deg)]]*output__2[[#This Row],[dt]]</f>
        <v>-0.5651747364417774</v>
      </c>
      <c r="O385">
        <f>SUM($L$2:output__2[[#This Row],[delta θx]])</f>
        <v>21.803368021544536</v>
      </c>
      <c r="P385">
        <f>SUM($M$2:output__2[[#This Row],[delta θy]])</f>
        <v>17.544011804655405</v>
      </c>
      <c r="Q385">
        <f>SUM($N$2:output__2[[#This Row],[delta θz]])</f>
        <v>18.535455681519078</v>
      </c>
      <c r="R385">
        <f>SQRT(output__2[[#This Row],[θ x]]^2+output__2[[#This Row],[θ y]]^2+output__2[[#This Row],[θ z]]^2)</f>
        <v>33.566982655674565</v>
      </c>
      <c r="S385">
        <f>output__2[[#This Row],[ax]]*$B385</f>
        <v>-0.11343784000000227</v>
      </c>
      <c r="T385">
        <f>output__2[[#This Row],[ay]]*$B385</f>
        <v>4.932080000000099E-3</v>
      </c>
      <c r="U385">
        <f>output__2[[#This Row],[az]]*$B385</f>
        <v>0.11220482000000224</v>
      </c>
      <c r="V385">
        <f>SUM(S$2:S385)</f>
        <v>0.20919925999992839</v>
      </c>
      <c r="W385">
        <f>SUM(T$2:T385)</f>
        <v>2.9867802200000493</v>
      </c>
      <c r="X385">
        <f>SUM($U$2:U385)</f>
        <v>-3.0680538300000348</v>
      </c>
      <c r="Y385">
        <f>SQRT(output__2[[#This Row],[vx]]^2+output__2[[#This Row],[vy]]^2+output__2[[#This Row],[vz]]^2)</f>
        <v>4.286907360410992</v>
      </c>
      <c r="Z385">
        <f t="shared" si="5"/>
        <v>0.97499999999999998</v>
      </c>
      <c r="AA385">
        <f>output__2[[#This Row],[m segmental(kg)]]*output__2[[#This Row],[vmag]]</f>
        <v>4.1797346764007175</v>
      </c>
    </row>
    <row r="386" spans="1:27" x14ac:dyDescent="0.3">
      <c r="A386">
        <v>48.229237999999995</v>
      </c>
      <c r="B386">
        <f>output__2[[#This Row],[time]]-A385</f>
        <v>0.13149399999999645</v>
      </c>
      <c r="C386">
        <v>0.54</v>
      </c>
      <c r="D386">
        <v>-0.04</v>
      </c>
      <c r="E386">
        <v>-1.18</v>
      </c>
      <c r="F386">
        <v>7.0000000000000007E-2</v>
      </c>
      <c r="G386">
        <v>0.51</v>
      </c>
      <c r="H386">
        <v>-0.53</v>
      </c>
      <c r="I386">
        <f>output__2[[#This Row],[wx]]*180/PI()</f>
        <v>4.0107045659157627</v>
      </c>
      <c r="J386">
        <f>output__2[[#This Row],[wy]]*180/PI()</f>
        <v>29.220847551671984</v>
      </c>
      <c r="K386">
        <f>output__2[[#This Row],[wz]]*180/PI()</f>
        <v>-30.366763141933632</v>
      </c>
      <c r="L386">
        <f>output__2[[#This Row],[wx (deg)]]*output__2[[#This Row],[dt]]</f>
        <v>0.52738358619051307</v>
      </c>
      <c r="M386">
        <f>output__2[[#This Row],[wy (deg)]]*output__2[[#This Row],[dt]]</f>
        <v>3.8423661279594521</v>
      </c>
      <c r="N386">
        <f>output__2[[#This Row],[wz (deg)]]*output__2[[#This Row],[dt]]</f>
        <v>-3.9930471525853131</v>
      </c>
      <c r="O386">
        <f>SUM($L$2:output__2[[#This Row],[delta θx]])</f>
        <v>22.330751607735049</v>
      </c>
      <c r="P386">
        <f>SUM($M$2:output__2[[#This Row],[delta θy]])</f>
        <v>21.386377932614856</v>
      </c>
      <c r="Q386">
        <f>SUM($N$2:output__2[[#This Row],[delta θz]])</f>
        <v>14.542408528933766</v>
      </c>
      <c r="R386">
        <f>SQRT(output__2[[#This Row],[θ x]]^2+output__2[[#This Row],[θ y]]^2+output__2[[#This Row],[θ z]]^2)</f>
        <v>34.169010437315897</v>
      </c>
      <c r="S386">
        <f>output__2[[#This Row],[ax]]*$B386</f>
        <v>7.1006759999998087E-2</v>
      </c>
      <c r="T386">
        <f>output__2[[#This Row],[ay]]*$B386</f>
        <v>-5.2597599999998582E-3</v>
      </c>
      <c r="U386">
        <f>output__2[[#This Row],[az]]*$B386</f>
        <v>-0.15516291999999579</v>
      </c>
      <c r="V386">
        <f>SUM(S$2:S386)</f>
        <v>0.28020601999992645</v>
      </c>
      <c r="W386">
        <f>SUM(T$2:T386)</f>
        <v>2.9815204600000493</v>
      </c>
      <c r="X386">
        <f>SUM($U$2:U386)</f>
        <v>-3.2232167500000308</v>
      </c>
      <c r="Y386">
        <f>SQRT(output__2[[#This Row],[vx]]^2+output__2[[#This Row],[vy]]^2+output__2[[#This Row],[vz]]^2)</f>
        <v>4.3996711109495292</v>
      </c>
      <c r="Z386">
        <f t="shared" si="5"/>
        <v>0.97499999999999998</v>
      </c>
      <c r="AA386">
        <f>output__2[[#This Row],[m segmental(kg)]]*output__2[[#This Row],[vmag]]</f>
        <v>4.2896793331757905</v>
      </c>
    </row>
    <row r="387" spans="1:27" x14ac:dyDescent="0.3">
      <c r="A387">
        <v>48.352837000000001</v>
      </c>
      <c r="B387">
        <f>output__2[[#This Row],[time]]-A386</f>
        <v>0.12359900000000579</v>
      </c>
      <c r="C387">
        <v>-2.19</v>
      </c>
      <c r="D387">
        <v>1.18</v>
      </c>
      <c r="E387">
        <v>0.28999999999999998</v>
      </c>
      <c r="F387">
        <v>0.1</v>
      </c>
      <c r="G387">
        <v>-0.03</v>
      </c>
      <c r="H387">
        <v>-0.08</v>
      </c>
      <c r="I387">
        <f>output__2[[#This Row],[wx]]*180/PI()</f>
        <v>5.7295779513082321</v>
      </c>
      <c r="J387">
        <f>output__2[[#This Row],[wy]]*180/PI()</f>
        <v>-1.7188733853924696</v>
      </c>
      <c r="K387">
        <f>output__2[[#This Row],[wz]]*180/PI()</f>
        <v>-4.5836623610465859</v>
      </c>
      <c r="L387">
        <f>output__2[[#This Row],[wx (deg)]]*output__2[[#This Row],[dt]]</f>
        <v>0.70817010520377932</v>
      </c>
      <c r="M387">
        <f>output__2[[#This Row],[wy (deg)]]*output__2[[#This Row],[dt]]</f>
        <v>-0.21245103156113379</v>
      </c>
      <c r="N387">
        <f>output__2[[#This Row],[wz (deg)]]*output__2[[#This Row],[dt]]</f>
        <v>-0.56653608416302348</v>
      </c>
      <c r="O387">
        <f>SUM($L$2:output__2[[#This Row],[delta θx]])</f>
        <v>23.03892171293883</v>
      </c>
      <c r="P387">
        <f>SUM($M$2:output__2[[#This Row],[delta θy]])</f>
        <v>21.173926901053722</v>
      </c>
      <c r="Q387">
        <f>SUM($N$2:output__2[[#This Row],[delta θz]])</f>
        <v>13.975872444770742</v>
      </c>
      <c r="R387">
        <f>SQRT(output__2[[#This Row],[θ x]]^2+output__2[[#This Row],[θ y]]^2+output__2[[#This Row],[θ z]]^2)</f>
        <v>34.270280195799288</v>
      </c>
      <c r="S387">
        <f>output__2[[#This Row],[ax]]*$B387</f>
        <v>-0.27068181000001268</v>
      </c>
      <c r="T387">
        <f>output__2[[#This Row],[ay]]*$B387</f>
        <v>0.14584682000000682</v>
      </c>
      <c r="U387">
        <f>output__2[[#This Row],[az]]*$B387</f>
        <v>3.5843710000001673E-2</v>
      </c>
      <c r="V387">
        <f>SUM(S$2:S387)</f>
        <v>9.5242099999137686E-3</v>
      </c>
      <c r="W387">
        <f>SUM(T$2:T387)</f>
        <v>3.127367280000056</v>
      </c>
      <c r="X387">
        <f>SUM($U$2:U387)</f>
        <v>-3.1873730400000291</v>
      </c>
      <c r="Y387">
        <f>SQRT(output__2[[#This Row],[vx]]^2+output__2[[#This Row],[vy]]^2+output__2[[#This Row],[vz]]^2)</f>
        <v>4.4654074518133395</v>
      </c>
      <c r="Z387">
        <f t="shared" si="5"/>
        <v>0.97499999999999998</v>
      </c>
      <c r="AA387">
        <f>output__2[[#This Row],[m segmental(kg)]]*output__2[[#This Row],[vmag]]</f>
        <v>4.353772265518006</v>
      </c>
    </row>
    <row r="388" spans="1:27" x14ac:dyDescent="0.3">
      <c r="A388">
        <v>48.475397999999998</v>
      </c>
      <c r="B388">
        <f>output__2[[#This Row],[time]]-A387</f>
        <v>0.12256099999999748</v>
      </c>
      <c r="C388">
        <v>0.47000000000000003</v>
      </c>
      <c r="D388">
        <v>-0.18</v>
      </c>
      <c r="E388">
        <v>-0.14000000000000001</v>
      </c>
      <c r="F388">
        <v>0.15</v>
      </c>
      <c r="G388">
        <v>-0.38</v>
      </c>
      <c r="H388">
        <v>0.23</v>
      </c>
      <c r="I388">
        <f>output__2[[#This Row],[wx]]*180/PI()</f>
        <v>8.5943669269623477</v>
      </c>
      <c r="J388">
        <f>output__2[[#This Row],[wy]]*180/PI()</f>
        <v>-21.772396214971284</v>
      </c>
      <c r="K388">
        <f>output__2[[#This Row],[wz]]*180/PI()</f>
        <v>13.178029288008934</v>
      </c>
      <c r="L388">
        <f>output__2[[#This Row],[wx (deg)]]*output__2[[#This Row],[dt]]</f>
        <v>1.0533342049354106</v>
      </c>
      <c r="M388">
        <f>output__2[[#This Row],[wy (deg)]]*output__2[[#This Row],[dt]]</f>
        <v>-2.6684466525030408</v>
      </c>
      <c r="N388">
        <f>output__2[[#This Row],[wz (deg)]]*output__2[[#This Row],[dt]]</f>
        <v>1.6151124475676297</v>
      </c>
      <c r="O388">
        <f>SUM($L$2:output__2[[#This Row],[delta θx]])</f>
        <v>24.09225591787424</v>
      </c>
      <c r="P388">
        <f>SUM($M$2:output__2[[#This Row],[delta θy]])</f>
        <v>18.505480248550683</v>
      </c>
      <c r="Q388">
        <f>SUM($N$2:output__2[[#This Row],[delta θz]])</f>
        <v>15.590984892338371</v>
      </c>
      <c r="R388">
        <f>SQRT(output__2[[#This Row],[θ x]]^2+output__2[[#This Row],[θ y]]^2+output__2[[#This Row],[θ z]]^2)</f>
        <v>34.146279509706019</v>
      </c>
      <c r="S388">
        <f>output__2[[#This Row],[ax]]*$B388</f>
        <v>5.7603669999998816E-2</v>
      </c>
      <c r="T388">
        <f>output__2[[#This Row],[ay]]*$B388</f>
        <v>-2.2060979999999546E-2</v>
      </c>
      <c r="U388">
        <f>output__2[[#This Row],[az]]*$B388</f>
        <v>-1.7158539999999649E-2</v>
      </c>
      <c r="V388">
        <f>SUM(S$2:S388)</f>
        <v>6.7127879999912585E-2</v>
      </c>
      <c r="W388">
        <f>SUM(T$2:T388)</f>
        <v>3.1053063000000565</v>
      </c>
      <c r="X388">
        <f>SUM($U$2:U388)</f>
        <v>-3.2045315800000287</v>
      </c>
      <c r="Y388">
        <f>SQRT(output__2[[#This Row],[vx]]^2+output__2[[#This Row],[vy]]^2+output__2[[#This Row],[vz]]^2)</f>
        <v>4.4627856789577969</v>
      </c>
      <c r="Z388">
        <f t="shared" ref="Z388:Z451" si="6">65*0.015</f>
        <v>0.97499999999999998</v>
      </c>
      <c r="AA388">
        <f>output__2[[#This Row],[m segmental(kg)]]*output__2[[#This Row],[vmag]]</f>
        <v>4.3512160369838515</v>
      </c>
    </row>
    <row r="389" spans="1:27" x14ac:dyDescent="0.3">
      <c r="A389">
        <v>48.599615999999997</v>
      </c>
      <c r="B389">
        <f>output__2[[#This Row],[time]]-A388</f>
        <v>0.12421799999999905</v>
      </c>
      <c r="C389">
        <v>0.66</v>
      </c>
      <c r="D389">
        <v>-0.46</v>
      </c>
      <c r="E389">
        <v>0.44</v>
      </c>
      <c r="F389">
        <v>0.23</v>
      </c>
      <c r="G389">
        <v>-0.11</v>
      </c>
      <c r="H389">
        <v>-0.01</v>
      </c>
      <c r="I389">
        <f>output__2[[#This Row],[wx]]*180/PI()</f>
        <v>13.178029288008934</v>
      </c>
      <c r="J389">
        <f>output__2[[#This Row],[wy]]*180/PI()</f>
        <v>-6.3025357464390561</v>
      </c>
      <c r="K389">
        <f>output__2[[#This Row],[wz]]*180/PI()</f>
        <v>-0.57295779513082323</v>
      </c>
      <c r="L389">
        <f>output__2[[#This Row],[wx (deg)]]*output__2[[#This Row],[dt]]</f>
        <v>1.6369484420978813</v>
      </c>
      <c r="M389">
        <f>output__2[[#This Row],[wy (deg)]]*output__2[[#This Row],[dt]]</f>
        <v>-0.78288838535116068</v>
      </c>
      <c r="N389">
        <f>output__2[[#This Row],[wz (deg)]]*output__2[[#This Row],[dt]]</f>
        <v>-7.1171671395560063E-2</v>
      </c>
      <c r="O389">
        <f>SUM($L$2:output__2[[#This Row],[delta θx]])</f>
        <v>25.729204359972123</v>
      </c>
      <c r="P389">
        <f>SUM($M$2:output__2[[#This Row],[delta θy]])</f>
        <v>17.722591863199522</v>
      </c>
      <c r="Q389">
        <f>SUM($N$2:output__2[[#This Row],[delta θz]])</f>
        <v>15.519813220942812</v>
      </c>
      <c r="R389">
        <f>SQRT(output__2[[#This Row],[θ x]]^2+output__2[[#This Row],[θ y]]^2+output__2[[#This Row],[θ z]]^2)</f>
        <v>34.884764894717371</v>
      </c>
      <c r="S389">
        <f>output__2[[#This Row],[ax]]*$B389</f>
        <v>8.1983879999999384E-2</v>
      </c>
      <c r="T389">
        <f>output__2[[#This Row],[ay]]*$B389</f>
        <v>-5.7140279999999564E-2</v>
      </c>
      <c r="U389">
        <f>output__2[[#This Row],[az]]*$B389</f>
        <v>5.465591999999958E-2</v>
      </c>
      <c r="V389">
        <f>SUM(S$2:S389)</f>
        <v>0.14911175999991197</v>
      </c>
      <c r="W389">
        <f>SUM(T$2:T389)</f>
        <v>3.0481660200000569</v>
      </c>
      <c r="X389">
        <f>SUM($U$2:U389)</f>
        <v>-3.1498756600000291</v>
      </c>
      <c r="Y389">
        <f>SQRT(output__2[[#This Row],[vx]]^2+output__2[[#This Row],[vy]]^2+output__2[[#This Row],[vz]]^2)</f>
        <v>4.3858028998022558</v>
      </c>
      <c r="Z389">
        <f t="shared" si="6"/>
        <v>0.97499999999999998</v>
      </c>
      <c r="AA389">
        <f>output__2[[#This Row],[m segmental(kg)]]*output__2[[#This Row],[vmag]]</f>
        <v>4.2761578273071992</v>
      </c>
    </row>
    <row r="390" spans="1:27" x14ac:dyDescent="0.3">
      <c r="A390">
        <v>48.729020999999996</v>
      </c>
      <c r="B390">
        <f>output__2[[#This Row],[time]]-A389</f>
        <v>0.12940499999999844</v>
      </c>
      <c r="C390">
        <v>0.70000000000000007</v>
      </c>
      <c r="D390">
        <v>0.55000000000000004</v>
      </c>
      <c r="E390">
        <v>0.56000000000000005</v>
      </c>
      <c r="F390">
        <v>7.0000000000000007E-2</v>
      </c>
      <c r="G390">
        <v>-7.0000000000000007E-2</v>
      </c>
      <c r="H390">
        <v>0.04</v>
      </c>
      <c r="I390">
        <f>output__2[[#This Row],[wx]]*180/PI()</f>
        <v>4.0107045659157627</v>
      </c>
      <c r="J390">
        <f>output__2[[#This Row],[wy]]*180/PI()</f>
        <v>-4.0107045659157627</v>
      </c>
      <c r="K390">
        <f>output__2[[#This Row],[wz]]*180/PI()</f>
        <v>2.2918311805232929</v>
      </c>
      <c r="L390">
        <f>output__2[[#This Row],[wx (deg)]]*output__2[[#This Row],[dt]]</f>
        <v>0.51900522435232299</v>
      </c>
      <c r="M390">
        <f>output__2[[#This Row],[wy (deg)]]*output__2[[#This Row],[dt]]</f>
        <v>-0.51900522435232299</v>
      </c>
      <c r="N390">
        <f>output__2[[#This Row],[wz (deg)]]*output__2[[#This Row],[dt]]</f>
        <v>0.29657441391561312</v>
      </c>
      <c r="O390">
        <f>SUM($L$2:output__2[[#This Row],[delta θx]])</f>
        <v>26.248209584324446</v>
      </c>
      <c r="P390">
        <f>SUM($M$2:output__2[[#This Row],[delta θy]])</f>
        <v>17.203586638847199</v>
      </c>
      <c r="Q390">
        <f>SUM($N$2:output__2[[#This Row],[delta θz]])</f>
        <v>15.816387634858424</v>
      </c>
      <c r="R390">
        <f>SQRT(output__2[[#This Row],[θ x]]^2+output__2[[#This Row],[θ y]]^2+output__2[[#This Row],[θ z]]^2)</f>
        <v>35.143847504777362</v>
      </c>
      <c r="S390">
        <f>output__2[[#This Row],[ax]]*$B390</f>
        <v>9.0583499999998915E-2</v>
      </c>
      <c r="T390">
        <f>output__2[[#This Row],[ay]]*$B390</f>
        <v>7.1172749999999146E-2</v>
      </c>
      <c r="U390">
        <f>output__2[[#This Row],[az]]*$B390</f>
        <v>7.2466799999999137E-2</v>
      </c>
      <c r="V390">
        <f>SUM(S$2:S390)</f>
        <v>0.23969525999991087</v>
      </c>
      <c r="W390">
        <f>SUM(T$2:T390)</f>
        <v>3.1193387700000561</v>
      </c>
      <c r="X390">
        <f>SUM($U$2:U390)</f>
        <v>-3.07740886000003</v>
      </c>
      <c r="Y390">
        <f>SQRT(output__2[[#This Row],[vx]]^2+output__2[[#This Row],[vy]]^2+output__2[[#This Row],[vz]]^2)</f>
        <v>4.3884135483450706</v>
      </c>
      <c r="Z390">
        <f t="shared" si="6"/>
        <v>0.97499999999999998</v>
      </c>
      <c r="AA390">
        <f>output__2[[#This Row],[m segmental(kg)]]*output__2[[#This Row],[vmag]]</f>
        <v>4.2787032096364435</v>
      </c>
    </row>
    <row r="391" spans="1:27" x14ac:dyDescent="0.3">
      <c r="A391">
        <v>48.853210999999995</v>
      </c>
      <c r="B391">
        <f>output__2[[#This Row],[time]]-A390</f>
        <v>0.12418999999999869</v>
      </c>
      <c r="C391">
        <v>-0.24</v>
      </c>
      <c r="D391">
        <v>1.6600000000000001</v>
      </c>
      <c r="E391">
        <v>-4.5600000000000005</v>
      </c>
      <c r="F391">
        <v>0.37</v>
      </c>
      <c r="G391">
        <v>-0.05</v>
      </c>
      <c r="H391">
        <v>0.77</v>
      </c>
      <c r="I391">
        <f>output__2[[#This Row],[wx]]*180/PI()</f>
        <v>21.199438419840458</v>
      </c>
      <c r="J391">
        <f>output__2[[#This Row],[wy]]*180/PI()</f>
        <v>-2.8647889756541161</v>
      </c>
      <c r="K391">
        <f>output__2[[#This Row],[wz]]*180/PI()</f>
        <v>44.117750225073387</v>
      </c>
      <c r="L391">
        <f>output__2[[#This Row],[wx (deg)]]*output__2[[#This Row],[dt]]</f>
        <v>2.6327582573599586</v>
      </c>
      <c r="M391">
        <f>output__2[[#This Row],[wy (deg)]]*output__2[[#This Row],[dt]]</f>
        <v>-0.35577814288648091</v>
      </c>
      <c r="N391">
        <f>output__2[[#This Row],[wz (deg)]]*output__2[[#This Row],[dt]]</f>
        <v>5.4789834004518063</v>
      </c>
      <c r="O391">
        <f>SUM($L$2:output__2[[#This Row],[delta θx]])</f>
        <v>28.880967841684406</v>
      </c>
      <c r="P391">
        <f>SUM($M$2:output__2[[#This Row],[delta θy]])</f>
        <v>16.847808495960717</v>
      </c>
      <c r="Q391">
        <f>SUM($N$2:output__2[[#This Row],[delta θz]])</f>
        <v>21.295371035310232</v>
      </c>
      <c r="R391">
        <f>SQRT(output__2[[#This Row],[θ x]]^2+output__2[[#This Row],[θ y]]^2+output__2[[#This Row],[θ z]]^2)</f>
        <v>39.64154111687013</v>
      </c>
      <c r="S391">
        <f>output__2[[#This Row],[ax]]*$B391</f>
        <v>-2.9805599999999686E-2</v>
      </c>
      <c r="T391">
        <f>output__2[[#This Row],[ay]]*$B391</f>
        <v>0.20615539999999785</v>
      </c>
      <c r="U391">
        <f>output__2[[#This Row],[az]]*$B391</f>
        <v>-0.5663063999999941</v>
      </c>
      <c r="V391">
        <f>SUM(S$2:S391)</f>
        <v>0.20988965999991119</v>
      </c>
      <c r="W391">
        <f>SUM(T$2:T391)</f>
        <v>3.325494170000054</v>
      </c>
      <c r="X391">
        <f>SUM($U$2:U391)</f>
        <v>-3.643715260000024</v>
      </c>
      <c r="Y391">
        <f>SQRT(output__2[[#This Row],[vx]]^2+output__2[[#This Row],[vy]]^2+output__2[[#This Row],[vz]]^2)</f>
        <v>4.9375728895922402</v>
      </c>
      <c r="Z391">
        <f t="shared" si="6"/>
        <v>0.97499999999999998</v>
      </c>
      <c r="AA391">
        <f>output__2[[#This Row],[m segmental(kg)]]*output__2[[#This Row],[vmag]]</f>
        <v>4.8141335673524344</v>
      </c>
    </row>
    <row r="392" spans="1:27" x14ac:dyDescent="0.3">
      <c r="A392">
        <v>48.981916999999996</v>
      </c>
      <c r="B392">
        <f>output__2[[#This Row],[time]]-A391</f>
        <v>0.1287060000000011</v>
      </c>
      <c r="C392">
        <v>4.05</v>
      </c>
      <c r="D392">
        <v>1.9100000000000001</v>
      </c>
      <c r="E392">
        <v>-1.07</v>
      </c>
      <c r="F392">
        <v>0.12</v>
      </c>
      <c r="G392">
        <v>0.04</v>
      </c>
      <c r="H392">
        <v>-0.13</v>
      </c>
      <c r="I392">
        <f>output__2[[#This Row],[wx]]*180/PI()</f>
        <v>6.8754935415698784</v>
      </c>
      <c r="J392">
        <f>output__2[[#This Row],[wy]]*180/PI()</f>
        <v>2.2918311805232929</v>
      </c>
      <c r="K392">
        <f>output__2[[#This Row],[wz]]*180/PI()</f>
        <v>-7.4484513367007024</v>
      </c>
      <c r="L392">
        <f>output__2[[#This Row],[wx (deg)]]*output__2[[#This Row],[dt]]</f>
        <v>0.88491727176130031</v>
      </c>
      <c r="M392">
        <f>output__2[[#This Row],[wy (deg)]]*output__2[[#This Row],[dt]]</f>
        <v>0.29497242392043344</v>
      </c>
      <c r="N392">
        <f>output__2[[#This Row],[wz (deg)]]*output__2[[#This Row],[dt]]</f>
        <v>-0.95866037774140878</v>
      </c>
      <c r="O392">
        <f>SUM($L$2:output__2[[#This Row],[delta θx]])</f>
        <v>29.765885113445705</v>
      </c>
      <c r="P392">
        <f>SUM($M$2:output__2[[#This Row],[delta θy]])</f>
        <v>17.142780919881151</v>
      </c>
      <c r="Q392">
        <f>SUM($N$2:output__2[[#This Row],[delta θz]])</f>
        <v>20.336710657568823</v>
      </c>
      <c r="R392">
        <f>SQRT(output__2[[#This Row],[θ x]]^2+output__2[[#This Row],[θ y]]^2+output__2[[#This Row],[θ z]]^2)</f>
        <v>39.918224592578802</v>
      </c>
      <c r="S392">
        <f>output__2[[#This Row],[ax]]*$B392</f>
        <v>0.52125930000000442</v>
      </c>
      <c r="T392">
        <f>output__2[[#This Row],[ay]]*$B392</f>
        <v>0.24582846000000211</v>
      </c>
      <c r="U392">
        <f>output__2[[#This Row],[az]]*$B392</f>
        <v>-0.13771542000000117</v>
      </c>
      <c r="V392">
        <f>SUM(S$2:S392)</f>
        <v>0.73114895999991558</v>
      </c>
      <c r="W392">
        <f>SUM(T$2:T392)</f>
        <v>3.571322630000056</v>
      </c>
      <c r="X392">
        <f>SUM($U$2:U392)</f>
        <v>-3.781430680000025</v>
      </c>
      <c r="Y392">
        <f>SQRT(output__2[[#This Row],[vx]]^2+output__2[[#This Row],[vy]]^2+output__2[[#This Row],[vz]]^2)</f>
        <v>5.2524415386470436</v>
      </c>
      <c r="Z392">
        <f t="shared" si="6"/>
        <v>0.97499999999999998</v>
      </c>
      <c r="AA392">
        <f>output__2[[#This Row],[m segmental(kg)]]*output__2[[#This Row],[vmag]]</f>
        <v>5.1211305001808674</v>
      </c>
    </row>
    <row r="393" spans="1:27" x14ac:dyDescent="0.3">
      <c r="A393">
        <v>49.105398999999998</v>
      </c>
      <c r="B393">
        <f>output__2[[#This Row],[time]]-A392</f>
        <v>0.12348200000000276</v>
      </c>
      <c r="C393">
        <v>0.84</v>
      </c>
      <c r="D393">
        <v>-0.47000000000000003</v>
      </c>
      <c r="E393">
        <v>-0.16</v>
      </c>
      <c r="F393">
        <v>0.26</v>
      </c>
      <c r="G393">
        <v>0.11</v>
      </c>
      <c r="H393">
        <v>0.03</v>
      </c>
      <c r="I393">
        <f>output__2[[#This Row],[wx]]*180/PI()</f>
        <v>14.896902673401405</v>
      </c>
      <c r="J393">
        <f>output__2[[#This Row],[wy]]*180/PI()</f>
        <v>6.3025357464390561</v>
      </c>
      <c r="K393">
        <f>output__2[[#This Row],[wz]]*180/PI()</f>
        <v>1.7188733853924696</v>
      </c>
      <c r="L393">
        <f>output__2[[#This Row],[wx (deg)]]*output__2[[#This Row],[dt]]</f>
        <v>1.8394993359169933</v>
      </c>
      <c r="M393">
        <f>output__2[[#This Row],[wy (deg)]]*output__2[[#This Row],[dt]]</f>
        <v>0.77824971904180484</v>
      </c>
      <c r="N393">
        <f>output__2[[#This Row],[wz (deg)]]*output__2[[#This Row],[dt]]</f>
        <v>0.21224992337503767</v>
      </c>
      <c r="O393">
        <f>SUM($L$2:output__2[[#This Row],[delta θx]])</f>
        <v>31.605384449362699</v>
      </c>
      <c r="P393">
        <f>SUM($M$2:output__2[[#This Row],[delta θy]])</f>
        <v>17.921030638922957</v>
      </c>
      <c r="Q393">
        <f>SUM($N$2:output__2[[#This Row],[delta θz]])</f>
        <v>20.548960580943859</v>
      </c>
      <c r="R393">
        <f>SQRT(output__2[[#This Row],[θ x]]^2+output__2[[#This Row],[θ y]]^2+output__2[[#This Row],[θ z]]^2)</f>
        <v>41.741148119217051</v>
      </c>
      <c r="S393">
        <f>output__2[[#This Row],[ax]]*$B393</f>
        <v>0.10372488000000231</v>
      </c>
      <c r="T393">
        <f>output__2[[#This Row],[ay]]*$B393</f>
        <v>-5.8036540000001302E-2</v>
      </c>
      <c r="U393">
        <f>output__2[[#This Row],[az]]*$B393</f>
        <v>-1.975712000000044E-2</v>
      </c>
      <c r="V393">
        <f>SUM(S$2:S393)</f>
        <v>0.83487383999991793</v>
      </c>
      <c r="W393">
        <f>SUM(T$2:T393)</f>
        <v>3.5132860900000549</v>
      </c>
      <c r="X393">
        <f>SUM($U$2:U393)</f>
        <v>-3.8011878000000254</v>
      </c>
      <c r="Y393">
        <f>SQRT(output__2[[#This Row],[vx]]^2+output__2[[#This Row],[vy]]^2+output__2[[#This Row],[vz]]^2)</f>
        <v>5.2430165143525072</v>
      </c>
      <c r="Z393">
        <f t="shared" si="6"/>
        <v>0.97499999999999998</v>
      </c>
      <c r="AA393">
        <f>output__2[[#This Row],[m segmental(kg)]]*output__2[[#This Row],[vmag]]</f>
        <v>5.1119411014936942</v>
      </c>
    </row>
    <row r="394" spans="1:27" x14ac:dyDescent="0.3">
      <c r="A394">
        <v>49.227560999999994</v>
      </c>
      <c r="B394">
        <f>output__2[[#This Row],[time]]-A393</f>
        <v>0.12216199999999588</v>
      </c>
      <c r="C394">
        <v>-0.15</v>
      </c>
      <c r="D394">
        <v>0.02</v>
      </c>
      <c r="E394">
        <v>0.71</v>
      </c>
      <c r="F394">
        <v>0.21</v>
      </c>
      <c r="G394">
        <v>0.05</v>
      </c>
      <c r="H394">
        <v>0.03</v>
      </c>
      <c r="I394">
        <f>output__2[[#This Row],[wx]]*180/PI()</f>
        <v>12.032113697747286</v>
      </c>
      <c r="J394">
        <f>output__2[[#This Row],[wy]]*180/PI()</f>
        <v>2.8647889756541161</v>
      </c>
      <c r="K394">
        <f>output__2[[#This Row],[wz]]*180/PI()</f>
        <v>1.7188733853924696</v>
      </c>
      <c r="L394">
        <f>output__2[[#This Row],[wx (deg)]]*output__2[[#This Row],[dt]]</f>
        <v>1.4698670735441546</v>
      </c>
      <c r="M394">
        <f>output__2[[#This Row],[wy (deg)]]*output__2[[#This Row],[dt]]</f>
        <v>0.34996835084384631</v>
      </c>
      <c r="N394">
        <f>output__2[[#This Row],[wz (deg)]]*output__2[[#This Row],[dt]]</f>
        <v>0.2099810105063078</v>
      </c>
      <c r="O394">
        <f>SUM($L$2:output__2[[#This Row],[delta θx]])</f>
        <v>33.075251522906854</v>
      </c>
      <c r="P394">
        <f>SUM($M$2:output__2[[#This Row],[delta θy]])</f>
        <v>18.270998989766802</v>
      </c>
      <c r="Q394">
        <f>SUM($N$2:output__2[[#This Row],[delta θz]])</f>
        <v>20.758941591450167</v>
      </c>
      <c r="R394">
        <f>SQRT(output__2[[#This Row],[θ x]]^2+output__2[[#This Row],[θ y]]^2+output__2[[#This Row],[θ z]]^2)</f>
        <v>43.113052819127191</v>
      </c>
      <c r="S394">
        <f>output__2[[#This Row],[ax]]*$B394</f>
        <v>-1.8324299999999381E-2</v>
      </c>
      <c r="T394">
        <f>output__2[[#This Row],[ay]]*$B394</f>
        <v>2.4432399999999178E-3</v>
      </c>
      <c r="U394">
        <f>output__2[[#This Row],[az]]*$B394</f>
        <v>8.6735019999997068E-2</v>
      </c>
      <c r="V394">
        <f>SUM(S$2:S394)</f>
        <v>0.81654953999991853</v>
      </c>
      <c r="W394">
        <f>SUM(T$2:T394)</f>
        <v>3.5157293300000547</v>
      </c>
      <c r="X394">
        <f>SUM($U$2:U394)</f>
        <v>-3.7144527800000282</v>
      </c>
      <c r="Y394">
        <f>SQRT(output__2[[#This Row],[vx]]^2+output__2[[#This Row],[vy]]^2+output__2[[#This Row],[vz]]^2)</f>
        <v>5.1792147404743361</v>
      </c>
      <c r="Z394">
        <f t="shared" si="6"/>
        <v>0.97499999999999998</v>
      </c>
      <c r="AA394">
        <f>output__2[[#This Row],[m segmental(kg)]]*output__2[[#This Row],[vmag]]</f>
        <v>5.0497343719624777</v>
      </c>
    </row>
    <row r="395" spans="1:27" x14ac:dyDescent="0.3">
      <c r="A395">
        <v>49.354558999999995</v>
      </c>
      <c r="B395">
        <f>output__2[[#This Row],[time]]-A394</f>
        <v>0.12699800000000039</v>
      </c>
      <c r="C395">
        <v>-2.68</v>
      </c>
      <c r="D395">
        <v>1.44</v>
      </c>
      <c r="E395">
        <v>-0.24</v>
      </c>
      <c r="F395">
        <v>0.03</v>
      </c>
      <c r="G395">
        <v>0.14000000000000001</v>
      </c>
      <c r="H395">
        <v>-0.28999999999999998</v>
      </c>
      <c r="I395">
        <f>output__2[[#This Row],[wx]]*180/PI()</f>
        <v>1.7188733853924696</v>
      </c>
      <c r="J395">
        <f>output__2[[#This Row],[wy]]*180/PI()</f>
        <v>8.0214091318315255</v>
      </c>
      <c r="K395">
        <f>output__2[[#This Row],[wz]]*180/PI()</f>
        <v>-16.615776058793873</v>
      </c>
      <c r="L395">
        <f>output__2[[#This Row],[wx (deg)]]*output__2[[#This Row],[dt]]</f>
        <v>0.21829348219807351</v>
      </c>
      <c r="M395">
        <f>output__2[[#This Row],[wy (deg)]]*output__2[[#This Row],[dt]]</f>
        <v>1.0187029169243431</v>
      </c>
      <c r="N395">
        <f>output__2[[#This Row],[wz (deg)]]*output__2[[#This Row],[dt]]</f>
        <v>-2.1101703279147106</v>
      </c>
      <c r="O395">
        <f>SUM($L$2:output__2[[#This Row],[delta θx]])</f>
        <v>33.293545005104924</v>
      </c>
      <c r="P395">
        <f>SUM($M$2:output__2[[#This Row],[delta θy]])</f>
        <v>19.289701906691146</v>
      </c>
      <c r="Q395">
        <f>SUM($N$2:output__2[[#This Row],[delta θz]])</f>
        <v>18.648771263535458</v>
      </c>
      <c r="R395">
        <f>SQRT(output__2[[#This Row],[θ x]]^2+output__2[[#This Row],[θ y]]^2+output__2[[#This Row],[θ z]]^2)</f>
        <v>42.758968746867794</v>
      </c>
      <c r="S395">
        <f>output__2[[#This Row],[ax]]*$B395</f>
        <v>-0.34035464000000104</v>
      </c>
      <c r="T395">
        <f>output__2[[#This Row],[ay]]*$B395</f>
        <v>0.18287712000000056</v>
      </c>
      <c r="U395">
        <f>output__2[[#This Row],[az]]*$B395</f>
        <v>-3.0479520000000093E-2</v>
      </c>
      <c r="V395">
        <f>SUM(S$2:S395)</f>
        <v>0.47619489999991749</v>
      </c>
      <c r="W395">
        <f>SUM(T$2:T395)</f>
        <v>3.6986064500000553</v>
      </c>
      <c r="X395">
        <f>SUM($U$2:U395)</f>
        <v>-3.7449323000000283</v>
      </c>
      <c r="Y395">
        <f>SQRT(output__2[[#This Row],[vx]]^2+output__2[[#This Row],[vy]]^2+output__2[[#This Row],[vz]]^2)</f>
        <v>5.2849757980856866</v>
      </c>
      <c r="Z395">
        <f t="shared" si="6"/>
        <v>0.97499999999999998</v>
      </c>
      <c r="AA395">
        <f>output__2[[#This Row],[m segmental(kg)]]*output__2[[#This Row],[vmag]]</f>
        <v>5.1528514031335444</v>
      </c>
    </row>
    <row r="396" spans="1:27" x14ac:dyDescent="0.3">
      <c r="A396">
        <v>49.485271999999995</v>
      </c>
      <c r="B396">
        <f>output__2[[#This Row],[time]]-A395</f>
        <v>0.13071300000000008</v>
      </c>
      <c r="C396">
        <v>1.54</v>
      </c>
      <c r="D396">
        <v>-3.13</v>
      </c>
      <c r="E396">
        <v>-0.92</v>
      </c>
      <c r="F396">
        <v>-0.47000000000000003</v>
      </c>
      <c r="G396">
        <v>0.41000000000000003</v>
      </c>
      <c r="H396">
        <v>-0.41000000000000003</v>
      </c>
      <c r="I396">
        <f>output__2[[#This Row],[wx]]*180/PI()</f>
        <v>-26.929016371148695</v>
      </c>
      <c r="J396">
        <f>output__2[[#This Row],[wy]]*180/PI()</f>
        <v>23.491269600363758</v>
      </c>
      <c r="K396">
        <f>output__2[[#This Row],[wz]]*180/PI()</f>
        <v>-23.491269600363758</v>
      </c>
      <c r="L396">
        <f>output__2[[#This Row],[wx (deg)]]*output__2[[#This Row],[dt]]</f>
        <v>-3.5199725169219613</v>
      </c>
      <c r="M396">
        <f>output__2[[#This Row],[wy (deg)]]*output__2[[#This Row],[dt]]</f>
        <v>3.0706143232723497</v>
      </c>
      <c r="N396">
        <f>output__2[[#This Row],[wz (deg)]]*output__2[[#This Row],[dt]]</f>
        <v>-3.0706143232723497</v>
      </c>
      <c r="O396">
        <f>SUM($L$2:output__2[[#This Row],[delta θx]])</f>
        <v>29.773572488182964</v>
      </c>
      <c r="P396">
        <f>SUM($M$2:output__2[[#This Row],[delta θy]])</f>
        <v>22.360316229963495</v>
      </c>
      <c r="Q396">
        <f>SUM($N$2:output__2[[#This Row],[delta θz]])</f>
        <v>15.578156940263108</v>
      </c>
      <c r="R396">
        <f>SQRT(output__2[[#This Row],[θ x]]^2+output__2[[#This Row],[θ y]]^2+output__2[[#This Row],[θ z]]^2)</f>
        <v>40.362461945086082</v>
      </c>
      <c r="S396">
        <f>output__2[[#This Row],[ax]]*$B396</f>
        <v>0.20129802000000013</v>
      </c>
      <c r="T396">
        <f>output__2[[#This Row],[ay]]*$B396</f>
        <v>-0.40913169000000021</v>
      </c>
      <c r="U396">
        <f>output__2[[#This Row],[az]]*$B396</f>
        <v>-0.12025596000000008</v>
      </c>
      <c r="V396">
        <f>SUM(S$2:S396)</f>
        <v>0.67749291999991756</v>
      </c>
      <c r="W396">
        <f>SUM(T$2:T396)</f>
        <v>3.2894747600000551</v>
      </c>
      <c r="X396">
        <f>SUM($U$2:U396)</f>
        <v>-3.8651882600000285</v>
      </c>
      <c r="Y396">
        <f>SQRT(output__2[[#This Row],[vx]]^2+output__2[[#This Row],[vy]]^2+output__2[[#This Row],[vz]]^2)</f>
        <v>5.1204805573861405</v>
      </c>
      <c r="Z396">
        <f t="shared" si="6"/>
        <v>0.97499999999999998</v>
      </c>
      <c r="AA396">
        <f>output__2[[#This Row],[m segmental(kg)]]*output__2[[#This Row],[vmag]]</f>
        <v>4.9924685434514871</v>
      </c>
    </row>
    <row r="397" spans="1:27" x14ac:dyDescent="0.3">
      <c r="A397">
        <v>49.604346</v>
      </c>
      <c r="B397">
        <f>output__2[[#This Row],[time]]-A396</f>
        <v>0.11907400000000479</v>
      </c>
      <c r="C397">
        <v>0.52</v>
      </c>
      <c r="D397">
        <v>-0.56000000000000005</v>
      </c>
      <c r="E397">
        <v>-0.21</v>
      </c>
      <c r="F397">
        <v>-0.38</v>
      </c>
      <c r="G397">
        <v>-0.11</v>
      </c>
      <c r="H397">
        <v>0.36</v>
      </c>
      <c r="I397">
        <f>output__2[[#This Row],[wx]]*180/PI()</f>
        <v>-21.772396214971284</v>
      </c>
      <c r="J397">
        <f>output__2[[#This Row],[wy]]*180/PI()</f>
        <v>-6.3025357464390561</v>
      </c>
      <c r="K397">
        <f>output__2[[#This Row],[wz]]*180/PI()</f>
        <v>20.626480624709636</v>
      </c>
      <c r="L397">
        <f>output__2[[#This Row],[wx (deg)]]*output__2[[#This Row],[dt]]</f>
        <v>-2.5925263069015947</v>
      </c>
      <c r="M397">
        <f>output__2[[#This Row],[wy (deg)]]*output__2[[#This Row],[dt]]</f>
        <v>-0.75046814147151431</v>
      </c>
      <c r="N397">
        <f>output__2[[#This Row],[wz (deg)]]*output__2[[#This Row],[dt]]</f>
        <v>2.4560775539067738</v>
      </c>
      <c r="O397">
        <f>SUM($L$2:output__2[[#This Row],[delta θx]])</f>
        <v>27.181046181281371</v>
      </c>
      <c r="P397">
        <f>SUM($M$2:output__2[[#This Row],[delta θy]])</f>
        <v>21.609848088491979</v>
      </c>
      <c r="Q397">
        <f>SUM($N$2:output__2[[#This Row],[delta θz]])</f>
        <v>18.034234494169883</v>
      </c>
      <c r="R397">
        <f>SQRT(output__2[[#This Row],[θ x]]^2+output__2[[#This Row],[θ y]]^2+output__2[[#This Row],[θ z]]^2)</f>
        <v>39.128358254689886</v>
      </c>
      <c r="S397">
        <f>output__2[[#This Row],[ax]]*$B397</f>
        <v>6.1918480000002489E-2</v>
      </c>
      <c r="T397">
        <f>output__2[[#This Row],[ay]]*$B397</f>
        <v>-6.6681440000002687E-2</v>
      </c>
      <c r="U397">
        <f>output__2[[#This Row],[az]]*$B397</f>
        <v>-2.5005540000001006E-2</v>
      </c>
      <c r="V397">
        <f>SUM(S$2:S397)</f>
        <v>0.73941139999992</v>
      </c>
      <c r="W397">
        <f>SUM(T$2:T397)</f>
        <v>3.2227933200000525</v>
      </c>
      <c r="X397">
        <f>SUM($U$2:U397)</f>
        <v>-3.8901938000000293</v>
      </c>
      <c r="Y397">
        <f>SQRT(output__2[[#This Row],[vx]]^2+output__2[[#This Row],[vy]]^2+output__2[[#This Row],[vz]]^2)</f>
        <v>5.1055591078201683</v>
      </c>
      <c r="Z397">
        <f t="shared" si="6"/>
        <v>0.97499999999999998</v>
      </c>
      <c r="AA397">
        <f>output__2[[#This Row],[m segmental(kg)]]*output__2[[#This Row],[vmag]]</f>
        <v>4.9779201301246641</v>
      </c>
    </row>
    <row r="398" spans="1:27" x14ac:dyDescent="0.3">
      <c r="A398">
        <v>49.746690000000001</v>
      </c>
      <c r="B398">
        <f>output__2[[#This Row],[time]]-A397</f>
        <v>0.14234400000000136</v>
      </c>
      <c r="C398">
        <v>0.21</v>
      </c>
      <c r="D398">
        <v>-0.61</v>
      </c>
      <c r="E398">
        <v>0.93</v>
      </c>
      <c r="F398">
        <v>-0.04</v>
      </c>
      <c r="G398">
        <v>-0.06</v>
      </c>
      <c r="H398">
        <v>0.11</v>
      </c>
      <c r="I398">
        <f>output__2[[#This Row],[wx]]*180/PI()</f>
        <v>-2.2918311805232929</v>
      </c>
      <c r="J398">
        <f>output__2[[#This Row],[wy]]*180/PI()</f>
        <v>-3.4377467707849392</v>
      </c>
      <c r="K398">
        <f>output__2[[#This Row],[wz]]*180/PI()</f>
        <v>6.3025357464390561</v>
      </c>
      <c r="L398">
        <f>output__2[[#This Row],[wx (deg)]]*output__2[[#This Row],[dt]]</f>
        <v>-0.32622841756041071</v>
      </c>
      <c r="M398">
        <f>output__2[[#This Row],[wy (deg)]]*output__2[[#This Row],[dt]]</f>
        <v>-0.48934262634061604</v>
      </c>
      <c r="N398">
        <f>output__2[[#This Row],[wz (deg)]]*output__2[[#This Row],[dt]]</f>
        <v>0.89712814829112952</v>
      </c>
      <c r="O398">
        <f>SUM($L$2:output__2[[#This Row],[delta θx]])</f>
        <v>26.854817763720959</v>
      </c>
      <c r="P398">
        <f>SUM($M$2:output__2[[#This Row],[delta θy]])</f>
        <v>21.120505462151364</v>
      </c>
      <c r="Q398">
        <f>SUM($N$2:output__2[[#This Row],[delta θz]])</f>
        <v>18.931362642461014</v>
      </c>
      <c r="R398">
        <f>SQRT(output__2[[#This Row],[θ x]]^2+output__2[[#This Row],[θ y]]^2+output__2[[#This Row],[θ z]]^2)</f>
        <v>39.05961443229819</v>
      </c>
      <c r="S398">
        <f>output__2[[#This Row],[ax]]*$B398</f>
        <v>2.9892240000000285E-2</v>
      </c>
      <c r="T398">
        <f>output__2[[#This Row],[ay]]*$B398</f>
        <v>-8.6829840000000824E-2</v>
      </c>
      <c r="U398">
        <f>output__2[[#This Row],[az]]*$B398</f>
        <v>0.13237992000000126</v>
      </c>
      <c r="V398">
        <f>SUM(S$2:S398)</f>
        <v>0.76930363999992024</v>
      </c>
      <c r="W398">
        <f>SUM(T$2:T398)</f>
        <v>3.1359634800000515</v>
      </c>
      <c r="X398">
        <f>SUM($U$2:U398)</f>
        <v>-3.757813880000028</v>
      </c>
      <c r="Y398">
        <f>SQRT(output__2[[#This Row],[vx]]^2+output__2[[#This Row],[vy]]^2+output__2[[#This Row],[vz]]^2)</f>
        <v>4.9545191689135715</v>
      </c>
      <c r="Z398">
        <f t="shared" si="6"/>
        <v>0.97499999999999998</v>
      </c>
      <c r="AA398">
        <f>output__2[[#This Row],[m segmental(kg)]]*output__2[[#This Row],[vmag]]</f>
        <v>4.8306561896907318</v>
      </c>
    </row>
    <row r="399" spans="1:27" x14ac:dyDescent="0.3">
      <c r="A399">
        <v>49.858351999999996</v>
      </c>
      <c r="B399">
        <f>output__2[[#This Row],[time]]-A398</f>
        <v>0.11166199999999549</v>
      </c>
      <c r="C399">
        <v>-0.12</v>
      </c>
      <c r="D399">
        <v>0.22</v>
      </c>
      <c r="E399">
        <v>1.47</v>
      </c>
      <c r="F399">
        <v>-0.03</v>
      </c>
      <c r="G399">
        <v>-0.25</v>
      </c>
      <c r="H399">
        <v>-0.04</v>
      </c>
      <c r="I399">
        <f>output__2[[#This Row],[wx]]*180/PI()</f>
        <v>-1.7188733853924696</v>
      </c>
      <c r="J399">
        <f>output__2[[#This Row],[wy]]*180/PI()</f>
        <v>-14.323944878270581</v>
      </c>
      <c r="K399">
        <f>output__2[[#This Row],[wz]]*180/PI()</f>
        <v>-2.2918311805232929</v>
      </c>
      <c r="L399">
        <f>output__2[[#This Row],[wx (deg)]]*output__2[[#This Row],[dt]]</f>
        <v>-0.19193283995968619</v>
      </c>
      <c r="M399">
        <f>output__2[[#This Row],[wy (deg)]]*output__2[[#This Row],[dt]]</f>
        <v>-1.599440332997385</v>
      </c>
      <c r="N399">
        <f>output__2[[#This Row],[wz (deg)]]*output__2[[#This Row],[dt]]</f>
        <v>-0.25591045327958162</v>
      </c>
      <c r="O399">
        <f>SUM($L$2:output__2[[#This Row],[delta θx]])</f>
        <v>26.662884923761272</v>
      </c>
      <c r="P399">
        <f>SUM($M$2:output__2[[#This Row],[delta θy]])</f>
        <v>19.521065129153978</v>
      </c>
      <c r="Q399">
        <f>SUM($N$2:output__2[[#This Row],[delta θz]])</f>
        <v>18.675452189181431</v>
      </c>
      <c r="R399">
        <f>SQRT(output__2[[#This Row],[θ x]]^2+output__2[[#This Row],[θ y]]^2+output__2[[#This Row],[θ z]]^2)</f>
        <v>37.957264531375401</v>
      </c>
      <c r="S399">
        <f>output__2[[#This Row],[ax]]*$B399</f>
        <v>-1.3399439999999457E-2</v>
      </c>
      <c r="T399">
        <f>output__2[[#This Row],[ay]]*$B399</f>
        <v>2.4565639999999007E-2</v>
      </c>
      <c r="U399">
        <f>output__2[[#This Row],[az]]*$B399</f>
        <v>0.16414313999999336</v>
      </c>
      <c r="V399">
        <f>SUM(S$2:S399)</f>
        <v>0.75590419999992076</v>
      </c>
      <c r="W399">
        <f>SUM(T$2:T399)</f>
        <v>3.1605291200000507</v>
      </c>
      <c r="X399">
        <f>SUM($U$2:U399)</f>
        <v>-3.5936707400000345</v>
      </c>
      <c r="Y399">
        <f>SQRT(output__2[[#This Row],[vx]]^2+output__2[[#This Row],[vy]]^2+output__2[[#This Row],[vz]]^2)</f>
        <v>4.8450804808050618</v>
      </c>
      <c r="Z399">
        <f t="shared" si="6"/>
        <v>0.97499999999999998</v>
      </c>
      <c r="AA399">
        <f>output__2[[#This Row],[m segmental(kg)]]*output__2[[#This Row],[vmag]]</f>
        <v>4.7239534687849352</v>
      </c>
    </row>
    <row r="400" spans="1:27" x14ac:dyDescent="0.3">
      <c r="A400">
        <v>49.982301</v>
      </c>
      <c r="B400">
        <f>output__2[[#This Row],[time]]-A399</f>
        <v>0.1239490000000032</v>
      </c>
      <c r="C400">
        <v>-1.24</v>
      </c>
      <c r="D400">
        <v>3.7800000000000002</v>
      </c>
      <c r="E400">
        <v>-0.41000000000000003</v>
      </c>
      <c r="F400">
        <v>0.03</v>
      </c>
      <c r="G400">
        <v>-0.04</v>
      </c>
      <c r="H400">
        <v>0.23</v>
      </c>
      <c r="I400">
        <f>output__2[[#This Row],[wx]]*180/PI()</f>
        <v>1.7188733853924696</v>
      </c>
      <c r="J400">
        <f>output__2[[#This Row],[wy]]*180/PI()</f>
        <v>-2.2918311805232929</v>
      </c>
      <c r="K400">
        <f>output__2[[#This Row],[wz]]*180/PI()</f>
        <v>13.178029288008934</v>
      </c>
      <c r="L400">
        <f>output__2[[#This Row],[wx (deg)]]*output__2[[#This Row],[dt]]</f>
        <v>0.2130526372460167</v>
      </c>
      <c r="M400">
        <f>output__2[[#This Row],[wy (deg)]]*output__2[[#This Row],[dt]]</f>
        <v>-0.28407018299468895</v>
      </c>
      <c r="N400">
        <f>output__2[[#This Row],[wz (deg)]]*output__2[[#This Row],[dt]]</f>
        <v>1.6334035522194614</v>
      </c>
      <c r="O400">
        <f>SUM($L$2:output__2[[#This Row],[delta θx]])</f>
        <v>26.875937561007287</v>
      </c>
      <c r="P400">
        <f>SUM($M$2:output__2[[#This Row],[delta θy]])</f>
        <v>19.236994946159289</v>
      </c>
      <c r="Q400">
        <f>SUM($N$2:output__2[[#This Row],[delta θz]])</f>
        <v>20.308855741400894</v>
      </c>
      <c r="R400">
        <f>SQRT(output__2[[#This Row],[θ x]]^2+output__2[[#This Row],[θ y]]^2+output__2[[#This Row],[θ z]]^2)</f>
        <v>38.792107649195245</v>
      </c>
      <c r="S400">
        <f>output__2[[#This Row],[ax]]*$B400</f>
        <v>-0.15369676000000396</v>
      </c>
      <c r="T400">
        <f>output__2[[#This Row],[ay]]*$B400</f>
        <v>0.46852722000001212</v>
      </c>
      <c r="U400">
        <f>output__2[[#This Row],[az]]*$B400</f>
        <v>-5.0819090000001316E-2</v>
      </c>
      <c r="V400">
        <f>SUM(S$2:S400)</f>
        <v>0.60220743999991677</v>
      </c>
      <c r="W400">
        <f>SUM(T$2:T400)</f>
        <v>3.6290563400000631</v>
      </c>
      <c r="X400">
        <f>SUM($U$2:U400)</f>
        <v>-3.6444898300000359</v>
      </c>
      <c r="Y400">
        <f>SQRT(output__2[[#This Row],[vx]]^2+output__2[[#This Row],[vy]]^2+output__2[[#This Row],[vz]]^2)</f>
        <v>5.1783211411286185</v>
      </c>
      <c r="Z400">
        <f t="shared" si="6"/>
        <v>0.97499999999999998</v>
      </c>
      <c r="AA400">
        <f>output__2[[#This Row],[m segmental(kg)]]*output__2[[#This Row],[vmag]]</f>
        <v>5.0488631126004027</v>
      </c>
    </row>
    <row r="401" spans="1:27" x14ac:dyDescent="0.3">
      <c r="A401">
        <v>50.106201999999996</v>
      </c>
      <c r="B401">
        <f>output__2[[#This Row],[time]]-A400</f>
        <v>0.12390099999999649</v>
      </c>
      <c r="C401">
        <v>-0.83000000000000007</v>
      </c>
      <c r="D401">
        <v>0.19</v>
      </c>
      <c r="E401">
        <v>-1.21</v>
      </c>
      <c r="F401">
        <v>0.38</v>
      </c>
      <c r="G401">
        <v>-0.23</v>
      </c>
      <c r="H401">
        <v>0.32</v>
      </c>
      <c r="I401">
        <f>output__2[[#This Row],[wx]]*180/PI()</f>
        <v>21.772396214971284</v>
      </c>
      <c r="J401">
        <f>output__2[[#This Row],[wy]]*180/PI()</f>
        <v>-13.178029288008934</v>
      </c>
      <c r="K401">
        <f>output__2[[#This Row],[wz]]*180/PI()</f>
        <v>18.334649444186343</v>
      </c>
      <c r="L401">
        <f>output__2[[#This Row],[wx (deg)]]*output__2[[#This Row],[dt]]</f>
        <v>2.6976216634310806</v>
      </c>
      <c r="M401">
        <f>output__2[[#This Row],[wy (deg)]]*output__2[[#This Row],[dt]]</f>
        <v>-1.6327710068135486</v>
      </c>
      <c r="N401">
        <f>output__2[[#This Row],[wz (deg)]]*output__2[[#This Row],[dt]]</f>
        <v>2.2716814007840678</v>
      </c>
      <c r="O401">
        <f>SUM($L$2:output__2[[#This Row],[delta θx]])</f>
        <v>29.57355922443837</v>
      </c>
      <c r="P401">
        <f>SUM($M$2:output__2[[#This Row],[delta θy]])</f>
        <v>17.60422393934574</v>
      </c>
      <c r="Q401">
        <f>SUM($N$2:output__2[[#This Row],[delta θz]])</f>
        <v>22.580537142184962</v>
      </c>
      <c r="R401">
        <f>SQRT(output__2[[#This Row],[θ x]]^2+output__2[[#This Row],[θ y]]^2+output__2[[#This Row],[θ z]]^2)</f>
        <v>41.162905185829537</v>
      </c>
      <c r="S401">
        <f>output__2[[#This Row],[ax]]*$B401</f>
        <v>-0.10283782999999709</v>
      </c>
      <c r="T401">
        <f>output__2[[#This Row],[ay]]*$B401</f>
        <v>2.3541189999999334E-2</v>
      </c>
      <c r="U401">
        <f>output__2[[#This Row],[az]]*$B401</f>
        <v>-0.14992020999999575</v>
      </c>
      <c r="V401">
        <f>SUM(S$2:S401)</f>
        <v>0.49936960999991969</v>
      </c>
      <c r="W401">
        <f>SUM(T$2:T401)</f>
        <v>3.6525975300000626</v>
      </c>
      <c r="X401">
        <f>SUM($U$2:U401)</f>
        <v>-3.7944100400000318</v>
      </c>
      <c r="Y401">
        <f>SQRT(output__2[[#This Row],[vx]]^2+output__2[[#This Row],[vy]]^2+output__2[[#This Row],[vz]]^2)</f>
        <v>5.2904051144696913</v>
      </c>
      <c r="Z401">
        <f t="shared" si="6"/>
        <v>0.97499999999999998</v>
      </c>
      <c r="AA401">
        <f>output__2[[#This Row],[m segmental(kg)]]*output__2[[#This Row],[vmag]]</f>
        <v>5.1581449866079492</v>
      </c>
    </row>
    <row r="402" spans="1:27" x14ac:dyDescent="0.3">
      <c r="A402">
        <v>50.232312</v>
      </c>
      <c r="B402">
        <f>output__2[[#This Row],[time]]-A401</f>
        <v>0.12611000000000416</v>
      </c>
      <c r="C402">
        <v>-2.0100000000000002</v>
      </c>
      <c r="D402">
        <v>-1.48</v>
      </c>
      <c r="E402">
        <v>1.1599999999999999</v>
      </c>
      <c r="F402">
        <v>0.27</v>
      </c>
      <c r="G402">
        <v>-0.01</v>
      </c>
      <c r="H402">
        <v>-0.26</v>
      </c>
      <c r="I402">
        <f>output__2[[#This Row],[wx]]*180/PI()</f>
        <v>15.469860468532227</v>
      </c>
      <c r="J402">
        <f>output__2[[#This Row],[wy]]*180/PI()</f>
        <v>-0.57295779513082323</v>
      </c>
      <c r="K402">
        <f>output__2[[#This Row],[wz]]*180/PI()</f>
        <v>-14.896902673401405</v>
      </c>
      <c r="L402">
        <f>output__2[[#This Row],[wx (deg)]]*output__2[[#This Row],[dt]]</f>
        <v>1.9509041036866634</v>
      </c>
      <c r="M402">
        <f>output__2[[#This Row],[wy (deg)]]*output__2[[#This Row],[dt]]</f>
        <v>-7.2255707543950498E-2</v>
      </c>
      <c r="N402">
        <f>output__2[[#This Row],[wz (deg)]]*output__2[[#This Row],[dt]]</f>
        <v>-1.8786483961427132</v>
      </c>
      <c r="O402">
        <f>SUM($L$2:output__2[[#This Row],[delta θx]])</f>
        <v>31.524463328125034</v>
      </c>
      <c r="P402">
        <f>SUM($M$2:output__2[[#This Row],[delta θy]])</f>
        <v>17.531968231801791</v>
      </c>
      <c r="Q402">
        <f>SUM($N$2:output__2[[#This Row],[delta θz]])</f>
        <v>20.70188874604225</v>
      </c>
      <c r="R402">
        <f>SQRT(output__2[[#This Row],[θ x]]^2+output__2[[#This Row],[θ y]]^2+output__2[[#This Row],[θ z]]^2)</f>
        <v>41.590021590048714</v>
      </c>
      <c r="S402">
        <f>output__2[[#This Row],[ax]]*$B402</f>
        <v>-0.2534811000000084</v>
      </c>
      <c r="T402">
        <f>output__2[[#This Row],[ay]]*$B402</f>
        <v>-0.18664280000000616</v>
      </c>
      <c r="U402">
        <f>output__2[[#This Row],[az]]*$B402</f>
        <v>0.14628760000000482</v>
      </c>
      <c r="V402">
        <f>SUM(S$2:S402)</f>
        <v>0.2458885099999113</v>
      </c>
      <c r="W402">
        <f>SUM(T$2:T402)</f>
        <v>3.4659547300000564</v>
      </c>
      <c r="X402">
        <f>SUM($U$2:U402)</f>
        <v>-3.6481224400000269</v>
      </c>
      <c r="Y402">
        <f>SQRT(output__2[[#This Row],[vx]]^2+output__2[[#This Row],[vy]]^2+output__2[[#This Row],[vz]]^2)</f>
        <v>5.0380651729599029</v>
      </c>
      <c r="Z402">
        <f t="shared" si="6"/>
        <v>0.97499999999999998</v>
      </c>
      <c r="AA402">
        <f>output__2[[#This Row],[m segmental(kg)]]*output__2[[#This Row],[vmag]]</f>
        <v>4.9121135436359049</v>
      </c>
    </row>
    <row r="403" spans="1:27" x14ac:dyDescent="0.3">
      <c r="A403">
        <v>50.360704999999996</v>
      </c>
      <c r="B403">
        <f>output__2[[#This Row],[time]]-A402</f>
        <v>0.12839299999999554</v>
      </c>
      <c r="C403">
        <v>0.1</v>
      </c>
      <c r="D403">
        <v>-0.16</v>
      </c>
      <c r="E403">
        <v>0.65</v>
      </c>
      <c r="F403">
        <v>0.31</v>
      </c>
      <c r="G403">
        <v>0.08</v>
      </c>
      <c r="H403">
        <v>0.01</v>
      </c>
      <c r="I403">
        <f>output__2[[#This Row],[wx]]*180/PI()</f>
        <v>17.761691649055518</v>
      </c>
      <c r="J403">
        <f>output__2[[#This Row],[wy]]*180/PI()</f>
        <v>4.5836623610465859</v>
      </c>
      <c r="K403">
        <f>output__2[[#This Row],[wz]]*180/PI()</f>
        <v>0.57295779513082323</v>
      </c>
      <c r="L403">
        <f>output__2[[#This Row],[wx (deg)]]*output__2[[#This Row],[dt]]</f>
        <v>2.2804768758971057</v>
      </c>
      <c r="M403">
        <f>output__2[[#This Row],[wy (deg)]]*output__2[[#This Row],[dt]]</f>
        <v>0.58851016152183389</v>
      </c>
      <c r="N403">
        <f>output__2[[#This Row],[wz (deg)]]*output__2[[#This Row],[dt]]</f>
        <v>7.3563770190229236E-2</v>
      </c>
      <c r="O403">
        <f>SUM($L$2:output__2[[#This Row],[delta θx]])</f>
        <v>33.804940204022138</v>
      </c>
      <c r="P403">
        <f>SUM($M$2:output__2[[#This Row],[delta θy]])</f>
        <v>18.120478393323626</v>
      </c>
      <c r="Q403">
        <f>SUM($N$2:output__2[[#This Row],[delta θz]])</f>
        <v>20.77545251623248</v>
      </c>
      <c r="R403">
        <f>SQRT(output__2[[#This Row],[θ x]]^2+output__2[[#This Row],[θ y]]^2+output__2[[#This Row],[θ z]]^2)</f>
        <v>43.620467061399644</v>
      </c>
      <c r="S403">
        <f>output__2[[#This Row],[ax]]*$B403</f>
        <v>1.2839299999999554E-2</v>
      </c>
      <c r="T403">
        <f>output__2[[#This Row],[ay]]*$B403</f>
        <v>-2.0542879999999288E-2</v>
      </c>
      <c r="U403">
        <f>output__2[[#This Row],[az]]*$B403</f>
        <v>8.34554499999971E-2</v>
      </c>
      <c r="V403">
        <f>SUM(S$2:S403)</f>
        <v>0.25872780999991085</v>
      </c>
      <c r="W403">
        <f>SUM(T$2:T403)</f>
        <v>3.445411850000057</v>
      </c>
      <c r="X403">
        <f>SUM($U$2:U403)</f>
        <v>-3.5646669900000298</v>
      </c>
      <c r="Y403">
        <f>SQRT(output__2[[#This Row],[vx]]^2+output__2[[#This Row],[vy]]^2+output__2[[#This Row],[vz]]^2)</f>
        <v>4.9643381880552857</v>
      </c>
      <c r="Z403">
        <f t="shared" si="6"/>
        <v>0.97499999999999998</v>
      </c>
      <c r="AA403">
        <f>output__2[[#This Row],[m segmental(kg)]]*output__2[[#This Row],[vmag]]</f>
        <v>4.8402297333539037</v>
      </c>
    </row>
    <row r="404" spans="1:27" x14ac:dyDescent="0.3">
      <c r="A404">
        <v>50.491558999999995</v>
      </c>
      <c r="B404">
        <f>output__2[[#This Row],[time]]-A403</f>
        <v>0.13085399999999936</v>
      </c>
      <c r="C404">
        <v>-1.75</v>
      </c>
      <c r="D404">
        <v>1.04</v>
      </c>
      <c r="E404">
        <v>0.91</v>
      </c>
      <c r="F404">
        <v>-0.09</v>
      </c>
      <c r="G404">
        <v>-0.25</v>
      </c>
      <c r="H404">
        <v>-0.03</v>
      </c>
      <c r="I404">
        <f>output__2[[#This Row],[wx]]*180/PI()</f>
        <v>-5.156620156177409</v>
      </c>
      <c r="J404">
        <f>output__2[[#This Row],[wy]]*180/PI()</f>
        <v>-14.323944878270581</v>
      </c>
      <c r="K404">
        <f>output__2[[#This Row],[wz]]*180/PI()</f>
        <v>-1.7188733853924696</v>
      </c>
      <c r="L404">
        <f>output__2[[#This Row],[wx (deg)]]*output__2[[#This Row],[dt]]</f>
        <v>-0.6747643739164354</v>
      </c>
      <c r="M404">
        <f>output__2[[#This Row],[wy (deg)]]*output__2[[#This Row],[dt]]</f>
        <v>-1.8743454831012094</v>
      </c>
      <c r="N404">
        <f>output__2[[#This Row],[wz (deg)]]*output__2[[#This Row],[dt]]</f>
        <v>-0.22492145797214511</v>
      </c>
      <c r="O404">
        <f>SUM($L$2:output__2[[#This Row],[delta θx]])</f>
        <v>33.130175830105699</v>
      </c>
      <c r="P404">
        <f>SUM($M$2:output__2[[#This Row],[delta θy]])</f>
        <v>16.246132910222418</v>
      </c>
      <c r="Q404">
        <f>SUM($N$2:output__2[[#This Row],[delta θz]])</f>
        <v>20.550531058260336</v>
      </c>
      <c r="R404">
        <f>SQRT(output__2[[#This Row],[θ x]]^2+output__2[[#This Row],[θ y]]^2+output__2[[#This Row],[θ z]]^2)</f>
        <v>42.235881805010941</v>
      </c>
      <c r="S404">
        <f>output__2[[#This Row],[ax]]*$B404</f>
        <v>-0.22899449999999888</v>
      </c>
      <c r="T404">
        <f>output__2[[#This Row],[ay]]*$B404</f>
        <v>0.13608815999999935</v>
      </c>
      <c r="U404">
        <f>output__2[[#This Row],[az]]*$B404</f>
        <v>0.11907713999999942</v>
      </c>
      <c r="V404">
        <f>SUM(S$2:S404)</f>
        <v>2.9733309999911972E-2</v>
      </c>
      <c r="W404">
        <f>SUM(T$2:T404)</f>
        <v>3.5815000100000565</v>
      </c>
      <c r="X404">
        <f>SUM($U$2:U404)</f>
        <v>-3.4455898500000304</v>
      </c>
      <c r="Y404">
        <f>SQRT(output__2[[#This Row],[vx]]^2+output__2[[#This Row],[vy]]^2+output__2[[#This Row],[vz]]^2)</f>
        <v>4.969921106594871</v>
      </c>
      <c r="Z404">
        <f t="shared" si="6"/>
        <v>0.97499999999999998</v>
      </c>
      <c r="AA404">
        <f>output__2[[#This Row],[m segmental(kg)]]*output__2[[#This Row],[vmag]]</f>
        <v>4.8456730789299991</v>
      </c>
    </row>
    <row r="405" spans="1:27" x14ac:dyDescent="0.3">
      <c r="A405">
        <v>50.608626999999998</v>
      </c>
      <c r="B405">
        <f>output__2[[#This Row],[time]]-A404</f>
        <v>0.11706800000000328</v>
      </c>
      <c r="C405">
        <v>0.89</v>
      </c>
      <c r="D405">
        <v>-5.17</v>
      </c>
      <c r="E405">
        <v>-1.29</v>
      </c>
      <c r="F405">
        <v>0.03</v>
      </c>
      <c r="G405">
        <v>0.08</v>
      </c>
      <c r="H405">
        <v>-0.25</v>
      </c>
      <c r="I405">
        <f>output__2[[#This Row],[wx]]*180/PI()</f>
        <v>1.7188733853924696</v>
      </c>
      <c r="J405">
        <f>output__2[[#This Row],[wy]]*180/PI()</f>
        <v>4.5836623610465859</v>
      </c>
      <c r="K405">
        <f>output__2[[#This Row],[wz]]*180/PI()</f>
        <v>-14.323944878270581</v>
      </c>
      <c r="L405">
        <f>output__2[[#This Row],[wx (deg)]]*output__2[[#This Row],[dt]]</f>
        <v>0.20122506948113128</v>
      </c>
      <c r="M405">
        <f>output__2[[#This Row],[wy (deg)]]*output__2[[#This Row],[dt]]</f>
        <v>0.53660018528301678</v>
      </c>
      <c r="N405">
        <f>output__2[[#This Row],[wz (deg)]]*output__2[[#This Row],[dt]]</f>
        <v>-1.6768755790094274</v>
      </c>
      <c r="O405">
        <f>SUM($L$2:output__2[[#This Row],[delta θx]])</f>
        <v>33.331400899586832</v>
      </c>
      <c r="P405">
        <f>SUM($M$2:output__2[[#This Row],[delta θy]])</f>
        <v>16.782733095505435</v>
      </c>
      <c r="Q405">
        <f>SUM($N$2:output__2[[#This Row],[delta θz]])</f>
        <v>18.87365547925091</v>
      </c>
      <c r="R405">
        <f>SQRT(output__2[[#This Row],[θ x]]^2+output__2[[#This Row],[θ y]]^2+output__2[[#This Row],[θ z]]^2)</f>
        <v>41.819341066465995</v>
      </c>
      <c r="S405">
        <f>output__2[[#This Row],[ax]]*$B405</f>
        <v>0.10419052000000292</v>
      </c>
      <c r="T405">
        <f>output__2[[#This Row],[ay]]*$B405</f>
        <v>-0.60524156000001694</v>
      </c>
      <c r="U405">
        <f>output__2[[#This Row],[az]]*$B405</f>
        <v>-0.15101772000000424</v>
      </c>
      <c r="V405">
        <f>SUM(S$2:S405)</f>
        <v>0.1339238299999149</v>
      </c>
      <c r="W405">
        <f>SUM(T$2:T405)</f>
        <v>2.9762584500000395</v>
      </c>
      <c r="X405">
        <f>SUM($U$2:U405)</f>
        <v>-3.5966075700000344</v>
      </c>
      <c r="Y405">
        <f>SQRT(output__2[[#This Row],[vx]]^2+output__2[[#This Row],[vy]]^2+output__2[[#This Row],[vz]]^2)</f>
        <v>4.670292920794159</v>
      </c>
      <c r="Z405">
        <f t="shared" si="6"/>
        <v>0.97499999999999998</v>
      </c>
      <c r="AA405">
        <f>output__2[[#This Row],[m segmental(kg)]]*output__2[[#This Row],[vmag]]</f>
        <v>4.5535355977743048</v>
      </c>
    </row>
    <row r="406" spans="1:27" x14ac:dyDescent="0.3">
      <c r="A406">
        <v>50.735343</v>
      </c>
      <c r="B406">
        <f>output__2[[#This Row],[time]]-A405</f>
        <v>0.12671600000000183</v>
      </c>
      <c r="C406">
        <v>-2.89</v>
      </c>
      <c r="D406">
        <v>3.4</v>
      </c>
      <c r="E406">
        <v>-0.79</v>
      </c>
      <c r="F406">
        <v>0.27</v>
      </c>
      <c r="G406">
        <v>-0.19</v>
      </c>
      <c r="H406">
        <v>0.06</v>
      </c>
      <c r="I406">
        <f>output__2[[#This Row],[wx]]*180/PI()</f>
        <v>15.469860468532227</v>
      </c>
      <c r="J406">
        <f>output__2[[#This Row],[wy]]*180/PI()</f>
        <v>-10.886198107485642</v>
      </c>
      <c r="K406">
        <f>output__2[[#This Row],[wz]]*180/PI()</f>
        <v>3.4377467707849392</v>
      </c>
      <c r="L406">
        <f>output__2[[#This Row],[wx (deg)]]*output__2[[#This Row],[dt]]</f>
        <v>1.9602788391305579</v>
      </c>
      <c r="M406">
        <f>output__2[[#This Row],[wy (deg)]]*output__2[[#This Row],[dt]]</f>
        <v>-1.3794554793881706</v>
      </c>
      <c r="N406">
        <f>output__2[[#This Row],[wz (deg)]]*output__2[[#This Row],[dt]]</f>
        <v>0.43561751980679064</v>
      </c>
      <c r="O406">
        <f>SUM($L$2:output__2[[#This Row],[delta θx]])</f>
        <v>35.291679738717392</v>
      </c>
      <c r="P406">
        <f>SUM($M$2:output__2[[#This Row],[delta θy]])</f>
        <v>15.403277616117265</v>
      </c>
      <c r="Q406">
        <f>SUM($N$2:output__2[[#This Row],[delta θz]])</f>
        <v>19.309272999057701</v>
      </c>
      <c r="R406">
        <f>SQRT(output__2[[#This Row],[θ x]]^2+output__2[[#This Row],[θ y]]^2+output__2[[#This Row],[θ z]]^2)</f>
        <v>43.076810975877883</v>
      </c>
      <c r="S406">
        <f>output__2[[#This Row],[ax]]*$B406</f>
        <v>-0.36620924000000532</v>
      </c>
      <c r="T406">
        <f>output__2[[#This Row],[ay]]*$B406</f>
        <v>0.43083440000000622</v>
      </c>
      <c r="U406">
        <f>output__2[[#This Row],[az]]*$B406</f>
        <v>-0.10010564000000145</v>
      </c>
      <c r="V406">
        <f>SUM(S$2:S406)</f>
        <v>-0.23228541000009043</v>
      </c>
      <c r="W406">
        <f>SUM(T$2:T406)</f>
        <v>3.4070928500000459</v>
      </c>
      <c r="X406">
        <f>SUM($U$2:U406)</f>
        <v>-3.6967132100000359</v>
      </c>
      <c r="Y406">
        <f>SQRT(output__2[[#This Row],[vx]]^2+output__2[[#This Row],[vy]]^2+output__2[[#This Row],[vz]]^2)</f>
        <v>5.0326858393117595</v>
      </c>
      <c r="Z406">
        <f t="shared" si="6"/>
        <v>0.97499999999999998</v>
      </c>
      <c r="AA406">
        <f>output__2[[#This Row],[m segmental(kg)]]*output__2[[#This Row],[vmag]]</f>
        <v>4.9068686933289651</v>
      </c>
    </row>
    <row r="407" spans="1:27" x14ac:dyDescent="0.3">
      <c r="A407">
        <v>50.867013999999998</v>
      </c>
      <c r="B407">
        <f>output__2[[#This Row],[time]]-A406</f>
        <v>0.13167099999999721</v>
      </c>
      <c r="C407">
        <v>1.05</v>
      </c>
      <c r="D407">
        <v>-0.69000000000000006</v>
      </c>
      <c r="E407">
        <v>0.42</v>
      </c>
      <c r="F407">
        <v>0.11</v>
      </c>
      <c r="G407">
        <v>0.04</v>
      </c>
      <c r="H407">
        <v>0.25</v>
      </c>
      <c r="I407">
        <f>output__2[[#This Row],[wx]]*180/PI()</f>
        <v>6.3025357464390561</v>
      </c>
      <c r="J407">
        <f>output__2[[#This Row],[wy]]*180/PI()</f>
        <v>2.2918311805232929</v>
      </c>
      <c r="K407">
        <f>output__2[[#This Row],[wz]]*180/PI()</f>
        <v>14.323944878270581</v>
      </c>
      <c r="L407">
        <f>output__2[[#This Row],[wx (deg)]]*output__2[[#This Row],[dt]]</f>
        <v>0.8298611842693594</v>
      </c>
      <c r="M407">
        <f>output__2[[#This Row],[wy (deg)]]*output__2[[#This Row],[dt]]</f>
        <v>0.3017677033706761</v>
      </c>
      <c r="N407">
        <f>output__2[[#This Row],[wz (deg)]]*output__2[[#This Row],[dt]]</f>
        <v>1.8860481460667256</v>
      </c>
      <c r="O407">
        <f>SUM($L$2:output__2[[#This Row],[delta θx]])</f>
        <v>36.121540922986753</v>
      </c>
      <c r="P407">
        <f>SUM($M$2:output__2[[#This Row],[delta θy]])</f>
        <v>15.70504531948794</v>
      </c>
      <c r="Q407">
        <f>SUM($N$2:output__2[[#This Row],[delta θz]])</f>
        <v>21.195321145124424</v>
      </c>
      <c r="R407">
        <f>SQRT(output__2[[#This Row],[θ x]]^2+output__2[[#This Row],[θ y]]^2+output__2[[#This Row],[θ z]]^2)</f>
        <v>44.728691078357471</v>
      </c>
      <c r="S407">
        <f>output__2[[#This Row],[ax]]*$B407</f>
        <v>0.13825454999999706</v>
      </c>
      <c r="T407">
        <f>output__2[[#This Row],[ay]]*$B407</f>
        <v>-9.0852989999998079E-2</v>
      </c>
      <c r="U407">
        <f>output__2[[#This Row],[az]]*$B407</f>
        <v>5.5301819999998822E-2</v>
      </c>
      <c r="V407">
        <f>SUM(S$2:S407)</f>
        <v>-9.4030860000093364E-2</v>
      </c>
      <c r="W407">
        <f>SUM(T$2:T407)</f>
        <v>3.316239860000048</v>
      </c>
      <c r="X407">
        <f>SUM($U$2:U407)</f>
        <v>-3.6414113900000373</v>
      </c>
      <c r="Y407">
        <f>SQRT(output__2[[#This Row],[vx]]^2+output__2[[#This Row],[vy]]^2+output__2[[#This Row],[vz]]^2)</f>
        <v>4.926069987617665</v>
      </c>
      <c r="Z407">
        <f t="shared" si="6"/>
        <v>0.97499999999999998</v>
      </c>
      <c r="AA407">
        <f>output__2[[#This Row],[m segmental(kg)]]*output__2[[#This Row],[vmag]]</f>
        <v>4.8029182379272237</v>
      </c>
    </row>
    <row r="408" spans="1:27" x14ac:dyDescent="0.3">
      <c r="A408">
        <v>51.019698999999996</v>
      </c>
      <c r="B408">
        <f>output__2[[#This Row],[time]]-A407</f>
        <v>0.15268499999999818</v>
      </c>
      <c r="C408">
        <v>0.95000000000000007</v>
      </c>
      <c r="D408">
        <v>-2.19</v>
      </c>
      <c r="E408">
        <v>-0.57000000000000006</v>
      </c>
      <c r="F408">
        <v>-0.82000000000000006</v>
      </c>
      <c r="G408">
        <v>0.18</v>
      </c>
      <c r="H408">
        <v>-0.16</v>
      </c>
      <c r="I408">
        <f>output__2[[#This Row],[wx]]*180/PI()</f>
        <v>-46.982539200727516</v>
      </c>
      <c r="J408">
        <f>output__2[[#This Row],[wy]]*180/PI()</f>
        <v>10.313240312354818</v>
      </c>
      <c r="K408">
        <f>output__2[[#This Row],[wz]]*180/PI()</f>
        <v>-9.1673247220931717</v>
      </c>
      <c r="L408">
        <f>output__2[[#This Row],[wx (deg)]]*output__2[[#This Row],[dt]]</f>
        <v>-7.173528997862995</v>
      </c>
      <c r="M408">
        <f>output__2[[#This Row],[wy (deg)]]*output__2[[#This Row],[dt]]</f>
        <v>1.5746770970918766</v>
      </c>
      <c r="N408">
        <f>output__2[[#This Row],[wz (deg)]]*output__2[[#This Row],[dt]]</f>
        <v>-1.3997129751927793</v>
      </c>
      <c r="O408">
        <f>SUM($L$2:output__2[[#This Row],[delta θx]])</f>
        <v>28.948011925123758</v>
      </c>
      <c r="P408">
        <f>SUM($M$2:output__2[[#This Row],[delta θy]])</f>
        <v>17.279722416579816</v>
      </c>
      <c r="Q408">
        <f>SUM($N$2:output__2[[#This Row],[delta θz]])</f>
        <v>19.795608169931644</v>
      </c>
      <c r="R408">
        <f>SQRT(output__2[[#This Row],[θ x]]^2+output__2[[#This Row],[θ y]]^2+output__2[[#This Row],[θ z]]^2)</f>
        <v>39.095297722726485</v>
      </c>
      <c r="S408">
        <f>output__2[[#This Row],[ax]]*$B408</f>
        <v>0.14505074999999829</v>
      </c>
      <c r="T408">
        <f>output__2[[#This Row],[ay]]*$B408</f>
        <v>-0.33438014999999599</v>
      </c>
      <c r="U408">
        <f>output__2[[#This Row],[az]]*$B408</f>
        <v>-8.7030449999998968E-2</v>
      </c>
      <c r="V408">
        <f>SUM(S$2:S408)</f>
        <v>5.1019889999904922E-2</v>
      </c>
      <c r="W408">
        <f>SUM(T$2:T408)</f>
        <v>2.9818597100000521</v>
      </c>
      <c r="X408">
        <f>SUM($U$2:U408)</f>
        <v>-3.7284418400000363</v>
      </c>
      <c r="Y408">
        <f>SQRT(output__2[[#This Row],[vx]]^2+output__2[[#This Row],[vy]]^2+output__2[[#This Row],[vz]]^2)</f>
        <v>4.7744495927342303</v>
      </c>
      <c r="Z408">
        <f t="shared" si="6"/>
        <v>0.97499999999999998</v>
      </c>
      <c r="AA408">
        <f>output__2[[#This Row],[m segmental(kg)]]*output__2[[#This Row],[vmag]]</f>
        <v>4.6550883529158744</v>
      </c>
    </row>
    <row r="409" spans="1:27" x14ac:dyDescent="0.3">
      <c r="A409">
        <v>51.144649999999999</v>
      </c>
      <c r="B409">
        <f>output__2[[#This Row],[time]]-A408</f>
        <v>0.12495100000000292</v>
      </c>
      <c r="C409">
        <v>-0.94000000000000006</v>
      </c>
      <c r="D409">
        <v>6.47</v>
      </c>
      <c r="E409">
        <v>-0.15</v>
      </c>
      <c r="F409">
        <v>0.53</v>
      </c>
      <c r="G409">
        <v>0.13</v>
      </c>
      <c r="H409">
        <v>0.25</v>
      </c>
      <c r="I409">
        <f>output__2[[#This Row],[wx]]*180/PI()</f>
        <v>30.366763141933632</v>
      </c>
      <c r="J409">
        <f>output__2[[#This Row],[wy]]*180/PI()</f>
        <v>7.4484513367007024</v>
      </c>
      <c r="K409">
        <f>output__2[[#This Row],[wz]]*180/PI()</f>
        <v>14.323944878270581</v>
      </c>
      <c r="L409">
        <f>output__2[[#This Row],[wx (deg)]]*output__2[[#This Row],[dt]]</f>
        <v>3.7943574213478377</v>
      </c>
      <c r="M409">
        <f>output__2[[#This Row],[wy (deg)]]*output__2[[#This Row],[dt]]</f>
        <v>0.93069144297211126</v>
      </c>
      <c r="N409">
        <f>output__2[[#This Row],[wz (deg)]]*output__2[[#This Row],[dt]]</f>
        <v>1.7897912364848292</v>
      </c>
      <c r="O409">
        <f>SUM($L$2:output__2[[#This Row],[delta θx]])</f>
        <v>32.742369346471598</v>
      </c>
      <c r="P409">
        <f>SUM($M$2:output__2[[#This Row],[delta θy]])</f>
        <v>18.210413859551927</v>
      </c>
      <c r="Q409">
        <f>SUM($N$2:output__2[[#This Row],[delta θz]])</f>
        <v>21.585399406416471</v>
      </c>
      <c r="R409">
        <f>SQRT(output__2[[#This Row],[θ x]]^2+output__2[[#This Row],[θ y]]^2+output__2[[#This Row],[θ z]]^2)</f>
        <v>43.239003120926</v>
      </c>
      <c r="S409">
        <f>output__2[[#This Row],[ax]]*$B409</f>
        <v>-0.11745394000000275</v>
      </c>
      <c r="T409">
        <f>output__2[[#This Row],[ay]]*$B409</f>
        <v>0.8084329700000189</v>
      </c>
      <c r="U409">
        <f>output__2[[#This Row],[az]]*$B409</f>
        <v>-1.8742650000000437E-2</v>
      </c>
      <c r="V409">
        <f>SUM(S$2:S409)</f>
        <v>-6.6434050000097833E-2</v>
      </c>
      <c r="W409">
        <f>SUM(T$2:T409)</f>
        <v>3.7902926800000709</v>
      </c>
      <c r="X409">
        <f>SUM($U$2:U409)</f>
        <v>-3.7471844900000368</v>
      </c>
      <c r="Y409">
        <f>SQRT(output__2[[#This Row],[vx]]^2+output__2[[#This Row],[vy]]^2+output__2[[#This Row],[vz]]^2)</f>
        <v>5.3303024009110747</v>
      </c>
      <c r="Z409">
        <f t="shared" si="6"/>
        <v>0.97499999999999998</v>
      </c>
      <c r="AA409">
        <f>output__2[[#This Row],[m segmental(kg)]]*output__2[[#This Row],[vmag]]</f>
        <v>5.1970448408882977</v>
      </c>
    </row>
    <row r="410" spans="1:27" x14ac:dyDescent="0.3">
      <c r="A410">
        <v>51.254154999999997</v>
      </c>
      <c r="B410">
        <f>output__2[[#This Row],[time]]-A409</f>
        <v>0.10950499999999863</v>
      </c>
      <c r="C410">
        <v>-3.3200000000000003</v>
      </c>
      <c r="D410">
        <v>3.19</v>
      </c>
      <c r="E410">
        <v>1.97</v>
      </c>
      <c r="F410">
        <v>-0.09</v>
      </c>
      <c r="G410">
        <v>-0.22</v>
      </c>
      <c r="H410">
        <v>-0.33</v>
      </c>
      <c r="I410">
        <f>output__2[[#This Row],[wx]]*180/PI()</f>
        <v>-5.156620156177409</v>
      </c>
      <c r="J410">
        <f>output__2[[#This Row],[wy]]*180/PI()</f>
        <v>-12.605071492878112</v>
      </c>
      <c r="K410">
        <f>output__2[[#This Row],[wz]]*180/PI()</f>
        <v>-18.907607239317169</v>
      </c>
      <c r="L410">
        <f>output__2[[#This Row],[wx (deg)]]*output__2[[#This Row],[dt]]</f>
        <v>-0.5646756902022001</v>
      </c>
      <c r="M410">
        <f>output__2[[#This Row],[wy (deg)]]*output__2[[#This Row],[dt]]</f>
        <v>-1.3803183538276005</v>
      </c>
      <c r="N410">
        <f>output__2[[#This Row],[wz (deg)]]*output__2[[#This Row],[dt]]</f>
        <v>-2.070477530741401</v>
      </c>
      <c r="O410">
        <f>SUM($L$2:output__2[[#This Row],[delta θx]])</f>
        <v>32.177693656269398</v>
      </c>
      <c r="P410">
        <f>SUM($M$2:output__2[[#This Row],[delta θy]])</f>
        <v>16.830095505724326</v>
      </c>
      <c r="Q410">
        <f>SUM($N$2:output__2[[#This Row],[delta θz]])</f>
        <v>19.514921875675071</v>
      </c>
      <c r="R410">
        <f>SQRT(output__2[[#This Row],[θ x]]^2+output__2[[#This Row],[θ y]]^2+output__2[[#This Row],[θ z]]^2)</f>
        <v>41.224850024981578</v>
      </c>
      <c r="S410">
        <f>output__2[[#This Row],[ax]]*$B410</f>
        <v>-0.36355659999999551</v>
      </c>
      <c r="T410">
        <f>output__2[[#This Row],[ay]]*$B410</f>
        <v>0.34932094999999563</v>
      </c>
      <c r="U410">
        <f>output__2[[#This Row],[az]]*$B410</f>
        <v>0.2157248499999973</v>
      </c>
      <c r="V410">
        <f>SUM(S$2:S410)</f>
        <v>-0.42999065000009334</v>
      </c>
      <c r="W410">
        <f>SUM(T$2:T410)</f>
        <v>4.139613630000067</v>
      </c>
      <c r="X410">
        <f>SUM($U$2:U410)</f>
        <v>-3.5314596400000395</v>
      </c>
      <c r="Y410">
        <f>SQRT(output__2[[#This Row],[vx]]^2+output__2[[#This Row],[vy]]^2+output__2[[#This Row],[vz]]^2)</f>
        <v>5.4582506495871952</v>
      </c>
      <c r="Z410">
        <f t="shared" si="6"/>
        <v>0.97499999999999998</v>
      </c>
      <c r="AA410">
        <f>output__2[[#This Row],[m segmental(kg)]]*output__2[[#This Row],[vmag]]</f>
        <v>5.3217943833475152</v>
      </c>
    </row>
    <row r="411" spans="1:27" x14ac:dyDescent="0.3">
      <c r="A411">
        <v>51.386117999999996</v>
      </c>
      <c r="B411">
        <f>output__2[[#This Row],[time]]-A410</f>
        <v>0.13196299999999894</v>
      </c>
      <c r="C411">
        <v>0.54</v>
      </c>
      <c r="D411">
        <v>-5.51</v>
      </c>
      <c r="E411">
        <v>1.1599999999999999</v>
      </c>
      <c r="F411">
        <v>-0.86</v>
      </c>
      <c r="G411">
        <v>-0.26</v>
      </c>
      <c r="H411">
        <v>0.03</v>
      </c>
      <c r="I411">
        <f>output__2[[#This Row],[wx]]*180/PI()</f>
        <v>-49.274370381250804</v>
      </c>
      <c r="J411">
        <f>output__2[[#This Row],[wy]]*180/PI()</f>
        <v>-14.896902673401405</v>
      </c>
      <c r="K411">
        <f>output__2[[#This Row],[wz]]*180/PI()</f>
        <v>1.7188733853924696</v>
      </c>
      <c r="L411">
        <f>output__2[[#This Row],[wx (deg)]]*output__2[[#This Row],[dt]]</f>
        <v>-6.502393738620948</v>
      </c>
      <c r="M411">
        <f>output__2[[#This Row],[wy (deg)]]*output__2[[#This Row],[dt]]</f>
        <v>-1.9658399674900537</v>
      </c>
      <c r="N411">
        <f>output__2[[#This Row],[wz (deg)]]*output__2[[#This Row],[dt]]</f>
        <v>0.22682768855654464</v>
      </c>
      <c r="O411">
        <f>SUM($L$2:output__2[[#This Row],[delta θx]])</f>
        <v>25.675299917648449</v>
      </c>
      <c r="P411">
        <f>SUM($M$2:output__2[[#This Row],[delta θy]])</f>
        <v>14.864255538234273</v>
      </c>
      <c r="Q411">
        <f>SUM($N$2:output__2[[#This Row],[delta θz]])</f>
        <v>19.741749564231615</v>
      </c>
      <c r="R411">
        <f>SQRT(output__2[[#This Row],[θ x]]^2+output__2[[#This Row],[θ y]]^2+output__2[[#This Row],[θ z]]^2)</f>
        <v>35.635709540066209</v>
      </c>
      <c r="S411">
        <f>output__2[[#This Row],[ax]]*$B411</f>
        <v>7.1260019999999438E-2</v>
      </c>
      <c r="T411">
        <f>output__2[[#This Row],[ay]]*$B411</f>
        <v>-0.7271161299999942</v>
      </c>
      <c r="U411">
        <f>output__2[[#This Row],[az]]*$B411</f>
        <v>0.15307707999999876</v>
      </c>
      <c r="V411">
        <f>SUM(S$2:S411)</f>
        <v>-0.35873063000009392</v>
      </c>
      <c r="W411">
        <f>SUM(T$2:T411)</f>
        <v>3.4124975000000726</v>
      </c>
      <c r="X411">
        <f>SUM($U$2:U411)</f>
        <v>-3.3783825600000408</v>
      </c>
      <c r="Y411">
        <f>SQRT(output__2[[#This Row],[vx]]^2+output__2[[#This Row],[vy]]^2+output__2[[#This Row],[vz]]^2)</f>
        <v>4.8153188444919657</v>
      </c>
      <c r="Z411">
        <f t="shared" si="6"/>
        <v>0.97499999999999998</v>
      </c>
      <c r="AA411">
        <f>output__2[[#This Row],[m segmental(kg)]]*output__2[[#This Row],[vmag]]</f>
        <v>4.6949358733796664</v>
      </c>
    </row>
    <row r="412" spans="1:27" x14ac:dyDescent="0.3">
      <c r="A412">
        <v>51.499617000000001</v>
      </c>
      <c r="B412">
        <f>output__2[[#This Row],[time]]-A411</f>
        <v>0.11349900000000446</v>
      </c>
      <c r="C412">
        <v>5.74</v>
      </c>
      <c r="D412">
        <v>7.2700000000000005</v>
      </c>
      <c r="E412">
        <v>-3.74</v>
      </c>
      <c r="F412">
        <v>0.25</v>
      </c>
      <c r="G412">
        <v>0.63</v>
      </c>
      <c r="H412">
        <v>-0.2</v>
      </c>
      <c r="I412">
        <f>output__2[[#This Row],[wx]]*180/PI()</f>
        <v>14.323944878270581</v>
      </c>
      <c r="J412">
        <f>output__2[[#This Row],[wy]]*180/PI()</f>
        <v>36.096341093241868</v>
      </c>
      <c r="K412">
        <f>output__2[[#This Row],[wz]]*180/PI()</f>
        <v>-11.459155902616464</v>
      </c>
      <c r="L412">
        <f>output__2[[#This Row],[wx (deg)]]*output__2[[#This Row],[dt]]</f>
        <v>1.6257534197388965</v>
      </c>
      <c r="M412">
        <f>output__2[[#This Row],[wy (deg)]]*output__2[[#This Row],[dt]]</f>
        <v>4.0968986177420197</v>
      </c>
      <c r="N412">
        <f>output__2[[#This Row],[wz (deg)]]*output__2[[#This Row],[dt]]</f>
        <v>-1.3006027357911172</v>
      </c>
      <c r="O412">
        <f>SUM($L$2:output__2[[#This Row],[delta θx]])</f>
        <v>27.301053337387344</v>
      </c>
      <c r="P412">
        <f>SUM($M$2:output__2[[#This Row],[delta θy]])</f>
        <v>18.961154155976292</v>
      </c>
      <c r="Q412">
        <f>SUM($N$2:output__2[[#This Row],[delta θz]])</f>
        <v>18.441146828440498</v>
      </c>
      <c r="R412">
        <f>SQRT(output__2[[#This Row],[θ x]]^2+output__2[[#This Row],[θ y]]^2+output__2[[#This Row],[θ z]]^2)</f>
        <v>38.012481852750241</v>
      </c>
      <c r="S412">
        <f>output__2[[#This Row],[ax]]*$B412</f>
        <v>0.65148426000002557</v>
      </c>
      <c r="T412">
        <f>output__2[[#This Row],[ay]]*$B412</f>
        <v>0.82513773000003243</v>
      </c>
      <c r="U412">
        <f>output__2[[#This Row],[az]]*$B412</f>
        <v>-0.42448626000001671</v>
      </c>
      <c r="V412">
        <f>SUM(S$2:S412)</f>
        <v>0.29275362999993165</v>
      </c>
      <c r="W412">
        <f>SUM(T$2:T412)</f>
        <v>4.2376352300001052</v>
      </c>
      <c r="X412">
        <f>SUM($U$2:U412)</f>
        <v>-3.8028688200000573</v>
      </c>
      <c r="Y412">
        <f>SQRT(output__2[[#This Row],[vx]]^2+output__2[[#This Row],[vy]]^2+output__2[[#This Row],[vz]]^2)</f>
        <v>5.7013216268287135</v>
      </c>
      <c r="Z412">
        <f t="shared" si="6"/>
        <v>0.97499999999999998</v>
      </c>
      <c r="AA412">
        <f>output__2[[#This Row],[m segmental(kg)]]*output__2[[#This Row],[vmag]]</f>
        <v>5.5587885861579958</v>
      </c>
    </row>
    <row r="413" spans="1:27" x14ac:dyDescent="0.3">
      <c r="A413">
        <v>51.638213999999998</v>
      </c>
      <c r="B413">
        <f>output__2[[#This Row],[time]]-A412</f>
        <v>0.13859699999999719</v>
      </c>
      <c r="C413">
        <v>3.3200000000000003</v>
      </c>
      <c r="D413">
        <v>4.6100000000000003</v>
      </c>
      <c r="E413">
        <v>0.51</v>
      </c>
      <c r="F413">
        <v>0.08</v>
      </c>
      <c r="G413">
        <v>-0.32</v>
      </c>
      <c r="H413">
        <v>0.14000000000000001</v>
      </c>
      <c r="I413">
        <f>output__2[[#This Row],[wx]]*180/PI()</f>
        <v>4.5836623610465859</v>
      </c>
      <c r="J413">
        <f>output__2[[#This Row],[wy]]*180/PI()</f>
        <v>-18.334649444186343</v>
      </c>
      <c r="K413">
        <f>output__2[[#This Row],[wz]]*180/PI()</f>
        <v>8.0214091318315255</v>
      </c>
      <c r="L413">
        <f>output__2[[#This Row],[wx (deg)]]*output__2[[#This Row],[dt]]</f>
        <v>0.63528185225396083</v>
      </c>
      <c r="M413">
        <f>output__2[[#This Row],[wy (deg)]]*output__2[[#This Row],[dt]]</f>
        <v>-2.5411274090158433</v>
      </c>
      <c r="N413">
        <f>output__2[[#This Row],[wz (deg)]]*output__2[[#This Row],[dt]]</f>
        <v>1.1117432414444315</v>
      </c>
      <c r="O413">
        <f>SUM($L$2:output__2[[#This Row],[delta θx]])</f>
        <v>27.936335189641305</v>
      </c>
      <c r="P413">
        <f>SUM($M$2:output__2[[#This Row],[delta θy]])</f>
        <v>16.420026746960449</v>
      </c>
      <c r="Q413">
        <f>SUM($N$2:output__2[[#This Row],[delta θz]])</f>
        <v>19.552890069884931</v>
      </c>
      <c r="R413">
        <f>SQRT(output__2[[#This Row],[θ x]]^2+output__2[[#This Row],[θ y]]^2+output__2[[#This Row],[θ z]]^2)</f>
        <v>37.846685618213549</v>
      </c>
      <c r="S413">
        <f>output__2[[#This Row],[ax]]*$B413</f>
        <v>0.4601420399999907</v>
      </c>
      <c r="T413">
        <f>output__2[[#This Row],[ay]]*$B413</f>
        <v>0.63893216999998714</v>
      </c>
      <c r="U413">
        <f>output__2[[#This Row],[az]]*$B413</f>
        <v>7.068446999999857E-2</v>
      </c>
      <c r="V413">
        <f>SUM(S$2:S413)</f>
        <v>0.7528956699999223</v>
      </c>
      <c r="W413">
        <f>SUM(T$2:T413)</f>
        <v>4.8765674000000923</v>
      </c>
      <c r="X413">
        <f>SUM($U$2:U413)</f>
        <v>-3.7321843500000589</v>
      </c>
      <c r="Y413">
        <f>SQRT(output__2[[#This Row],[vx]]^2+output__2[[#This Row],[vy]]^2+output__2[[#This Row],[vz]]^2)</f>
        <v>6.1868377640789687</v>
      </c>
      <c r="Z413">
        <f t="shared" si="6"/>
        <v>0.97499999999999998</v>
      </c>
      <c r="AA413">
        <f>output__2[[#This Row],[m segmental(kg)]]*output__2[[#This Row],[vmag]]</f>
        <v>6.032166819976994</v>
      </c>
    </row>
    <row r="414" spans="1:27" x14ac:dyDescent="0.3">
      <c r="A414">
        <v>51.748542</v>
      </c>
      <c r="B414">
        <f>output__2[[#This Row],[time]]-A413</f>
        <v>0.11032800000000265</v>
      </c>
      <c r="C414">
        <v>0.38</v>
      </c>
      <c r="D414">
        <v>-5.8500000000000005</v>
      </c>
      <c r="E414">
        <v>0.23</v>
      </c>
      <c r="F414">
        <v>-0.66</v>
      </c>
      <c r="G414">
        <v>0.05</v>
      </c>
      <c r="H414">
        <v>-0.28000000000000003</v>
      </c>
      <c r="I414">
        <f>output__2[[#This Row],[wx]]*180/PI()</f>
        <v>-37.815214478634338</v>
      </c>
      <c r="J414">
        <f>output__2[[#This Row],[wy]]*180/PI()</f>
        <v>2.8647889756541161</v>
      </c>
      <c r="K414">
        <f>output__2[[#This Row],[wz]]*180/PI()</f>
        <v>-16.042818263663051</v>
      </c>
      <c r="L414">
        <f>output__2[[#This Row],[wx (deg)]]*output__2[[#This Row],[dt]]</f>
        <v>-4.1720769829988695</v>
      </c>
      <c r="M414">
        <f>output__2[[#This Row],[wy (deg)]]*output__2[[#This Row],[dt]]</f>
        <v>0.3160664381059749</v>
      </c>
      <c r="N414">
        <f>output__2[[#This Row],[wz (deg)]]*output__2[[#This Row],[dt]]</f>
        <v>-1.7699720533934595</v>
      </c>
      <c r="O414">
        <f>SUM($L$2:output__2[[#This Row],[delta θx]])</f>
        <v>23.764258206642435</v>
      </c>
      <c r="P414">
        <f>SUM($M$2:output__2[[#This Row],[delta θy]])</f>
        <v>16.736093185066423</v>
      </c>
      <c r="Q414">
        <f>SUM($N$2:output__2[[#This Row],[delta θz]])</f>
        <v>17.782918016491472</v>
      </c>
      <c r="R414">
        <f>SQRT(output__2[[#This Row],[θ x]]^2+output__2[[#This Row],[θ y]]^2+output__2[[#This Row],[θ z]]^2)</f>
        <v>34.074461938414466</v>
      </c>
      <c r="S414">
        <f>output__2[[#This Row],[ax]]*$B414</f>
        <v>4.1924640000001005E-2</v>
      </c>
      <c r="T414">
        <f>output__2[[#This Row],[ay]]*$B414</f>
        <v>-0.6454188000000155</v>
      </c>
      <c r="U414">
        <f>output__2[[#This Row],[az]]*$B414</f>
        <v>2.537544000000061E-2</v>
      </c>
      <c r="V414">
        <f>SUM(S$2:S414)</f>
        <v>0.79482030999992326</v>
      </c>
      <c r="W414">
        <f>SUM(T$2:T414)</f>
        <v>4.2311486000000764</v>
      </c>
      <c r="X414">
        <f>SUM($U$2:U414)</f>
        <v>-3.7068089100000581</v>
      </c>
      <c r="Y414">
        <f>SQRT(output__2[[#This Row],[vx]]^2+output__2[[#This Row],[vy]]^2+output__2[[#This Row],[vz]]^2)</f>
        <v>5.6810905727445329</v>
      </c>
      <c r="Z414">
        <f t="shared" si="6"/>
        <v>0.97499999999999998</v>
      </c>
      <c r="AA414">
        <f>output__2[[#This Row],[m segmental(kg)]]*output__2[[#This Row],[vmag]]</f>
        <v>5.5390633084259191</v>
      </c>
    </row>
    <row r="415" spans="1:27" x14ac:dyDescent="0.3">
      <c r="A415">
        <v>51.865378999999997</v>
      </c>
      <c r="B415">
        <f>output__2[[#This Row],[time]]-A414</f>
        <v>0.11683699999999675</v>
      </c>
      <c r="C415">
        <v>-4.08</v>
      </c>
      <c r="D415">
        <v>10.36</v>
      </c>
      <c r="E415">
        <v>-5.57</v>
      </c>
      <c r="F415">
        <v>0.70000000000000007</v>
      </c>
      <c r="G415">
        <v>0.31</v>
      </c>
      <c r="H415">
        <v>0.28999999999999998</v>
      </c>
      <c r="I415">
        <f>output__2[[#This Row],[wx]]*180/PI()</f>
        <v>40.107045659157627</v>
      </c>
      <c r="J415">
        <f>output__2[[#This Row],[wy]]*180/PI()</f>
        <v>17.761691649055518</v>
      </c>
      <c r="K415">
        <f>output__2[[#This Row],[wz]]*180/PI()</f>
        <v>16.615776058793873</v>
      </c>
      <c r="L415">
        <f>output__2[[#This Row],[wx (deg)]]*output__2[[#This Row],[dt]]</f>
        <v>4.6859868936788693</v>
      </c>
      <c r="M415">
        <f>output__2[[#This Row],[wy (deg)]]*output__2[[#This Row],[dt]]</f>
        <v>2.0752227672006418</v>
      </c>
      <c r="N415">
        <f>output__2[[#This Row],[wz (deg)]]*output__2[[#This Row],[dt]]</f>
        <v>1.9413374273812458</v>
      </c>
      <c r="O415">
        <f>SUM($L$2:output__2[[#This Row],[delta θx]])</f>
        <v>28.450245100321304</v>
      </c>
      <c r="P415">
        <f>SUM($M$2:output__2[[#This Row],[delta θy]])</f>
        <v>18.811315952267066</v>
      </c>
      <c r="Q415">
        <f>SUM($N$2:output__2[[#This Row],[delta θz]])</f>
        <v>19.724255443872718</v>
      </c>
      <c r="R415">
        <f>SQRT(output__2[[#This Row],[θ x]]^2+output__2[[#This Row],[θ y]]^2+output__2[[#This Row],[θ z]]^2)</f>
        <v>39.399597801748129</v>
      </c>
      <c r="S415">
        <f>output__2[[#This Row],[ax]]*$B415</f>
        <v>-0.47669495999998673</v>
      </c>
      <c r="T415">
        <f>output__2[[#This Row],[ay]]*$B415</f>
        <v>1.2104313199999663</v>
      </c>
      <c r="U415">
        <f>output__2[[#This Row],[az]]*$B415</f>
        <v>-0.65078208999998188</v>
      </c>
      <c r="V415">
        <f>SUM(S$2:S415)</f>
        <v>0.31812534999993652</v>
      </c>
      <c r="W415">
        <f>SUM(T$2:T415)</f>
        <v>5.4415799200000432</v>
      </c>
      <c r="X415">
        <f>SUM($U$2:U415)</f>
        <v>-4.3575910000000402</v>
      </c>
      <c r="Y415">
        <f>SQRT(output__2[[#This Row],[vx]]^2+output__2[[#This Row],[vy]]^2+output__2[[#This Row],[vz]]^2)</f>
        <v>6.9785811657772969</v>
      </c>
      <c r="Z415">
        <f t="shared" si="6"/>
        <v>0.97499999999999998</v>
      </c>
      <c r="AA415">
        <f>output__2[[#This Row],[m segmental(kg)]]*output__2[[#This Row],[vmag]]</f>
        <v>6.8041166366328643</v>
      </c>
    </row>
    <row r="416" spans="1:27" x14ac:dyDescent="0.3">
      <c r="A416">
        <v>52.004458</v>
      </c>
      <c r="B416">
        <f>output__2[[#This Row],[time]]-A415</f>
        <v>0.1390790000000024</v>
      </c>
      <c r="C416">
        <v>-1.78</v>
      </c>
      <c r="D416">
        <v>5.63</v>
      </c>
      <c r="E416">
        <v>-0.54</v>
      </c>
      <c r="F416">
        <v>-0.2</v>
      </c>
      <c r="G416">
        <v>-0.34</v>
      </c>
      <c r="H416">
        <v>-0.2</v>
      </c>
      <c r="I416">
        <f>output__2[[#This Row],[wx]]*180/PI()</f>
        <v>-11.459155902616464</v>
      </c>
      <c r="J416">
        <f>output__2[[#This Row],[wy]]*180/PI()</f>
        <v>-19.480565034447991</v>
      </c>
      <c r="K416">
        <f>output__2[[#This Row],[wz]]*180/PI()</f>
        <v>-11.459155902616464</v>
      </c>
      <c r="L416">
        <f>output__2[[#This Row],[wx (deg)]]*output__2[[#This Row],[dt]]</f>
        <v>-1.5937279437800227</v>
      </c>
      <c r="M416">
        <f>output__2[[#This Row],[wy (deg)]]*output__2[[#This Row],[dt]]</f>
        <v>-2.7093375044260388</v>
      </c>
      <c r="N416">
        <f>output__2[[#This Row],[wz (deg)]]*output__2[[#This Row],[dt]]</f>
        <v>-1.5937279437800227</v>
      </c>
      <c r="O416">
        <f>SUM($L$2:output__2[[#This Row],[delta θx]])</f>
        <v>26.85651715654128</v>
      </c>
      <c r="P416">
        <f>SUM($M$2:output__2[[#This Row],[delta θy]])</f>
        <v>16.101978447841027</v>
      </c>
      <c r="Q416">
        <f>SUM($N$2:output__2[[#This Row],[delta θz]])</f>
        <v>18.130527500092693</v>
      </c>
      <c r="R416">
        <f>SQRT(output__2[[#This Row],[θ x]]^2+output__2[[#This Row],[θ y]]^2+output__2[[#This Row],[θ z]]^2)</f>
        <v>36.183729093971927</v>
      </c>
      <c r="S416">
        <f>output__2[[#This Row],[ax]]*$B416</f>
        <v>-0.24756062000000426</v>
      </c>
      <c r="T416">
        <f>output__2[[#This Row],[ay]]*$B416</f>
        <v>0.78301477000001352</v>
      </c>
      <c r="U416">
        <f>output__2[[#This Row],[az]]*$B416</f>
        <v>-7.5102660000001292E-2</v>
      </c>
      <c r="V416">
        <f>SUM(S$2:S416)</f>
        <v>7.0564729999932269E-2</v>
      </c>
      <c r="W416">
        <f>SUM(T$2:T416)</f>
        <v>6.2245946900000568</v>
      </c>
      <c r="X416">
        <f>SUM($U$2:U416)</f>
        <v>-4.4326936600000417</v>
      </c>
      <c r="Y416">
        <f>SQRT(output__2[[#This Row],[vx]]^2+output__2[[#This Row],[vy]]^2+output__2[[#This Row],[vz]]^2)</f>
        <v>7.6419455323432812</v>
      </c>
      <c r="Z416">
        <f t="shared" si="6"/>
        <v>0.97499999999999998</v>
      </c>
      <c r="AA416">
        <f>output__2[[#This Row],[m segmental(kg)]]*output__2[[#This Row],[vmag]]</f>
        <v>7.4508968940346989</v>
      </c>
    </row>
    <row r="417" spans="1:27" x14ac:dyDescent="0.3">
      <c r="A417">
        <v>52.135372999999994</v>
      </c>
      <c r="B417">
        <f>output__2[[#This Row],[time]]-A416</f>
        <v>0.13091499999999456</v>
      </c>
      <c r="C417">
        <v>0.3</v>
      </c>
      <c r="D417">
        <v>-10.27</v>
      </c>
      <c r="E417">
        <v>1.1100000000000001</v>
      </c>
      <c r="F417">
        <v>-0.19</v>
      </c>
      <c r="G417">
        <v>0</v>
      </c>
      <c r="H417">
        <v>-0.11</v>
      </c>
      <c r="I417">
        <f>output__2[[#This Row],[wx]]*180/PI()</f>
        <v>-10.886198107485642</v>
      </c>
      <c r="J417">
        <f>output__2[[#This Row],[wy]]*180/PI()</f>
        <v>0</v>
      </c>
      <c r="K417">
        <f>output__2[[#This Row],[wz]]*180/PI()</f>
        <v>-6.3025357464390561</v>
      </c>
      <c r="L417">
        <f>output__2[[#This Row],[wx (deg)]]*output__2[[#This Row],[dt]]</f>
        <v>-1.4251666252414237</v>
      </c>
      <c r="M417">
        <f>output__2[[#This Row],[wy (deg)]]*output__2[[#This Row],[dt]]</f>
        <v>0</v>
      </c>
      <c r="N417">
        <f>output__2[[#This Row],[wz (deg)]]*output__2[[#This Row],[dt]]</f>
        <v>-0.82509646724503471</v>
      </c>
      <c r="O417">
        <f>SUM($L$2:output__2[[#This Row],[delta θx]])</f>
        <v>25.431350531299856</v>
      </c>
      <c r="P417">
        <f>SUM($M$2:output__2[[#This Row],[delta θy]])</f>
        <v>16.101978447841027</v>
      </c>
      <c r="Q417">
        <f>SUM($N$2:output__2[[#This Row],[delta θz]])</f>
        <v>17.305431032847657</v>
      </c>
      <c r="R417">
        <f>SQRT(output__2[[#This Row],[θ x]]^2+output__2[[#This Row],[θ y]]^2+output__2[[#This Row],[θ z]]^2)</f>
        <v>34.720386561978671</v>
      </c>
      <c r="S417">
        <f>output__2[[#This Row],[ax]]*$B417</f>
        <v>3.9274499999998366E-2</v>
      </c>
      <c r="T417">
        <f>output__2[[#This Row],[ay]]*$B417</f>
        <v>-1.344497049999944</v>
      </c>
      <c r="U417">
        <f>output__2[[#This Row],[az]]*$B417</f>
        <v>0.14531564999999397</v>
      </c>
      <c r="V417">
        <f>SUM(S$2:S417)</f>
        <v>0.10983922999993063</v>
      </c>
      <c r="W417">
        <f>SUM(T$2:T417)</f>
        <v>4.8800976400001126</v>
      </c>
      <c r="X417">
        <f>SUM($U$2:U417)</f>
        <v>-4.2873780100000474</v>
      </c>
      <c r="Y417">
        <f>SQRT(output__2[[#This Row],[vx]]^2+output__2[[#This Row],[vy]]^2+output__2[[#This Row],[vz]]^2)</f>
        <v>6.496847530380685</v>
      </c>
      <c r="Z417">
        <f t="shared" si="6"/>
        <v>0.97499999999999998</v>
      </c>
      <c r="AA417">
        <f>output__2[[#This Row],[m segmental(kg)]]*output__2[[#This Row],[vmag]]</f>
        <v>6.3344263421211675</v>
      </c>
    </row>
    <row r="418" spans="1:27" x14ac:dyDescent="0.3">
      <c r="A418">
        <v>52.246232999999997</v>
      </c>
      <c r="B418">
        <f>output__2[[#This Row],[time]]-A417</f>
        <v>0.1108600000000024</v>
      </c>
      <c r="C418">
        <v>-0.31</v>
      </c>
      <c r="D418">
        <v>7.08</v>
      </c>
      <c r="E418">
        <v>-2.17</v>
      </c>
      <c r="F418">
        <v>-0.28999999999999998</v>
      </c>
      <c r="G418">
        <v>0.09</v>
      </c>
      <c r="H418">
        <v>-0.11</v>
      </c>
      <c r="I418">
        <f>output__2[[#This Row],[wx]]*180/PI()</f>
        <v>-16.615776058793873</v>
      </c>
      <c r="J418">
        <f>output__2[[#This Row],[wy]]*180/PI()</f>
        <v>5.156620156177409</v>
      </c>
      <c r="K418">
        <f>output__2[[#This Row],[wz]]*180/PI()</f>
        <v>-6.3025357464390561</v>
      </c>
      <c r="L418">
        <f>output__2[[#This Row],[wx (deg)]]*output__2[[#This Row],[dt]]</f>
        <v>-1.8420249338779286</v>
      </c>
      <c r="M418">
        <f>output__2[[#This Row],[wy (deg)]]*output__2[[#This Row],[dt]]</f>
        <v>0.57166291051383999</v>
      </c>
      <c r="N418">
        <f>output__2[[#This Row],[wz (deg)]]*output__2[[#This Row],[dt]]</f>
        <v>-0.69869911285024888</v>
      </c>
      <c r="O418">
        <f>SUM($L$2:output__2[[#This Row],[delta θx]])</f>
        <v>23.589325597421926</v>
      </c>
      <c r="P418">
        <f>SUM($M$2:output__2[[#This Row],[delta θy]])</f>
        <v>16.673641358354867</v>
      </c>
      <c r="Q418">
        <f>SUM($N$2:output__2[[#This Row],[delta θz]])</f>
        <v>16.606731919997408</v>
      </c>
      <c r="R418">
        <f>SQRT(output__2[[#This Row],[θ x]]^2+output__2[[#This Row],[θ y]]^2+output__2[[#This Row],[θ z]]^2)</f>
        <v>33.320416314189231</v>
      </c>
      <c r="S418">
        <f>output__2[[#This Row],[ax]]*$B418</f>
        <v>-3.4366600000000747E-2</v>
      </c>
      <c r="T418">
        <f>output__2[[#This Row],[ay]]*$B418</f>
        <v>0.78488880000001704</v>
      </c>
      <c r="U418">
        <f>output__2[[#This Row],[az]]*$B418</f>
        <v>-0.2405662000000052</v>
      </c>
      <c r="V418">
        <f>SUM(S$2:S418)</f>
        <v>7.5472629999929888E-2</v>
      </c>
      <c r="W418">
        <f>SUM(T$2:T418)</f>
        <v>5.6649864400001295</v>
      </c>
      <c r="X418">
        <f>SUM($U$2:U418)</f>
        <v>-4.5279442100000526</v>
      </c>
      <c r="Y418">
        <f>SQRT(output__2[[#This Row],[vx]]^2+output__2[[#This Row],[vy]]^2+output__2[[#This Row],[vz]]^2)</f>
        <v>7.2525889344521275</v>
      </c>
      <c r="Z418">
        <f t="shared" si="6"/>
        <v>0.97499999999999998</v>
      </c>
      <c r="AA418">
        <f>output__2[[#This Row],[m segmental(kg)]]*output__2[[#This Row],[vmag]]</f>
        <v>7.0712742110908238</v>
      </c>
    </row>
    <row r="419" spans="1:27" x14ac:dyDescent="0.3">
      <c r="A419">
        <v>52.367621</v>
      </c>
      <c r="B419">
        <f>output__2[[#This Row],[time]]-A418</f>
        <v>0.12138800000000316</v>
      </c>
      <c r="C419">
        <v>1.6500000000000001</v>
      </c>
      <c r="D419">
        <v>1.5</v>
      </c>
      <c r="E419">
        <v>1.25</v>
      </c>
      <c r="F419">
        <v>-0.62</v>
      </c>
      <c r="G419">
        <v>0.32</v>
      </c>
      <c r="H419">
        <v>-0.12</v>
      </c>
      <c r="I419">
        <f>output__2[[#This Row],[wx]]*180/PI()</f>
        <v>-35.523383298111035</v>
      </c>
      <c r="J419">
        <f>output__2[[#This Row],[wy]]*180/PI()</f>
        <v>18.334649444186343</v>
      </c>
      <c r="K419">
        <f>output__2[[#This Row],[wz]]*180/PI()</f>
        <v>-6.8754935415698784</v>
      </c>
      <c r="L419">
        <f>output__2[[#This Row],[wx (deg)]]*output__2[[#This Row],[dt]]</f>
        <v>-4.3121124517912151</v>
      </c>
      <c r="M419">
        <f>output__2[[#This Row],[wy (deg)]]*output__2[[#This Row],[dt]]</f>
        <v>2.2256064267309497</v>
      </c>
      <c r="N419">
        <f>output__2[[#This Row],[wz (deg)]]*output__2[[#This Row],[dt]]</f>
        <v>-0.83460241002410607</v>
      </c>
      <c r="O419">
        <f>SUM($L$2:output__2[[#This Row],[delta θx]])</f>
        <v>19.277213145630711</v>
      </c>
      <c r="P419">
        <f>SUM($M$2:output__2[[#This Row],[delta θy]])</f>
        <v>18.899247785085816</v>
      </c>
      <c r="Q419">
        <f>SUM($N$2:output__2[[#This Row],[delta θz]])</f>
        <v>15.772129509973302</v>
      </c>
      <c r="R419">
        <f>SQRT(output__2[[#This Row],[θ x]]^2+output__2[[#This Row],[θ y]]^2+output__2[[#This Row],[θ z]]^2)</f>
        <v>31.265837311409385</v>
      </c>
      <c r="S419">
        <f>output__2[[#This Row],[ax]]*$B419</f>
        <v>0.20029020000000522</v>
      </c>
      <c r="T419">
        <f>output__2[[#This Row],[ay]]*$B419</f>
        <v>0.18208200000000474</v>
      </c>
      <c r="U419">
        <f>output__2[[#This Row],[az]]*$B419</f>
        <v>0.15173500000000395</v>
      </c>
      <c r="V419">
        <f>SUM(S$2:S419)</f>
        <v>0.27576282999993512</v>
      </c>
      <c r="W419">
        <f>SUM(T$2:T419)</f>
        <v>5.8470684400001343</v>
      </c>
      <c r="X419">
        <f>SUM($U$2:U419)</f>
        <v>-4.3762092100000487</v>
      </c>
      <c r="Y419">
        <f>SQRT(output__2[[#This Row],[vx]]^2+output__2[[#This Row],[vy]]^2+output__2[[#This Row],[vz]]^2)</f>
        <v>7.3085882036234899</v>
      </c>
      <c r="Z419">
        <f t="shared" si="6"/>
        <v>0.97499999999999998</v>
      </c>
      <c r="AA419">
        <f>output__2[[#This Row],[m segmental(kg)]]*output__2[[#This Row],[vmag]]</f>
        <v>7.1258734985329024</v>
      </c>
    </row>
    <row r="420" spans="1:27" x14ac:dyDescent="0.3">
      <c r="A420">
        <v>52.492990999999996</v>
      </c>
      <c r="B420">
        <f>output__2[[#This Row],[time]]-A419</f>
        <v>0.12536999999999665</v>
      </c>
      <c r="C420">
        <v>-2.99</v>
      </c>
      <c r="D420">
        <v>-9.76</v>
      </c>
      <c r="E420">
        <v>-3.22</v>
      </c>
      <c r="F420">
        <v>-0.48</v>
      </c>
      <c r="G420">
        <v>0.37</v>
      </c>
      <c r="H420">
        <v>-0.17</v>
      </c>
      <c r="I420">
        <f>output__2[[#This Row],[wx]]*180/PI()</f>
        <v>-27.501974166279513</v>
      </c>
      <c r="J420">
        <f>output__2[[#This Row],[wy]]*180/PI()</f>
        <v>21.199438419840458</v>
      </c>
      <c r="K420">
        <f>output__2[[#This Row],[wz]]*180/PI()</f>
        <v>-9.7402825172239957</v>
      </c>
      <c r="L420">
        <f>output__2[[#This Row],[wx (deg)]]*output__2[[#This Row],[dt]]</f>
        <v>-3.4479225012263703</v>
      </c>
      <c r="M420">
        <f>output__2[[#This Row],[wy (deg)]]*output__2[[#This Row],[dt]]</f>
        <v>2.6577735946953274</v>
      </c>
      <c r="N420">
        <f>output__2[[#This Row],[wz (deg)]]*output__2[[#This Row],[dt]]</f>
        <v>-1.2211392191843398</v>
      </c>
      <c r="O420">
        <f>SUM($L$2:output__2[[#This Row],[delta θx]])</f>
        <v>15.82929064440434</v>
      </c>
      <c r="P420">
        <f>SUM($M$2:output__2[[#This Row],[delta θy]])</f>
        <v>21.557021379781144</v>
      </c>
      <c r="Q420">
        <f>SUM($N$2:output__2[[#This Row],[delta θz]])</f>
        <v>14.550990290788963</v>
      </c>
      <c r="R420">
        <f>SQRT(output__2[[#This Row],[θ x]]^2+output__2[[#This Row],[θ y]]^2+output__2[[#This Row],[θ z]]^2)</f>
        <v>30.446722837047716</v>
      </c>
      <c r="S420">
        <f>output__2[[#This Row],[ax]]*$B420</f>
        <v>-0.37485629999999004</v>
      </c>
      <c r="T420">
        <f>output__2[[#This Row],[ay]]*$B420</f>
        <v>-1.2236111999999673</v>
      </c>
      <c r="U420">
        <f>output__2[[#This Row],[az]]*$B420</f>
        <v>-0.40369139999998926</v>
      </c>
      <c r="V420">
        <f>SUM(S$2:S420)</f>
        <v>-9.9093470000054917E-2</v>
      </c>
      <c r="W420">
        <f>SUM(T$2:T420)</f>
        <v>4.6234572400001674</v>
      </c>
      <c r="X420">
        <f>SUM($U$2:U420)</f>
        <v>-4.7799006100000376</v>
      </c>
      <c r="Y420">
        <f>SQRT(output__2[[#This Row],[vx]]^2+output__2[[#This Row],[vy]]^2+output__2[[#This Row],[vz]]^2)</f>
        <v>6.6508365043342739</v>
      </c>
      <c r="Z420">
        <f t="shared" si="6"/>
        <v>0.97499999999999998</v>
      </c>
      <c r="AA420">
        <f>output__2[[#This Row],[m segmental(kg)]]*output__2[[#This Row],[vmag]]</f>
        <v>6.4845655917259171</v>
      </c>
    </row>
    <row r="421" spans="1:27" x14ac:dyDescent="0.3">
      <c r="A421">
        <v>52.630085999999999</v>
      </c>
      <c r="B421">
        <f>output__2[[#This Row],[time]]-A420</f>
        <v>0.13709500000000219</v>
      </c>
      <c r="C421">
        <v>3.66</v>
      </c>
      <c r="D421">
        <v>3.5700000000000003</v>
      </c>
      <c r="E421">
        <v>-2.88</v>
      </c>
      <c r="F421">
        <v>0.52</v>
      </c>
      <c r="G421">
        <v>0.02</v>
      </c>
      <c r="H421">
        <v>0.13</v>
      </c>
      <c r="I421">
        <f>output__2[[#This Row],[wx]]*180/PI()</f>
        <v>29.793805346802809</v>
      </c>
      <c r="J421">
        <f>output__2[[#This Row],[wy]]*180/PI()</f>
        <v>1.1459155902616465</v>
      </c>
      <c r="K421">
        <f>output__2[[#This Row],[wz]]*180/PI()</f>
        <v>7.4484513367007024</v>
      </c>
      <c r="L421">
        <f>output__2[[#This Row],[wx (deg)]]*output__2[[#This Row],[dt]]</f>
        <v>4.0845817440199967</v>
      </c>
      <c r="M421">
        <f>output__2[[#This Row],[wy (deg)]]*output__2[[#This Row],[dt]]</f>
        <v>0.15709929784692292</v>
      </c>
      <c r="N421">
        <f>output__2[[#This Row],[wz (deg)]]*output__2[[#This Row],[dt]]</f>
        <v>1.0211454360049992</v>
      </c>
      <c r="O421">
        <f>SUM($L$2:output__2[[#This Row],[delta θx]])</f>
        <v>19.913872388424338</v>
      </c>
      <c r="P421">
        <f>SUM($M$2:output__2[[#This Row],[delta θy]])</f>
        <v>21.714120677628067</v>
      </c>
      <c r="Q421">
        <f>SUM($N$2:output__2[[#This Row],[delta θz]])</f>
        <v>15.572135726793963</v>
      </c>
      <c r="R421">
        <f>SQRT(output__2[[#This Row],[θ x]]^2+output__2[[#This Row],[θ y]]^2+output__2[[#This Row],[θ z]]^2)</f>
        <v>33.325017050239254</v>
      </c>
      <c r="S421">
        <f>output__2[[#This Row],[ax]]*$B421</f>
        <v>0.50176770000000803</v>
      </c>
      <c r="T421">
        <f>output__2[[#This Row],[ay]]*$B421</f>
        <v>0.48942915000000786</v>
      </c>
      <c r="U421">
        <f>output__2[[#This Row],[az]]*$B421</f>
        <v>-0.39483360000000628</v>
      </c>
      <c r="V421">
        <f>SUM(S$2:S421)</f>
        <v>0.40267422999995311</v>
      </c>
      <c r="W421">
        <f>SUM(T$2:T421)</f>
        <v>5.1128863900001758</v>
      </c>
      <c r="X421">
        <f>SUM($U$2:U421)</f>
        <v>-5.174734210000044</v>
      </c>
      <c r="Y421">
        <f>SQRT(output__2[[#This Row],[vx]]^2+output__2[[#This Row],[vy]]^2+output__2[[#This Row],[vz]]^2)</f>
        <v>7.2857139606698711</v>
      </c>
      <c r="Z421">
        <f t="shared" si="6"/>
        <v>0.97499999999999998</v>
      </c>
      <c r="AA421">
        <f>output__2[[#This Row],[m segmental(kg)]]*output__2[[#This Row],[vmag]]</f>
        <v>7.1035711116531237</v>
      </c>
    </row>
    <row r="422" spans="1:27" x14ac:dyDescent="0.3">
      <c r="A422">
        <v>52.749896999999997</v>
      </c>
      <c r="B422">
        <f>output__2[[#This Row],[time]]-A421</f>
        <v>0.11981099999999856</v>
      </c>
      <c r="C422">
        <v>0.28000000000000003</v>
      </c>
      <c r="D422">
        <v>-0.72</v>
      </c>
      <c r="E422">
        <v>-0.13</v>
      </c>
      <c r="F422">
        <v>-0.26</v>
      </c>
      <c r="G422">
        <v>-0.23</v>
      </c>
      <c r="H422">
        <v>0.17</v>
      </c>
      <c r="I422">
        <f>output__2[[#This Row],[wx]]*180/PI()</f>
        <v>-14.896902673401405</v>
      </c>
      <c r="J422">
        <f>output__2[[#This Row],[wy]]*180/PI()</f>
        <v>-13.178029288008934</v>
      </c>
      <c r="K422">
        <f>output__2[[#This Row],[wz]]*180/PI()</f>
        <v>9.7402825172239957</v>
      </c>
      <c r="L422">
        <f>output__2[[#This Row],[wx (deg)]]*output__2[[#This Row],[dt]]</f>
        <v>-1.7848128062028743</v>
      </c>
      <c r="M422">
        <f>output__2[[#This Row],[wy (deg)]]*output__2[[#This Row],[dt]]</f>
        <v>-1.5788728670256194</v>
      </c>
      <c r="N422">
        <f>output__2[[#This Row],[wz (deg)]]*output__2[[#This Row],[dt]]</f>
        <v>1.1669929886711101</v>
      </c>
      <c r="O422">
        <f>SUM($L$2:output__2[[#This Row],[delta θx]])</f>
        <v>18.129059582221462</v>
      </c>
      <c r="P422">
        <f>SUM($M$2:output__2[[#This Row],[delta θy]])</f>
        <v>20.135247810602447</v>
      </c>
      <c r="Q422">
        <f>SUM($N$2:output__2[[#This Row],[delta θz]])</f>
        <v>16.739128715465075</v>
      </c>
      <c r="R422">
        <f>SQRT(output__2[[#This Row],[θ x]]^2+output__2[[#This Row],[θ y]]^2+output__2[[#This Row],[θ z]]^2)</f>
        <v>31.847911012859445</v>
      </c>
      <c r="S422">
        <f>output__2[[#This Row],[ax]]*$B422</f>
        <v>3.3547079999999597E-2</v>
      </c>
      <c r="T422">
        <f>output__2[[#This Row],[ay]]*$B422</f>
        <v>-8.6263919999998953E-2</v>
      </c>
      <c r="U422">
        <f>output__2[[#This Row],[az]]*$B422</f>
        <v>-1.5575429999999814E-2</v>
      </c>
      <c r="V422">
        <f>SUM(S$2:S422)</f>
        <v>0.43622130999995273</v>
      </c>
      <c r="W422">
        <f>SUM(T$2:T422)</f>
        <v>5.0266224700001771</v>
      </c>
      <c r="X422">
        <f>SUM($U$2:U422)</f>
        <v>-5.1903096400000441</v>
      </c>
      <c r="Y422">
        <f>SQRT(output__2[[#This Row],[vx]]^2+output__2[[#This Row],[vy]]^2+output__2[[#This Row],[vz]]^2)</f>
        <v>7.2385452023377006</v>
      </c>
      <c r="Z422">
        <f t="shared" si="6"/>
        <v>0.97499999999999998</v>
      </c>
      <c r="AA422">
        <f>output__2[[#This Row],[m segmental(kg)]]*output__2[[#This Row],[vmag]]</f>
        <v>7.0575815722792576</v>
      </c>
    </row>
    <row r="423" spans="1:27" x14ac:dyDescent="0.3">
      <c r="A423">
        <v>52.873092999999997</v>
      </c>
      <c r="B423">
        <f>output__2[[#This Row],[time]]-A422</f>
        <v>0.12319600000000008</v>
      </c>
      <c r="C423">
        <v>-1.9000000000000001</v>
      </c>
      <c r="D423">
        <v>-9.2100000000000009</v>
      </c>
      <c r="E423">
        <v>-2.82</v>
      </c>
      <c r="F423">
        <v>7.0000000000000007E-2</v>
      </c>
      <c r="G423">
        <v>0.11</v>
      </c>
      <c r="H423">
        <v>-0.42</v>
      </c>
      <c r="I423">
        <f>output__2[[#This Row],[wx]]*180/PI()</f>
        <v>4.0107045659157627</v>
      </c>
      <c r="J423">
        <f>output__2[[#This Row],[wy]]*180/PI()</f>
        <v>6.3025357464390561</v>
      </c>
      <c r="K423">
        <f>output__2[[#This Row],[wz]]*180/PI()</f>
        <v>-24.064227395494573</v>
      </c>
      <c r="L423">
        <f>output__2[[#This Row],[wx (deg)]]*output__2[[#This Row],[dt]]</f>
        <v>0.49410275970255862</v>
      </c>
      <c r="M423">
        <f>output__2[[#This Row],[wy (deg)]]*output__2[[#This Row],[dt]]</f>
        <v>0.77644719381830651</v>
      </c>
      <c r="N423">
        <f>output__2[[#This Row],[wz (deg)]]*output__2[[#This Row],[dt]]</f>
        <v>-2.9646165582153512</v>
      </c>
      <c r="O423">
        <f>SUM($L$2:output__2[[#This Row],[delta θx]])</f>
        <v>18.623162341924022</v>
      </c>
      <c r="P423">
        <f>SUM($M$2:output__2[[#This Row],[delta θy]])</f>
        <v>20.911695004420753</v>
      </c>
      <c r="Q423">
        <f>SUM($N$2:output__2[[#This Row],[delta θz]])</f>
        <v>13.774512157249724</v>
      </c>
      <c r="R423">
        <f>SQRT(output__2[[#This Row],[θ x]]^2+output__2[[#This Row],[θ y]]^2+output__2[[#This Row],[θ z]]^2)</f>
        <v>31.206703586598078</v>
      </c>
      <c r="S423">
        <f>output__2[[#This Row],[ax]]*$B423</f>
        <v>-0.23407240000000018</v>
      </c>
      <c r="T423">
        <f>output__2[[#This Row],[ay]]*$B423</f>
        <v>-1.1346351600000009</v>
      </c>
      <c r="U423">
        <f>output__2[[#This Row],[az]]*$B423</f>
        <v>-0.34741272000000023</v>
      </c>
      <c r="V423">
        <f>SUM(S$2:S423)</f>
        <v>0.20214890999995255</v>
      </c>
      <c r="W423">
        <f>SUM(T$2:T423)</f>
        <v>3.8919873100001761</v>
      </c>
      <c r="X423">
        <f>SUM($U$2:U423)</f>
        <v>-5.5377223600000445</v>
      </c>
      <c r="Y423">
        <f>SQRT(output__2[[#This Row],[vx]]^2+output__2[[#This Row],[vy]]^2+output__2[[#This Row],[vz]]^2)</f>
        <v>6.7716171140622707</v>
      </c>
      <c r="Z423">
        <f t="shared" si="6"/>
        <v>0.97499999999999998</v>
      </c>
      <c r="AA423">
        <f>output__2[[#This Row],[m segmental(kg)]]*output__2[[#This Row],[vmag]]</f>
        <v>6.6023266862107137</v>
      </c>
    </row>
    <row r="424" spans="1:27" x14ac:dyDescent="0.3">
      <c r="A424">
        <v>52.997296999999996</v>
      </c>
      <c r="B424">
        <f>output__2[[#This Row],[time]]-A423</f>
        <v>0.12420399999999887</v>
      </c>
      <c r="C424">
        <v>-0.49</v>
      </c>
      <c r="D424">
        <v>1.53</v>
      </c>
      <c r="E424">
        <v>-0.63</v>
      </c>
      <c r="F424">
        <v>0.38</v>
      </c>
      <c r="G424">
        <v>0.28999999999999998</v>
      </c>
      <c r="H424">
        <v>0.16</v>
      </c>
      <c r="I424">
        <f>output__2[[#This Row],[wx]]*180/PI()</f>
        <v>21.772396214971284</v>
      </c>
      <c r="J424">
        <f>output__2[[#This Row],[wy]]*180/PI()</f>
        <v>16.615776058793873</v>
      </c>
      <c r="K424">
        <f>output__2[[#This Row],[wz]]*180/PI()</f>
        <v>9.1673247220931717</v>
      </c>
      <c r="L424">
        <f>output__2[[#This Row],[wx (deg)]]*output__2[[#This Row],[dt]]</f>
        <v>2.7042186994842687</v>
      </c>
      <c r="M424">
        <f>output__2[[#This Row],[wy (deg)]]*output__2[[#This Row],[dt]]</f>
        <v>2.0637458496064154</v>
      </c>
      <c r="N424">
        <f>output__2[[#This Row],[wz (deg)]]*output__2[[#This Row],[dt]]</f>
        <v>1.1386183997828498</v>
      </c>
      <c r="O424">
        <f>SUM($L$2:output__2[[#This Row],[delta θx]])</f>
        <v>21.327381041408291</v>
      </c>
      <c r="P424">
        <f>SUM($M$2:output__2[[#This Row],[delta θy]])</f>
        <v>22.97544085402717</v>
      </c>
      <c r="Q424">
        <f>SUM($N$2:output__2[[#This Row],[delta θz]])</f>
        <v>14.913130557032574</v>
      </c>
      <c r="R424">
        <f>SQRT(output__2[[#This Row],[θ x]]^2+output__2[[#This Row],[θ y]]^2+output__2[[#This Row],[θ z]]^2)</f>
        <v>34.714975551387347</v>
      </c>
      <c r="S424">
        <f>output__2[[#This Row],[ax]]*$B424</f>
        <v>-6.0859959999999443E-2</v>
      </c>
      <c r="T424">
        <f>output__2[[#This Row],[ay]]*$B424</f>
        <v>0.19003211999999828</v>
      </c>
      <c r="U424">
        <f>output__2[[#This Row],[az]]*$B424</f>
        <v>-7.8248519999999294E-2</v>
      </c>
      <c r="V424">
        <f>SUM(S$2:S424)</f>
        <v>0.14128894999995312</v>
      </c>
      <c r="W424">
        <f>SUM(T$2:T424)</f>
        <v>4.082019430000174</v>
      </c>
      <c r="X424">
        <f>SUM($U$2:U424)</f>
        <v>-5.6159708800000434</v>
      </c>
      <c r="Y424">
        <f>SQRT(output__2[[#This Row],[vx]]^2+output__2[[#This Row],[vy]]^2+output__2[[#This Row],[vz]]^2)</f>
        <v>6.9442043546614824</v>
      </c>
      <c r="Z424">
        <f t="shared" si="6"/>
        <v>0.97499999999999998</v>
      </c>
      <c r="AA424">
        <f>output__2[[#This Row],[m segmental(kg)]]*output__2[[#This Row],[vmag]]</f>
        <v>6.7705992457949451</v>
      </c>
    </row>
    <row r="425" spans="1:27" x14ac:dyDescent="0.3">
      <c r="A425">
        <v>53.129093999999995</v>
      </c>
      <c r="B425">
        <f>output__2[[#This Row],[time]]-A424</f>
        <v>0.13179699999999883</v>
      </c>
      <c r="C425">
        <v>1.44</v>
      </c>
      <c r="D425">
        <v>-2.0100000000000002</v>
      </c>
      <c r="E425">
        <v>0.08</v>
      </c>
      <c r="F425">
        <v>-0.35000000000000003</v>
      </c>
      <c r="G425">
        <v>0.34</v>
      </c>
      <c r="H425">
        <v>-0.27</v>
      </c>
      <c r="I425">
        <f>output__2[[#This Row],[wx]]*180/PI()</f>
        <v>-20.053522829578814</v>
      </c>
      <c r="J425">
        <f>output__2[[#This Row],[wy]]*180/PI()</f>
        <v>19.480565034447991</v>
      </c>
      <c r="K425">
        <f>output__2[[#This Row],[wz]]*180/PI()</f>
        <v>-15.469860468532227</v>
      </c>
      <c r="L425">
        <f>output__2[[#This Row],[wx (deg)]]*output__2[[#This Row],[dt]]</f>
        <v>-2.6429941483699757</v>
      </c>
      <c r="M425">
        <f>output__2[[#This Row],[wy (deg)]]*output__2[[#This Row],[dt]]</f>
        <v>2.567480029845119</v>
      </c>
      <c r="N425">
        <f>output__2[[#This Row],[wz (deg)]]*output__2[[#This Row],[dt]]</f>
        <v>-2.0388812001711241</v>
      </c>
      <c r="O425">
        <f>SUM($L$2:output__2[[#This Row],[delta θx]])</f>
        <v>18.684386893038315</v>
      </c>
      <c r="P425">
        <f>SUM($M$2:output__2[[#This Row],[delta θy]])</f>
        <v>25.542920883872288</v>
      </c>
      <c r="Q425">
        <f>SUM($N$2:output__2[[#This Row],[delta θz]])</f>
        <v>12.87424935686145</v>
      </c>
      <c r="R425">
        <f>SQRT(output__2[[#This Row],[θ x]]^2+output__2[[#This Row],[θ y]]^2+output__2[[#This Row],[θ z]]^2)</f>
        <v>34.165676011915068</v>
      </c>
      <c r="S425">
        <f>output__2[[#This Row],[ax]]*$B425</f>
        <v>0.18978767999999832</v>
      </c>
      <c r="T425">
        <f>output__2[[#This Row],[ay]]*$B425</f>
        <v>-0.26491196999999767</v>
      </c>
      <c r="U425">
        <f>output__2[[#This Row],[az]]*$B425</f>
        <v>1.0543759999999907E-2</v>
      </c>
      <c r="V425">
        <f>SUM(S$2:S425)</f>
        <v>0.33107662999995147</v>
      </c>
      <c r="W425">
        <f>SUM(T$2:T425)</f>
        <v>3.8171074600001762</v>
      </c>
      <c r="X425">
        <f>SUM($U$2:U425)</f>
        <v>-5.6054271200000434</v>
      </c>
      <c r="Y425">
        <f>SQRT(output__2[[#This Row],[vx]]^2+output__2[[#This Row],[vy]]^2+output__2[[#This Row],[vz]]^2)</f>
        <v>6.7897521526012348</v>
      </c>
      <c r="Z425">
        <f t="shared" si="6"/>
        <v>0.97499999999999998</v>
      </c>
      <c r="AA425">
        <f>output__2[[#This Row],[m segmental(kg)]]*output__2[[#This Row],[vmag]]</f>
        <v>6.6200083487862038</v>
      </c>
    </row>
    <row r="426" spans="1:27" x14ac:dyDescent="0.3">
      <c r="A426">
        <v>53.248248999999994</v>
      </c>
      <c r="B426">
        <f>output__2[[#This Row],[time]]-A425</f>
        <v>0.11915499999999923</v>
      </c>
      <c r="C426">
        <v>-1.75</v>
      </c>
      <c r="D426">
        <v>-0.97</v>
      </c>
      <c r="E426">
        <v>-2.57</v>
      </c>
      <c r="F426">
        <v>0.5</v>
      </c>
      <c r="G426">
        <v>-0.44</v>
      </c>
      <c r="H426">
        <v>0.57000000000000006</v>
      </c>
      <c r="I426">
        <f>output__2[[#This Row],[wx]]*180/PI()</f>
        <v>28.647889756541161</v>
      </c>
      <c r="J426">
        <f>output__2[[#This Row],[wy]]*180/PI()</f>
        <v>-25.210142985756224</v>
      </c>
      <c r="K426">
        <f>output__2[[#This Row],[wz]]*180/PI()</f>
        <v>32.658594322456928</v>
      </c>
      <c r="L426">
        <f>output__2[[#This Row],[wx (deg)]]*output__2[[#This Row],[dt]]</f>
        <v>3.4135393039406403</v>
      </c>
      <c r="M426">
        <f>output__2[[#This Row],[wy (deg)]]*output__2[[#This Row],[dt]]</f>
        <v>-3.0039145874677637</v>
      </c>
      <c r="N426">
        <f>output__2[[#This Row],[wz (deg)]]*output__2[[#This Row],[dt]]</f>
        <v>3.8914348064923301</v>
      </c>
      <c r="O426">
        <f>SUM($L$2:output__2[[#This Row],[delta θx]])</f>
        <v>22.097926196978957</v>
      </c>
      <c r="P426">
        <f>SUM($M$2:output__2[[#This Row],[delta θy]])</f>
        <v>22.539006296404523</v>
      </c>
      <c r="Q426">
        <f>SUM($N$2:output__2[[#This Row],[delta θz]])</f>
        <v>16.765684163353779</v>
      </c>
      <c r="R426">
        <f>SQRT(output__2[[#This Row],[θ x]]^2+output__2[[#This Row],[θ y]]^2+output__2[[#This Row],[θ z]]^2)</f>
        <v>35.740919301296984</v>
      </c>
      <c r="S426">
        <f>output__2[[#This Row],[ax]]*$B426</f>
        <v>-0.20852124999999866</v>
      </c>
      <c r="T426">
        <f>output__2[[#This Row],[ay]]*$B426</f>
        <v>-0.11558034999999925</v>
      </c>
      <c r="U426">
        <f>output__2[[#This Row],[az]]*$B426</f>
        <v>-0.30622834999999798</v>
      </c>
      <c r="V426">
        <f>SUM(S$2:S426)</f>
        <v>0.12255537999995281</v>
      </c>
      <c r="W426">
        <f>SUM(T$2:T426)</f>
        <v>3.701527110000177</v>
      </c>
      <c r="X426">
        <f>SUM($U$2:U426)</f>
        <v>-5.9116554700000412</v>
      </c>
      <c r="Y426">
        <f>SQRT(output__2[[#This Row],[vx]]^2+output__2[[#This Row],[vy]]^2+output__2[[#This Row],[vz]]^2)</f>
        <v>6.9759582254493617</v>
      </c>
      <c r="Z426">
        <f t="shared" si="6"/>
        <v>0.97499999999999998</v>
      </c>
      <c r="AA426">
        <f>output__2[[#This Row],[m segmental(kg)]]*output__2[[#This Row],[vmag]]</f>
        <v>6.8015592698131275</v>
      </c>
    </row>
    <row r="427" spans="1:27" x14ac:dyDescent="0.3">
      <c r="A427">
        <v>53.388802999999996</v>
      </c>
      <c r="B427">
        <f>output__2[[#This Row],[time]]-A426</f>
        <v>0.14055400000000162</v>
      </c>
      <c r="C427">
        <v>1.1500000000000001</v>
      </c>
      <c r="D427">
        <v>3.42</v>
      </c>
      <c r="E427">
        <v>-1.21</v>
      </c>
      <c r="F427">
        <v>0.14000000000000001</v>
      </c>
      <c r="G427">
        <v>-0.38</v>
      </c>
      <c r="H427">
        <v>0.08</v>
      </c>
      <c r="I427">
        <f>output__2[[#This Row],[wx]]*180/PI()</f>
        <v>8.0214091318315255</v>
      </c>
      <c r="J427">
        <f>output__2[[#This Row],[wy]]*180/PI()</f>
        <v>-21.772396214971284</v>
      </c>
      <c r="K427">
        <f>output__2[[#This Row],[wz]]*180/PI()</f>
        <v>4.5836623610465859</v>
      </c>
      <c r="L427">
        <f>output__2[[#This Row],[wx (deg)]]*output__2[[#This Row],[dt]]</f>
        <v>1.1274411391154613</v>
      </c>
      <c r="M427">
        <f>output__2[[#This Row],[wy (deg)]]*output__2[[#This Row],[dt]]</f>
        <v>-3.0601973775991094</v>
      </c>
      <c r="N427">
        <f>output__2[[#This Row],[wz (deg)]]*output__2[[#This Row],[dt]]</f>
        <v>0.64425207949454921</v>
      </c>
      <c r="O427">
        <f>SUM($L$2:output__2[[#This Row],[delta θx]])</f>
        <v>23.225367336094418</v>
      </c>
      <c r="P427">
        <f>SUM($M$2:output__2[[#This Row],[delta θy]])</f>
        <v>19.478808918805413</v>
      </c>
      <c r="Q427">
        <f>SUM($N$2:output__2[[#This Row],[delta θz]])</f>
        <v>17.409936242848328</v>
      </c>
      <c r="R427">
        <f>SQRT(output__2[[#This Row],[θ x]]^2+output__2[[#This Row],[θ y]]^2+output__2[[#This Row],[θ z]]^2)</f>
        <v>34.956366584241827</v>
      </c>
      <c r="S427">
        <f>output__2[[#This Row],[ax]]*$B427</f>
        <v>0.16163710000000189</v>
      </c>
      <c r="T427">
        <f>output__2[[#This Row],[ay]]*$B427</f>
        <v>0.48069468000000554</v>
      </c>
      <c r="U427">
        <f>output__2[[#This Row],[az]]*$B427</f>
        <v>-0.17007034000000196</v>
      </c>
      <c r="V427">
        <f>SUM(S$2:S427)</f>
        <v>0.28419247999995467</v>
      </c>
      <c r="W427">
        <f>SUM(T$2:T427)</f>
        <v>4.1822217900001828</v>
      </c>
      <c r="X427">
        <f>SUM($U$2:U427)</f>
        <v>-6.0817258100000435</v>
      </c>
      <c r="Y427">
        <f>SQRT(output__2[[#This Row],[vx]]^2+output__2[[#This Row],[vy]]^2+output__2[[#This Row],[vz]]^2)</f>
        <v>7.3864154563943627</v>
      </c>
      <c r="Z427">
        <f t="shared" si="6"/>
        <v>0.97499999999999998</v>
      </c>
      <c r="AA427">
        <f>output__2[[#This Row],[m segmental(kg)]]*output__2[[#This Row],[vmag]]</f>
        <v>7.2017550699845039</v>
      </c>
    </row>
    <row r="428" spans="1:27" x14ac:dyDescent="0.3">
      <c r="A428">
        <v>53.513658</v>
      </c>
      <c r="B428">
        <f>output__2[[#This Row],[time]]-A427</f>
        <v>0.12485500000000371</v>
      </c>
      <c r="C428">
        <v>-3.16</v>
      </c>
      <c r="D428">
        <v>1.83</v>
      </c>
      <c r="E428">
        <v>-1.1000000000000001</v>
      </c>
      <c r="F428">
        <v>0.21</v>
      </c>
      <c r="G428">
        <v>-0.28999999999999998</v>
      </c>
      <c r="H428">
        <v>-0.2</v>
      </c>
      <c r="I428">
        <f>output__2[[#This Row],[wx]]*180/PI()</f>
        <v>12.032113697747286</v>
      </c>
      <c r="J428">
        <f>output__2[[#This Row],[wy]]*180/PI()</f>
        <v>-16.615776058793873</v>
      </c>
      <c r="K428">
        <f>output__2[[#This Row],[wz]]*180/PI()</f>
        <v>-11.459155902616464</v>
      </c>
      <c r="L428">
        <f>output__2[[#This Row],[wx (deg)]]*output__2[[#This Row],[dt]]</f>
        <v>1.502269555732282</v>
      </c>
      <c r="M428">
        <f>output__2[[#This Row],[wy (deg)]]*output__2[[#This Row],[dt]]</f>
        <v>-2.0745627198207708</v>
      </c>
      <c r="N428">
        <f>output__2[[#This Row],[wz (deg)]]*output__2[[#This Row],[dt]]</f>
        <v>-1.4307329102212212</v>
      </c>
      <c r="O428">
        <f>SUM($L$2:output__2[[#This Row],[delta θx]])</f>
        <v>24.727636891826702</v>
      </c>
      <c r="P428">
        <f>SUM($M$2:output__2[[#This Row],[delta θy]])</f>
        <v>17.404246198984641</v>
      </c>
      <c r="Q428">
        <f>SUM($N$2:output__2[[#This Row],[delta θz]])</f>
        <v>15.979203332627106</v>
      </c>
      <c r="R428">
        <f>SQRT(output__2[[#This Row],[θ x]]^2+output__2[[#This Row],[θ y]]^2+output__2[[#This Row],[θ z]]^2)</f>
        <v>34.200858924219162</v>
      </c>
      <c r="S428">
        <f>output__2[[#This Row],[ax]]*$B428</f>
        <v>-0.39454180000001177</v>
      </c>
      <c r="T428">
        <f>output__2[[#This Row],[ay]]*$B428</f>
        <v>0.22848465000000681</v>
      </c>
      <c r="U428">
        <f>output__2[[#This Row],[az]]*$B428</f>
        <v>-0.13734050000000408</v>
      </c>
      <c r="V428">
        <f>SUM(S$2:S428)</f>
        <v>-0.11034932000005709</v>
      </c>
      <c r="W428">
        <f>SUM(T$2:T428)</f>
        <v>4.4107064400001894</v>
      </c>
      <c r="X428">
        <f>SUM($U$2:U428)</f>
        <v>-6.2190663100000476</v>
      </c>
      <c r="Y428">
        <f>SQRT(output__2[[#This Row],[vx]]^2+output__2[[#This Row],[vy]]^2+output__2[[#This Row],[vz]]^2)</f>
        <v>7.6251750170380506</v>
      </c>
      <c r="Z428">
        <f t="shared" si="6"/>
        <v>0.97499999999999998</v>
      </c>
      <c r="AA428">
        <f>output__2[[#This Row],[m segmental(kg)]]*output__2[[#This Row],[vmag]]</f>
        <v>7.4345456416120994</v>
      </c>
    </row>
    <row r="429" spans="1:27" x14ac:dyDescent="0.3">
      <c r="A429">
        <v>53.625225999999998</v>
      </c>
      <c r="B429">
        <f>output__2[[#This Row],[time]]-A428</f>
        <v>0.11156799999999834</v>
      </c>
      <c r="C429">
        <v>-1.1500000000000001</v>
      </c>
      <c r="D429">
        <v>1.32</v>
      </c>
      <c r="E429">
        <v>-2.5300000000000002</v>
      </c>
      <c r="F429">
        <v>0.31</v>
      </c>
      <c r="G429">
        <v>-0.21</v>
      </c>
      <c r="H429">
        <v>-0.3</v>
      </c>
      <c r="I429">
        <f>output__2[[#This Row],[wx]]*180/PI()</f>
        <v>17.761691649055518</v>
      </c>
      <c r="J429">
        <f>output__2[[#This Row],[wy]]*180/PI()</f>
        <v>-12.032113697747286</v>
      </c>
      <c r="K429">
        <f>output__2[[#This Row],[wz]]*180/PI()</f>
        <v>-17.188733853924695</v>
      </c>
      <c r="L429">
        <f>output__2[[#This Row],[wx (deg)]]*output__2[[#This Row],[dt]]</f>
        <v>1.9816364139017963</v>
      </c>
      <c r="M429">
        <f>output__2[[#This Row],[wy (deg)]]*output__2[[#This Row],[dt]]</f>
        <v>-1.3423988610302493</v>
      </c>
      <c r="N429">
        <f>output__2[[#This Row],[wz (deg)]]*output__2[[#This Row],[dt]]</f>
        <v>-1.9177126586146418</v>
      </c>
      <c r="O429">
        <f>SUM($L$2:output__2[[#This Row],[delta θx]])</f>
        <v>26.709273305728498</v>
      </c>
      <c r="P429">
        <f>SUM($M$2:output__2[[#This Row],[delta θy]])</f>
        <v>16.06184733795439</v>
      </c>
      <c r="Q429">
        <f>SUM($N$2:output__2[[#This Row],[delta θz]])</f>
        <v>14.061490674012465</v>
      </c>
      <c r="R429">
        <f>SQRT(output__2[[#This Row],[θ x]]^2+output__2[[#This Row],[θ y]]^2+output__2[[#This Row],[θ z]]^2)</f>
        <v>34.192012815907646</v>
      </c>
      <c r="S429">
        <f>output__2[[#This Row],[ax]]*$B429</f>
        <v>-0.12830319999999809</v>
      </c>
      <c r="T429">
        <f>output__2[[#This Row],[ay]]*$B429</f>
        <v>0.14726975999999781</v>
      </c>
      <c r="U429">
        <f>output__2[[#This Row],[az]]*$B429</f>
        <v>-0.28226703999999581</v>
      </c>
      <c r="V429">
        <f>SUM(S$2:S429)</f>
        <v>-0.23865252000005518</v>
      </c>
      <c r="W429">
        <f>SUM(T$2:T429)</f>
        <v>4.5579762000001871</v>
      </c>
      <c r="X429">
        <f>SUM($U$2:U429)</f>
        <v>-6.5013333500000439</v>
      </c>
      <c r="Y429">
        <f>SQRT(output__2[[#This Row],[vx]]^2+output__2[[#This Row],[vy]]^2+output__2[[#This Row],[vz]]^2)</f>
        <v>7.9435154303931022</v>
      </c>
      <c r="Z429">
        <f t="shared" si="6"/>
        <v>0.97499999999999998</v>
      </c>
      <c r="AA429">
        <f>output__2[[#This Row],[m segmental(kg)]]*output__2[[#This Row],[vmag]]</f>
        <v>7.7449275446332742</v>
      </c>
    </row>
    <row r="430" spans="1:27" x14ac:dyDescent="0.3">
      <c r="A430">
        <v>53.755625999999999</v>
      </c>
      <c r="B430">
        <f>output__2[[#This Row],[time]]-A429</f>
        <v>0.13040000000000163</v>
      </c>
      <c r="C430">
        <v>-2.44</v>
      </c>
      <c r="D430">
        <v>4.17</v>
      </c>
      <c r="E430">
        <v>-3.89</v>
      </c>
      <c r="F430">
        <v>0.12</v>
      </c>
      <c r="G430">
        <v>7.0000000000000007E-2</v>
      </c>
      <c r="H430">
        <v>0.34</v>
      </c>
      <c r="I430">
        <f>output__2[[#This Row],[wx]]*180/PI()</f>
        <v>6.8754935415698784</v>
      </c>
      <c r="J430">
        <f>output__2[[#This Row],[wy]]*180/PI()</f>
        <v>4.0107045659157627</v>
      </c>
      <c r="K430">
        <f>output__2[[#This Row],[wz]]*180/PI()</f>
        <v>19.480565034447991</v>
      </c>
      <c r="L430">
        <f>output__2[[#This Row],[wx (deg)]]*output__2[[#This Row],[dt]]</f>
        <v>0.8965643578207233</v>
      </c>
      <c r="M430">
        <f>output__2[[#This Row],[wy (deg)]]*output__2[[#This Row],[dt]]</f>
        <v>0.52299587539542203</v>
      </c>
      <c r="N430">
        <f>output__2[[#This Row],[wz (deg)]]*output__2[[#This Row],[dt]]</f>
        <v>2.5402656804920496</v>
      </c>
      <c r="O430">
        <f>SUM($L$2:output__2[[#This Row],[delta θx]])</f>
        <v>27.60583766354922</v>
      </c>
      <c r="P430">
        <f>SUM($M$2:output__2[[#This Row],[delta θy]])</f>
        <v>16.584843213349814</v>
      </c>
      <c r="Q430">
        <f>SUM($N$2:output__2[[#This Row],[delta θz]])</f>
        <v>16.601756354504513</v>
      </c>
      <c r="R430">
        <f>SQRT(output__2[[#This Row],[θ x]]^2+output__2[[#This Row],[θ y]]^2+output__2[[#This Row],[θ z]]^2)</f>
        <v>36.231997068502295</v>
      </c>
      <c r="S430">
        <f>output__2[[#This Row],[ax]]*$B430</f>
        <v>-0.31817600000000396</v>
      </c>
      <c r="T430">
        <f>output__2[[#This Row],[ay]]*$B430</f>
        <v>0.5437680000000068</v>
      </c>
      <c r="U430">
        <f>output__2[[#This Row],[az]]*$B430</f>
        <v>-0.50725600000000637</v>
      </c>
      <c r="V430">
        <f>SUM(S$2:S430)</f>
        <v>-0.55682852000005911</v>
      </c>
      <c r="W430">
        <f>SUM(T$2:T430)</f>
        <v>5.1017442000001942</v>
      </c>
      <c r="X430">
        <f>SUM($U$2:U430)</f>
        <v>-7.00858935000005</v>
      </c>
      <c r="Y430">
        <f>SQRT(output__2[[#This Row],[vx]]^2+output__2[[#This Row],[vy]]^2+output__2[[#This Row],[vz]]^2)</f>
        <v>8.6866665965636791</v>
      </c>
      <c r="Z430">
        <f t="shared" si="6"/>
        <v>0.97499999999999998</v>
      </c>
      <c r="AA430">
        <f>output__2[[#This Row],[m segmental(kg)]]*output__2[[#This Row],[vmag]]</f>
        <v>8.4694999316495867</v>
      </c>
    </row>
    <row r="431" spans="1:27" x14ac:dyDescent="0.3">
      <c r="A431">
        <v>53.877575</v>
      </c>
      <c r="B431">
        <f>output__2[[#This Row],[time]]-A430</f>
        <v>0.12194900000000075</v>
      </c>
      <c r="C431">
        <v>-0.08</v>
      </c>
      <c r="D431">
        <v>-2</v>
      </c>
      <c r="E431">
        <v>1.95</v>
      </c>
      <c r="F431">
        <v>-0.34</v>
      </c>
      <c r="G431">
        <v>0.06</v>
      </c>
      <c r="H431">
        <v>-0.02</v>
      </c>
      <c r="I431">
        <f>output__2[[#This Row],[wx]]*180/PI()</f>
        <v>-19.480565034447991</v>
      </c>
      <c r="J431">
        <f>output__2[[#This Row],[wy]]*180/PI()</f>
        <v>3.4377467707849392</v>
      </c>
      <c r="K431">
        <f>output__2[[#This Row],[wz]]*180/PI()</f>
        <v>-1.1459155902616465</v>
      </c>
      <c r="L431">
        <f>output__2[[#This Row],[wx (deg)]]*output__2[[#This Row],[dt]]</f>
        <v>-2.3756354253859127</v>
      </c>
      <c r="M431">
        <f>output__2[[#This Row],[wy (deg)]]*output__2[[#This Row],[dt]]</f>
        <v>0.41922978095045516</v>
      </c>
      <c r="N431">
        <f>output__2[[#This Row],[wz (deg)]]*output__2[[#This Row],[dt]]</f>
        <v>-0.13974326031681839</v>
      </c>
      <c r="O431">
        <f>SUM($L$2:output__2[[#This Row],[delta θx]])</f>
        <v>25.230202238163308</v>
      </c>
      <c r="P431">
        <f>SUM($M$2:output__2[[#This Row],[delta θy]])</f>
        <v>17.00407299430027</v>
      </c>
      <c r="Q431">
        <f>SUM($N$2:output__2[[#This Row],[delta θz]])</f>
        <v>16.462013094187693</v>
      </c>
      <c r="R431">
        <f>SQRT(output__2[[#This Row],[θ x]]^2+output__2[[#This Row],[θ y]]^2+output__2[[#This Row],[θ z]]^2)</f>
        <v>34.593344424720193</v>
      </c>
      <c r="S431">
        <f>output__2[[#This Row],[ax]]*$B431</f>
        <v>-9.7559200000000602E-3</v>
      </c>
      <c r="T431">
        <f>output__2[[#This Row],[ay]]*$B431</f>
        <v>-0.2438980000000015</v>
      </c>
      <c r="U431">
        <f>output__2[[#This Row],[az]]*$B431</f>
        <v>0.23780055000000147</v>
      </c>
      <c r="V431">
        <f>SUM(S$2:S431)</f>
        <v>-0.56658444000005914</v>
      </c>
      <c r="W431">
        <f>SUM(T$2:T431)</f>
        <v>4.8578462000001927</v>
      </c>
      <c r="X431">
        <f>SUM($U$2:U431)</f>
        <v>-6.7707888000000489</v>
      </c>
      <c r="Y431">
        <f>SQRT(output__2[[#This Row],[vx]]^2+output__2[[#This Row],[vy]]^2+output__2[[#This Row],[vz]]^2)</f>
        <v>8.3524408770557965</v>
      </c>
      <c r="Z431">
        <f t="shared" si="6"/>
        <v>0.97499999999999998</v>
      </c>
      <c r="AA431">
        <f>output__2[[#This Row],[m segmental(kg)]]*output__2[[#This Row],[vmag]]</f>
        <v>8.1436298551294009</v>
      </c>
    </row>
    <row r="432" spans="1:27" x14ac:dyDescent="0.3">
      <c r="A432">
        <v>54.054896999999997</v>
      </c>
      <c r="B432">
        <f>output__2[[#This Row],[time]]-A431</f>
        <v>0.17732199999999665</v>
      </c>
      <c r="C432">
        <v>-0.69000000000000006</v>
      </c>
      <c r="D432">
        <v>0.16</v>
      </c>
      <c r="E432">
        <v>-1.56</v>
      </c>
      <c r="F432">
        <v>0.49</v>
      </c>
      <c r="G432">
        <v>-0.09</v>
      </c>
      <c r="H432">
        <v>0.92</v>
      </c>
      <c r="I432">
        <f>output__2[[#This Row],[wx]]*180/PI()</f>
        <v>28.074931961410339</v>
      </c>
      <c r="J432">
        <f>output__2[[#This Row],[wy]]*180/PI()</f>
        <v>-5.156620156177409</v>
      </c>
      <c r="K432">
        <f>output__2[[#This Row],[wz]]*180/PI()</f>
        <v>52.712117152035738</v>
      </c>
      <c r="L432">
        <f>output__2[[#This Row],[wx (deg)]]*output__2[[#This Row],[dt]]</f>
        <v>4.9783030852611097</v>
      </c>
      <c r="M432">
        <f>output__2[[#This Row],[wy (deg)]]*output__2[[#This Row],[dt]]</f>
        <v>-0.91438219933367326</v>
      </c>
      <c r="N432">
        <f>output__2[[#This Row],[wz (deg)]]*output__2[[#This Row],[dt]]</f>
        <v>9.347018037633104</v>
      </c>
      <c r="O432">
        <f>SUM($L$2:output__2[[#This Row],[delta θx]])</f>
        <v>30.208505323424419</v>
      </c>
      <c r="P432">
        <f>SUM($M$2:output__2[[#This Row],[delta θy]])</f>
        <v>16.089690794966597</v>
      </c>
      <c r="Q432">
        <f>SUM($N$2:output__2[[#This Row],[delta θz]])</f>
        <v>25.809031131820795</v>
      </c>
      <c r="R432">
        <f>SQRT(output__2[[#This Row],[θ x]]^2+output__2[[#This Row],[θ y]]^2+output__2[[#This Row],[θ z]]^2)</f>
        <v>42.866514107357617</v>
      </c>
      <c r="S432">
        <f>output__2[[#This Row],[ax]]*$B432</f>
        <v>-0.1223521799999977</v>
      </c>
      <c r="T432">
        <f>output__2[[#This Row],[ay]]*$B432</f>
        <v>2.8371519999999463E-2</v>
      </c>
      <c r="U432">
        <f>output__2[[#This Row],[az]]*$B432</f>
        <v>-0.27662231999999476</v>
      </c>
      <c r="V432">
        <f>SUM(S$2:S432)</f>
        <v>-0.68893662000005684</v>
      </c>
      <c r="W432">
        <f>SUM(T$2:T432)</f>
        <v>4.8862177200001922</v>
      </c>
      <c r="X432">
        <f>SUM($U$2:U432)</f>
        <v>-7.047411120000044</v>
      </c>
      <c r="Y432">
        <f>SQRT(output__2[[#This Row],[vx]]^2+output__2[[#This Row],[vy]]^2+output__2[[#This Row],[vz]]^2)</f>
        <v>8.6032412942984031</v>
      </c>
      <c r="Z432">
        <f t="shared" si="6"/>
        <v>0.97499999999999998</v>
      </c>
      <c r="AA432">
        <f>output__2[[#This Row],[m segmental(kg)]]*output__2[[#This Row],[vmag]]</f>
        <v>8.3881602619409428</v>
      </c>
    </row>
    <row r="433" spans="1:27" x14ac:dyDescent="0.3">
      <c r="A433">
        <v>54.126280999999999</v>
      </c>
      <c r="B433">
        <f>output__2[[#This Row],[time]]-A432</f>
        <v>7.138400000000189E-2</v>
      </c>
      <c r="C433">
        <v>1.1100000000000001</v>
      </c>
      <c r="D433">
        <v>3.27</v>
      </c>
      <c r="E433">
        <v>-1.18</v>
      </c>
      <c r="F433">
        <v>0.06</v>
      </c>
      <c r="G433">
        <v>-0.09</v>
      </c>
      <c r="H433">
        <v>0.17</v>
      </c>
      <c r="I433">
        <f>output__2[[#This Row],[wx]]*180/PI()</f>
        <v>3.4377467707849392</v>
      </c>
      <c r="J433">
        <f>output__2[[#This Row],[wy]]*180/PI()</f>
        <v>-5.156620156177409</v>
      </c>
      <c r="K433">
        <f>output__2[[#This Row],[wz]]*180/PI()</f>
        <v>9.7402825172239957</v>
      </c>
      <c r="L433">
        <f>output__2[[#This Row],[wx (deg)]]*output__2[[#This Row],[dt]]</f>
        <v>0.24540011548571861</v>
      </c>
      <c r="M433">
        <f>output__2[[#This Row],[wy (deg)]]*output__2[[#This Row],[dt]]</f>
        <v>-0.36810017322857791</v>
      </c>
      <c r="N433">
        <f>output__2[[#This Row],[wz (deg)]]*output__2[[#This Row],[dt]]</f>
        <v>0.69530032720953616</v>
      </c>
      <c r="O433">
        <f>SUM($L$2:output__2[[#This Row],[delta θx]])</f>
        <v>30.453905438910137</v>
      </c>
      <c r="P433">
        <f>SUM($M$2:output__2[[#This Row],[delta θy]])</f>
        <v>15.721590621738018</v>
      </c>
      <c r="Q433">
        <f>SUM($N$2:output__2[[#This Row],[delta θz]])</f>
        <v>26.504331459030332</v>
      </c>
      <c r="R433">
        <f>SQRT(output__2[[#This Row],[θ x]]^2+output__2[[#This Row],[θ y]]^2+output__2[[#This Row],[θ z]]^2)</f>
        <v>43.325377716180924</v>
      </c>
      <c r="S433">
        <f>output__2[[#This Row],[ax]]*$B433</f>
        <v>7.9236240000002109E-2</v>
      </c>
      <c r="T433">
        <f>output__2[[#This Row],[ay]]*$B433</f>
        <v>0.23342568000000619</v>
      </c>
      <c r="U433">
        <f>output__2[[#This Row],[az]]*$B433</f>
        <v>-8.4233120000002229E-2</v>
      </c>
      <c r="V433">
        <f>SUM(S$2:S433)</f>
        <v>-0.60970038000005478</v>
      </c>
      <c r="W433">
        <f>SUM(T$2:T433)</f>
        <v>5.1196434000001982</v>
      </c>
      <c r="X433">
        <f>SUM($U$2:U433)</f>
        <v>-7.1316442400000462</v>
      </c>
      <c r="Y433">
        <f>SQRT(output__2[[#This Row],[vx]]^2+output__2[[#This Row],[vy]]^2+output__2[[#This Row],[vz]]^2)</f>
        <v>8.8001609452591065</v>
      </c>
      <c r="Z433">
        <f t="shared" si="6"/>
        <v>0.97499999999999998</v>
      </c>
      <c r="AA433">
        <f>output__2[[#This Row],[m segmental(kg)]]*output__2[[#This Row],[vmag]]</f>
        <v>8.5801569216276281</v>
      </c>
    </row>
    <row r="434" spans="1:27" x14ac:dyDescent="0.3">
      <c r="A434">
        <v>54.267403999999999</v>
      </c>
      <c r="B434">
        <f>output__2[[#This Row],[time]]-A433</f>
        <v>0.14112300000000033</v>
      </c>
      <c r="C434">
        <v>-1.41</v>
      </c>
      <c r="D434">
        <v>2.4700000000000002</v>
      </c>
      <c r="E434">
        <v>-1.1599999999999999</v>
      </c>
      <c r="F434">
        <v>-0.08</v>
      </c>
      <c r="G434">
        <v>-0.28000000000000003</v>
      </c>
      <c r="H434">
        <v>0.04</v>
      </c>
      <c r="I434">
        <f>output__2[[#This Row],[wx]]*180/PI()</f>
        <v>-4.5836623610465859</v>
      </c>
      <c r="J434">
        <f>output__2[[#This Row],[wy]]*180/PI()</f>
        <v>-16.042818263663051</v>
      </c>
      <c r="K434">
        <f>output__2[[#This Row],[wz]]*180/PI()</f>
        <v>2.2918311805232929</v>
      </c>
      <c r="L434">
        <f>output__2[[#This Row],[wx (deg)]]*output__2[[#This Row],[dt]]</f>
        <v>-0.6468601833779789</v>
      </c>
      <c r="M434">
        <f>output__2[[#This Row],[wy (deg)]]*output__2[[#This Row],[dt]]</f>
        <v>-2.2640106418229262</v>
      </c>
      <c r="N434">
        <f>output__2[[#This Row],[wz (deg)]]*output__2[[#This Row],[dt]]</f>
        <v>0.32343009168898945</v>
      </c>
      <c r="O434">
        <f>SUM($L$2:output__2[[#This Row],[delta θx]])</f>
        <v>29.807045255532159</v>
      </c>
      <c r="P434">
        <f>SUM($M$2:output__2[[#This Row],[delta θy]])</f>
        <v>13.457579979915092</v>
      </c>
      <c r="Q434">
        <f>SUM($N$2:output__2[[#This Row],[delta θz]])</f>
        <v>26.827761550719323</v>
      </c>
      <c r="R434">
        <f>SQRT(output__2[[#This Row],[θ x]]^2+output__2[[#This Row],[θ y]]^2+output__2[[#This Row],[θ z]]^2)</f>
        <v>42.300061413707283</v>
      </c>
      <c r="S434">
        <f>output__2[[#This Row],[ax]]*$B434</f>
        <v>-0.19898343000000046</v>
      </c>
      <c r="T434">
        <f>output__2[[#This Row],[ay]]*$B434</f>
        <v>0.34857381000000087</v>
      </c>
      <c r="U434">
        <f>output__2[[#This Row],[az]]*$B434</f>
        <v>-0.16370268000000038</v>
      </c>
      <c r="V434">
        <f>SUM(S$2:S434)</f>
        <v>-0.80868381000005529</v>
      </c>
      <c r="W434">
        <f>SUM(T$2:T434)</f>
        <v>5.4682172100001996</v>
      </c>
      <c r="X434">
        <f>SUM($U$2:U434)</f>
        <v>-7.2953469200000463</v>
      </c>
      <c r="Y434">
        <f>SQRT(output__2[[#This Row],[vx]]^2+output__2[[#This Row],[vy]]^2+output__2[[#This Row],[vz]]^2)</f>
        <v>9.1530025479867927</v>
      </c>
      <c r="Z434">
        <f t="shared" si="6"/>
        <v>0.97499999999999998</v>
      </c>
      <c r="AA434">
        <f>output__2[[#This Row],[m segmental(kg)]]*output__2[[#This Row],[vmag]]</f>
        <v>8.9241774842871227</v>
      </c>
    </row>
    <row r="435" spans="1:27" x14ac:dyDescent="0.3">
      <c r="A435">
        <v>54.385363999999996</v>
      </c>
      <c r="B435">
        <f>output__2[[#This Row],[time]]-A434</f>
        <v>0.11795999999999651</v>
      </c>
      <c r="C435">
        <v>0.61</v>
      </c>
      <c r="D435">
        <v>-6.15</v>
      </c>
      <c r="E435">
        <v>-0.21</v>
      </c>
      <c r="F435">
        <v>0.51</v>
      </c>
      <c r="G435">
        <v>-0.37</v>
      </c>
      <c r="H435">
        <v>-0.25</v>
      </c>
      <c r="I435">
        <f>output__2[[#This Row],[wx]]*180/PI()</f>
        <v>29.220847551671984</v>
      </c>
      <c r="J435">
        <f>output__2[[#This Row],[wy]]*180/PI()</f>
        <v>-21.199438419840458</v>
      </c>
      <c r="K435">
        <f>output__2[[#This Row],[wz]]*180/PI()</f>
        <v>-14.323944878270581</v>
      </c>
      <c r="L435">
        <f>output__2[[#This Row],[wx (deg)]]*output__2[[#This Row],[dt]]</f>
        <v>3.4468911771951252</v>
      </c>
      <c r="M435">
        <f>output__2[[#This Row],[wy (deg)]]*output__2[[#This Row],[dt]]</f>
        <v>-2.5006857560043065</v>
      </c>
      <c r="N435">
        <f>output__2[[#This Row],[wz (deg)]]*output__2[[#This Row],[dt]]</f>
        <v>-1.6896525378407476</v>
      </c>
      <c r="O435">
        <f>SUM($L$2:output__2[[#This Row],[delta θx]])</f>
        <v>33.253936432727286</v>
      </c>
      <c r="P435">
        <f>SUM($M$2:output__2[[#This Row],[delta θy]])</f>
        <v>10.956894223910785</v>
      </c>
      <c r="Q435">
        <f>SUM($N$2:output__2[[#This Row],[delta θz]])</f>
        <v>25.138109012878576</v>
      </c>
      <c r="R435">
        <f>SQRT(output__2[[#This Row],[θ x]]^2+output__2[[#This Row],[θ y]]^2+output__2[[#This Row],[θ z]]^2)</f>
        <v>43.102231311722178</v>
      </c>
      <c r="S435">
        <f>output__2[[#This Row],[ax]]*$B435</f>
        <v>7.1955599999997871E-2</v>
      </c>
      <c r="T435">
        <f>output__2[[#This Row],[ay]]*$B435</f>
        <v>-0.72545399999997862</v>
      </c>
      <c r="U435">
        <f>output__2[[#This Row],[az]]*$B435</f>
        <v>-2.4771599999999266E-2</v>
      </c>
      <c r="V435">
        <f>SUM(S$2:S435)</f>
        <v>-0.73672821000005739</v>
      </c>
      <c r="W435">
        <f>SUM(T$2:T435)</f>
        <v>4.7427632100002208</v>
      </c>
      <c r="X435">
        <f>SUM($U$2:U435)</f>
        <v>-7.3201185200000456</v>
      </c>
      <c r="Y435">
        <f>SQRT(output__2[[#This Row],[vx]]^2+output__2[[#This Row],[vy]]^2+output__2[[#This Row],[vz]]^2)</f>
        <v>8.7533254519861838</v>
      </c>
      <c r="Z435">
        <f t="shared" si="6"/>
        <v>0.97499999999999998</v>
      </c>
      <c r="AA435">
        <f>output__2[[#This Row],[m segmental(kg)]]*output__2[[#This Row],[vmag]]</f>
        <v>8.5344923156865296</v>
      </c>
    </row>
    <row r="436" spans="1:27" x14ac:dyDescent="0.3">
      <c r="A436">
        <v>54.510368999999997</v>
      </c>
      <c r="B436">
        <f>output__2[[#This Row],[time]]-A435</f>
        <v>0.12500500000000159</v>
      </c>
      <c r="C436">
        <v>-1.2</v>
      </c>
      <c r="D436">
        <v>2.13</v>
      </c>
      <c r="E436">
        <v>-3.87</v>
      </c>
      <c r="F436">
        <v>0.15</v>
      </c>
      <c r="G436">
        <v>-0.1</v>
      </c>
      <c r="H436">
        <v>-0.15</v>
      </c>
      <c r="I436">
        <f>output__2[[#This Row],[wx]]*180/PI()</f>
        <v>8.5943669269623477</v>
      </c>
      <c r="J436">
        <f>output__2[[#This Row],[wy]]*180/PI()</f>
        <v>-5.7295779513082321</v>
      </c>
      <c r="K436">
        <f>output__2[[#This Row],[wz]]*180/PI()</f>
        <v>-8.5943669269623477</v>
      </c>
      <c r="L436">
        <f>output__2[[#This Row],[wx (deg)]]*output__2[[#This Row],[dt]]</f>
        <v>1.0743388377049419</v>
      </c>
      <c r="M436">
        <f>output__2[[#This Row],[wy (deg)]]*output__2[[#This Row],[dt]]</f>
        <v>-0.71622589180329466</v>
      </c>
      <c r="N436">
        <f>output__2[[#This Row],[wz (deg)]]*output__2[[#This Row],[dt]]</f>
        <v>-1.0743388377049419</v>
      </c>
      <c r="O436">
        <f>SUM($L$2:output__2[[#This Row],[delta θx]])</f>
        <v>34.328275270432229</v>
      </c>
      <c r="P436">
        <f>SUM($M$2:output__2[[#This Row],[delta θy]])</f>
        <v>10.240668332107491</v>
      </c>
      <c r="Q436">
        <f>SUM($N$2:output__2[[#This Row],[delta θz]])</f>
        <v>24.063770175173634</v>
      </c>
      <c r="R436">
        <f>SQRT(output__2[[#This Row],[θ x]]^2+output__2[[#This Row],[θ y]]^2+output__2[[#This Row],[θ z]]^2)</f>
        <v>43.155148081942372</v>
      </c>
      <c r="S436">
        <f>output__2[[#This Row],[ax]]*$B436</f>
        <v>-0.15000600000000189</v>
      </c>
      <c r="T436">
        <f>output__2[[#This Row],[ay]]*$B436</f>
        <v>0.26626065000000337</v>
      </c>
      <c r="U436">
        <f>output__2[[#This Row],[az]]*$B436</f>
        <v>-0.48376935000000615</v>
      </c>
      <c r="V436">
        <f>SUM(S$2:S436)</f>
        <v>-0.88673421000005925</v>
      </c>
      <c r="W436">
        <f>SUM(T$2:T436)</f>
        <v>5.0090238600002239</v>
      </c>
      <c r="X436">
        <f>SUM($U$2:U436)</f>
        <v>-7.803887870000052</v>
      </c>
      <c r="Y436">
        <f>SQRT(output__2[[#This Row],[vx]]^2+output__2[[#This Row],[vy]]^2+output__2[[#This Row],[vz]]^2)</f>
        <v>9.315432543729246</v>
      </c>
      <c r="Z436">
        <f t="shared" si="6"/>
        <v>0.97499999999999998</v>
      </c>
      <c r="AA436">
        <f>output__2[[#This Row],[m segmental(kg)]]*output__2[[#This Row],[vmag]]</f>
        <v>9.0825467301360145</v>
      </c>
    </row>
    <row r="437" spans="1:27" x14ac:dyDescent="0.3">
      <c r="A437">
        <v>54.653410999999998</v>
      </c>
      <c r="B437">
        <f>output__2[[#This Row],[time]]-A436</f>
        <v>0.14304200000000122</v>
      </c>
      <c r="C437">
        <v>-0.57999999999999996</v>
      </c>
      <c r="D437">
        <v>0.25</v>
      </c>
      <c r="E437">
        <v>-0.91</v>
      </c>
      <c r="F437">
        <v>-0.23</v>
      </c>
      <c r="G437">
        <v>0.3</v>
      </c>
      <c r="H437">
        <v>-0.42</v>
      </c>
      <c r="I437">
        <f>output__2[[#This Row],[wx]]*180/PI()</f>
        <v>-13.178029288008934</v>
      </c>
      <c r="J437">
        <f>output__2[[#This Row],[wy]]*180/PI()</f>
        <v>17.188733853924695</v>
      </c>
      <c r="K437">
        <f>output__2[[#This Row],[wz]]*180/PI()</f>
        <v>-24.064227395494573</v>
      </c>
      <c r="L437">
        <f>output__2[[#This Row],[wx (deg)]]*output__2[[#This Row],[dt]]</f>
        <v>-1.8850116654153901</v>
      </c>
      <c r="M437">
        <f>output__2[[#This Row],[wy (deg)]]*output__2[[#This Row],[dt]]</f>
        <v>2.4587108679331173</v>
      </c>
      <c r="N437">
        <f>output__2[[#This Row],[wz (deg)]]*output__2[[#This Row],[dt]]</f>
        <v>-3.4421952151063642</v>
      </c>
      <c r="O437">
        <f>SUM($L$2:output__2[[#This Row],[delta θx]])</f>
        <v>32.443263605016838</v>
      </c>
      <c r="P437">
        <f>SUM($M$2:output__2[[#This Row],[delta θy]])</f>
        <v>12.699379200040608</v>
      </c>
      <c r="Q437">
        <f>SUM($N$2:output__2[[#This Row],[delta θz]])</f>
        <v>20.621574960067271</v>
      </c>
      <c r="R437">
        <f>SQRT(output__2[[#This Row],[θ x]]^2+output__2[[#This Row],[θ y]]^2+output__2[[#This Row],[θ z]]^2)</f>
        <v>40.485663379086525</v>
      </c>
      <c r="S437">
        <f>output__2[[#This Row],[ax]]*$B437</f>
        <v>-8.2964360000000709E-2</v>
      </c>
      <c r="T437">
        <f>output__2[[#This Row],[ay]]*$B437</f>
        <v>3.5760500000000306E-2</v>
      </c>
      <c r="U437">
        <f>output__2[[#This Row],[az]]*$B437</f>
        <v>-0.13016822000000111</v>
      </c>
      <c r="V437">
        <f>SUM(S$2:S437)</f>
        <v>-0.96969857000005999</v>
      </c>
      <c r="W437">
        <f>SUM(T$2:T437)</f>
        <v>5.0447843600002242</v>
      </c>
      <c r="X437">
        <f>SUM($U$2:U437)</f>
        <v>-7.9340560900000527</v>
      </c>
      <c r="Y437">
        <f>SQRT(output__2[[#This Row],[vx]]^2+output__2[[#This Row],[vy]]^2+output__2[[#This Row],[vz]]^2)</f>
        <v>9.4519527397691725</v>
      </c>
      <c r="Z437">
        <f t="shared" si="6"/>
        <v>0.97499999999999998</v>
      </c>
      <c r="AA437">
        <f>output__2[[#This Row],[m segmental(kg)]]*output__2[[#This Row],[vmag]]</f>
        <v>9.2156539212749422</v>
      </c>
    </row>
    <row r="438" spans="1:27" x14ac:dyDescent="0.3">
      <c r="A438">
        <v>54.765695999999998</v>
      </c>
      <c r="B438">
        <f>output__2[[#This Row],[time]]-A437</f>
        <v>0.11228499999999997</v>
      </c>
      <c r="C438">
        <v>-3.34</v>
      </c>
      <c r="D438">
        <v>-1.1100000000000001</v>
      </c>
      <c r="E438">
        <v>-3.45</v>
      </c>
      <c r="F438">
        <v>0.96</v>
      </c>
      <c r="G438">
        <v>0.19</v>
      </c>
      <c r="H438">
        <v>0.49</v>
      </c>
      <c r="I438">
        <f>output__2[[#This Row],[wx]]*180/PI()</f>
        <v>55.003948332559027</v>
      </c>
      <c r="J438">
        <f>output__2[[#This Row],[wy]]*180/PI()</f>
        <v>10.886198107485642</v>
      </c>
      <c r="K438">
        <f>output__2[[#This Row],[wz]]*180/PI()</f>
        <v>28.074931961410339</v>
      </c>
      <c r="L438">
        <f>output__2[[#This Row],[wx (deg)]]*output__2[[#This Row],[dt]]</f>
        <v>6.1761183385213885</v>
      </c>
      <c r="M438">
        <f>output__2[[#This Row],[wy (deg)]]*output__2[[#This Row],[dt]]</f>
        <v>1.222356754499025</v>
      </c>
      <c r="N438">
        <f>output__2[[#This Row],[wz (deg)]]*output__2[[#This Row],[dt]]</f>
        <v>3.1523937352869589</v>
      </c>
      <c r="O438">
        <f>SUM($L$2:output__2[[#This Row],[delta θx]])</f>
        <v>38.61938194353823</v>
      </c>
      <c r="P438">
        <f>SUM($M$2:output__2[[#This Row],[delta θy]])</f>
        <v>13.921735954539633</v>
      </c>
      <c r="Q438">
        <f>SUM($N$2:output__2[[#This Row],[delta θz]])</f>
        <v>23.773968695354231</v>
      </c>
      <c r="R438">
        <f>SQRT(output__2[[#This Row],[θ x]]^2+output__2[[#This Row],[θ y]]^2+output__2[[#This Row],[θ z]]^2)</f>
        <v>47.439150300321472</v>
      </c>
      <c r="S438">
        <f>output__2[[#This Row],[ax]]*$B438</f>
        <v>-0.37503189999999986</v>
      </c>
      <c r="T438">
        <f>output__2[[#This Row],[ay]]*$B438</f>
        <v>-0.12463634999999998</v>
      </c>
      <c r="U438">
        <f>output__2[[#This Row],[az]]*$B438</f>
        <v>-0.3873832499999999</v>
      </c>
      <c r="V438">
        <f>SUM(S$2:S438)</f>
        <v>-1.34473047000006</v>
      </c>
      <c r="W438">
        <f>SUM(T$2:T438)</f>
        <v>4.9201480100002239</v>
      </c>
      <c r="X438">
        <f>SUM($U$2:U438)</f>
        <v>-8.3214393400000528</v>
      </c>
      <c r="Y438">
        <f>SQRT(output__2[[#This Row],[vx]]^2+output__2[[#This Row],[vy]]^2+output__2[[#This Row],[vz]]^2)</f>
        <v>9.7602514909481837</v>
      </c>
      <c r="Z438">
        <f t="shared" si="6"/>
        <v>0.97499999999999998</v>
      </c>
      <c r="AA438">
        <f>output__2[[#This Row],[m segmental(kg)]]*output__2[[#This Row],[vmag]]</f>
        <v>9.5162452036744796</v>
      </c>
    </row>
    <row r="439" spans="1:27" x14ac:dyDescent="0.3">
      <c r="A439">
        <v>54.883433999999994</v>
      </c>
      <c r="B439">
        <f>output__2[[#This Row],[time]]-A438</f>
        <v>0.11773799999999568</v>
      </c>
      <c r="C439">
        <v>3.06</v>
      </c>
      <c r="D439">
        <v>4.1399999999999997</v>
      </c>
      <c r="E439">
        <v>-2.41</v>
      </c>
      <c r="F439">
        <v>0.69000000000000006</v>
      </c>
      <c r="G439">
        <v>0.08</v>
      </c>
      <c r="H439">
        <v>0</v>
      </c>
      <c r="I439">
        <f>output__2[[#This Row],[wx]]*180/PI()</f>
        <v>39.534087864026809</v>
      </c>
      <c r="J439">
        <f>output__2[[#This Row],[wy]]*180/PI()</f>
        <v>4.5836623610465859</v>
      </c>
      <c r="K439">
        <f>output__2[[#This Row],[wz]]*180/PI()</f>
        <v>0</v>
      </c>
      <c r="L439">
        <f>output__2[[#This Row],[wx (deg)]]*output__2[[#This Row],[dt]]</f>
        <v>4.6546644369346177</v>
      </c>
      <c r="M439">
        <f>output__2[[#This Row],[wy (deg)]]*output__2[[#This Row],[dt]]</f>
        <v>0.53967123906488312</v>
      </c>
      <c r="N439">
        <f>output__2[[#This Row],[wz (deg)]]*output__2[[#This Row],[dt]]</f>
        <v>0</v>
      </c>
      <c r="O439">
        <f>SUM($L$2:output__2[[#This Row],[delta θx]])</f>
        <v>43.274046380472846</v>
      </c>
      <c r="P439">
        <f>SUM($M$2:output__2[[#This Row],[delta θy]])</f>
        <v>14.461407193604517</v>
      </c>
      <c r="Q439">
        <f>SUM($N$2:output__2[[#This Row],[delta θz]])</f>
        <v>23.773968695354231</v>
      </c>
      <c r="R439">
        <f>SQRT(output__2[[#This Row],[θ x]]^2+output__2[[#This Row],[θ y]]^2+output__2[[#This Row],[θ z]]^2)</f>
        <v>51.448780118543475</v>
      </c>
      <c r="S439">
        <f>output__2[[#This Row],[ax]]*$B439</f>
        <v>0.36027827999998679</v>
      </c>
      <c r="T439">
        <f>output__2[[#This Row],[ay]]*$B439</f>
        <v>0.48743531999998208</v>
      </c>
      <c r="U439">
        <f>output__2[[#This Row],[az]]*$B439</f>
        <v>-0.28374857999998959</v>
      </c>
      <c r="V439">
        <f>SUM(S$2:S439)</f>
        <v>-0.98445219000007311</v>
      </c>
      <c r="W439">
        <f>SUM(T$2:T439)</f>
        <v>5.4075833300002056</v>
      </c>
      <c r="X439">
        <f>SUM($U$2:U439)</f>
        <v>-8.6051879200000432</v>
      </c>
      <c r="Y439">
        <f>SQRT(output__2[[#This Row],[vx]]^2+output__2[[#This Row],[vy]]^2+output__2[[#This Row],[vz]]^2)</f>
        <v>10.210796380488974</v>
      </c>
      <c r="Z439">
        <f t="shared" si="6"/>
        <v>0.97499999999999998</v>
      </c>
      <c r="AA439">
        <f>output__2[[#This Row],[m segmental(kg)]]*output__2[[#This Row],[vmag]]</f>
        <v>9.9555264709767499</v>
      </c>
    </row>
    <row r="440" spans="1:27" x14ac:dyDescent="0.3">
      <c r="A440">
        <v>55.005448999999999</v>
      </c>
      <c r="B440">
        <f>output__2[[#This Row],[time]]-A439</f>
        <v>0.12201500000000465</v>
      </c>
      <c r="C440">
        <v>-1.55</v>
      </c>
      <c r="D440">
        <v>1.6400000000000001</v>
      </c>
      <c r="E440">
        <v>-1.1300000000000001</v>
      </c>
      <c r="F440">
        <v>0.1</v>
      </c>
      <c r="G440">
        <v>-0.22</v>
      </c>
      <c r="H440">
        <v>-0.08</v>
      </c>
      <c r="I440">
        <f>output__2[[#This Row],[wx]]*180/PI()</f>
        <v>5.7295779513082321</v>
      </c>
      <c r="J440">
        <f>output__2[[#This Row],[wy]]*180/PI()</f>
        <v>-12.605071492878112</v>
      </c>
      <c r="K440">
        <f>output__2[[#This Row],[wz]]*180/PI()</f>
        <v>-4.5836623610465859</v>
      </c>
      <c r="L440">
        <f>output__2[[#This Row],[wx (deg)]]*output__2[[#This Row],[dt]]</f>
        <v>0.69909445372890056</v>
      </c>
      <c r="M440">
        <f>output__2[[#This Row],[wy (deg)]]*output__2[[#This Row],[dt]]</f>
        <v>-1.5380077982035814</v>
      </c>
      <c r="N440">
        <f>output__2[[#This Row],[wz (deg)]]*output__2[[#This Row],[dt]]</f>
        <v>-0.55927556298312042</v>
      </c>
      <c r="O440">
        <f>SUM($L$2:output__2[[#This Row],[delta θx]])</f>
        <v>43.97314083420175</v>
      </c>
      <c r="P440">
        <f>SUM($M$2:output__2[[#This Row],[delta θy]])</f>
        <v>12.923399395400935</v>
      </c>
      <c r="Q440">
        <f>SUM($N$2:output__2[[#This Row],[delta θz]])</f>
        <v>23.21469313237111</v>
      </c>
      <c r="R440">
        <f>SQRT(output__2[[#This Row],[θ x]]^2+output__2[[#This Row],[θ y]]^2+output__2[[#This Row],[θ z]]^2)</f>
        <v>51.376778256209768</v>
      </c>
      <c r="S440">
        <f>output__2[[#This Row],[ax]]*$B440</f>
        <v>-0.18912325000000721</v>
      </c>
      <c r="T440">
        <f>output__2[[#This Row],[ay]]*$B440</f>
        <v>0.20010460000000763</v>
      </c>
      <c r="U440">
        <f>output__2[[#This Row],[az]]*$B440</f>
        <v>-0.13787695000000527</v>
      </c>
      <c r="V440">
        <f>SUM(S$2:S440)</f>
        <v>-1.1735754400000804</v>
      </c>
      <c r="W440">
        <f>SUM(T$2:T440)</f>
        <v>5.6076879300002132</v>
      </c>
      <c r="X440">
        <f>SUM($U$2:U440)</f>
        <v>-8.7430648700000493</v>
      </c>
      <c r="Y440">
        <f>SQRT(output__2[[#This Row],[vx]]^2+output__2[[#This Row],[vy]]^2+output__2[[#This Row],[vz]]^2)</f>
        <v>10.452972139763428</v>
      </c>
      <c r="Z440">
        <f t="shared" si="6"/>
        <v>0.97499999999999998</v>
      </c>
      <c r="AA440">
        <f>output__2[[#This Row],[m segmental(kg)]]*output__2[[#This Row],[vmag]]</f>
        <v>10.191647836269343</v>
      </c>
    </row>
    <row r="441" spans="1:27" x14ac:dyDescent="0.3">
      <c r="A441">
        <v>55.160602999999995</v>
      </c>
      <c r="B441">
        <f>output__2[[#This Row],[time]]-A440</f>
        <v>0.15515399999999602</v>
      </c>
      <c r="C441">
        <v>0.86</v>
      </c>
      <c r="D441">
        <v>-12.040000000000001</v>
      </c>
      <c r="E441">
        <v>0.65</v>
      </c>
      <c r="F441">
        <v>-0.4</v>
      </c>
      <c r="G441">
        <v>0.3</v>
      </c>
      <c r="H441">
        <v>-0.19</v>
      </c>
      <c r="I441">
        <f>output__2[[#This Row],[wx]]*180/PI()</f>
        <v>-22.918311805232928</v>
      </c>
      <c r="J441">
        <f>output__2[[#This Row],[wy]]*180/PI()</f>
        <v>17.188733853924695</v>
      </c>
      <c r="K441">
        <f>output__2[[#This Row],[wz]]*180/PI()</f>
        <v>-10.886198107485642</v>
      </c>
      <c r="L441">
        <f>output__2[[#This Row],[wx (deg)]]*output__2[[#This Row],[dt]]</f>
        <v>-3.5558677498290185</v>
      </c>
      <c r="M441">
        <f>output__2[[#This Row],[wy (deg)]]*output__2[[#This Row],[dt]]</f>
        <v>2.6669008123717637</v>
      </c>
      <c r="N441">
        <f>output__2[[#This Row],[wz (deg)]]*output__2[[#This Row],[dt]]</f>
        <v>-1.6890371811687839</v>
      </c>
      <c r="O441">
        <f>SUM($L$2:output__2[[#This Row],[delta θx]])</f>
        <v>40.417273084372731</v>
      </c>
      <c r="P441">
        <f>SUM($M$2:output__2[[#This Row],[delta θy]])</f>
        <v>15.5903002077727</v>
      </c>
      <c r="Q441">
        <f>SUM($N$2:output__2[[#This Row],[delta θz]])</f>
        <v>21.525655951202324</v>
      </c>
      <c r="R441">
        <f>SQRT(output__2[[#This Row],[θ x]]^2+output__2[[#This Row],[θ y]]^2+output__2[[#This Row],[θ z]]^2)</f>
        <v>48.373208372763223</v>
      </c>
      <c r="S441">
        <f>output__2[[#This Row],[ax]]*$B441</f>
        <v>0.13343243999999657</v>
      </c>
      <c r="T441">
        <f>output__2[[#This Row],[ay]]*$B441</f>
        <v>-1.8680541599999523</v>
      </c>
      <c r="U441">
        <f>output__2[[#This Row],[az]]*$B441</f>
        <v>0.10085009999999742</v>
      </c>
      <c r="V441">
        <f>SUM(S$2:S441)</f>
        <v>-1.0401430000000838</v>
      </c>
      <c r="W441">
        <f>SUM(T$2:T441)</f>
        <v>3.7396337700002609</v>
      </c>
      <c r="X441">
        <f>SUM($U$2:U441)</f>
        <v>-8.6422147700000522</v>
      </c>
      <c r="Y441">
        <f>SQRT(output__2[[#This Row],[vx]]^2+output__2[[#This Row],[vy]]^2+output__2[[#This Row],[vz]]^2)</f>
        <v>9.4738922479085961</v>
      </c>
      <c r="Z441">
        <f t="shared" si="6"/>
        <v>0.97499999999999998</v>
      </c>
      <c r="AA441">
        <f>output__2[[#This Row],[m segmental(kg)]]*output__2[[#This Row],[vmag]]</f>
        <v>9.2370449417108809</v>
      </c>
    </row>
    <row r="442" spans="1:27" x14ac:dyDescent="0.3">
      <c r="A442">
        <v>55.270561000000001</v>
      </c>
      <c r="B442">
        <f>output__2[[#This Row],[time]]-A441</f>
        <v>0.109958000000006</v>
      </c>
      <c r="C442">
        <v>0.59</v>
      </c>
      <c r="D442">
        <v>-1.1500000000000001</v>
      </c>
      <c r="E442">
        <v>3</v>
      </c>
      <c r="F442">
        <v>0.04</v>
      </c>
      <c r="G442">
        <v>0.70000000000000007</v>
      </c>
      <c r="H442">
        <v>-7.0000000000000007E-2</v>
      </c>
      <c r="I442">
        <f>output__2[[#This Row],[wx]]*180/PI()</f>
        <v>2.2918311805232929</v>
      </c>
      <c r="J442">
        <f>output__2[[#This Row],[wy]]*180/PI()</f>
        <v>40.107045659157627</v>
      </c>
      <c r="K442">
        <f>output__2[[#This Row],[wz]]*180/PI()</f>
        <v>-4.0107045659157627</v>
      </c>
      <c r="L442">
        <f>output__2[[#This Row],[wx (deg)]]*output__2[[#This Row],[dt]]</f>
        <v>0.25200517294799396</v>
      </c>
      <c r="M442">
        <f>output__2[[#This Row],[wy (deg)]]*output__2[[#This Row],[dt]]</f>
        <v>4.4100905265898946</v>
      </c>
      <c r="N442">
        <f>output__2[[#This Row],[wz (deg)]]*output__2[[#This Row],[dt]]</f>
        <v>-0.44100905265898949</v>
      </c>
      <c r="O442">
        <f>SUM($L$2:output__2[[#This Row],[delta θx]])</f>
        <v>40.669278257320727</v>
      </c>
      <c r="P442">
        <f>SUM($M$2:output__2[[#This Row],[delta θy]])</f>
        <v>20.000390734362593</v>
      </c>
      <c r="Q442">
        <f>SUM($N$2:output__2[[#This Row],[delta θz]])</f>
        <v>21.084646898543333</v>
      </c>
      <c r="R442">
        <f>SQRT(output__2[[#This Row],[θ x]]^2+output__2[[#This Row],[θ y]]^2+output__2[[#This Row],[θ z]]^2)</f>
        <v>49.98567953259024</v>
      </c>
      <c r="S442">
        <f>output__2[[#This Row],[ax]]*$B442</f>
        <v>6.4875220000003536E-2</v>
      </c>
      <c r="T442">
        <f>output__2[[#This Row],[ay]]*$B442</f>
        <v>-0.12645170000000691</v>
      </c>
      <c r="U442">
        <f>output__2[[#This Row],[az]]*$B442</f>
        <v>0.32987400000001799</v>
      </c>
      <c r="V442">
        <f>SUM(S$2:S442)</f>
        <v>-0.97526778000008019</v>
      </c>
      <c r="W442">
        <f>SUM(T$2:T442)</f>
        <v>3.6131820700002542</v>
      </c>
      <c r="X442">
        <f>SUM($U$2:U442)</f>
        <v>-8.3123407700000342</v>
      </c>
      <c r="Y442">
        <f>SQRT(output__2[[#This Row],[vx]]^2+output__2[[#This Row],[vy]]^2+output__2[[#This Row],[vz]]^2)</f>
        <v>9.1159882070065432</v>
      </c>
      <c r="Z442">
        <f t="shared" si="6"/>
        <v>0.97499999999999998</v>
      </c>
      <c r="AA442">
        <f>output__2[[#This Row],[m segmental(kg)]]*output__2[[#This Row],[vmag]]</f>
        <v>8.8880885018313798</v>
      </c>
    </row>
    <row r="443" spans="1:27" x14ac:dyDescent="0.3">
      <c r="A443">
        <v>55.389716999999997</v>
      </c>
      <c r="B443">
        <f>output__2[[#This Row],[time]]-A442</f>
        <v>0.11915599999999671</v>
      </c>
      <c r="C443">
        <v>1.76</v>
      </c>
      <c r="D443">
        <v>-0.98</v>
      </c>
      <c r="E443">
        <v>0.51</v>
      </c>
      <c r="F443">
        <v>-0.22</v>
      </c>
      <c r="G443">
        <v>0.45</v>
      </c>
      <c r="H443">
        <v>0.14000000000000001</v>
      </c>
      <c r="I443">
        <f>output__2[[#This Row],[wx]]*180/PI()</f>
        <v>-12.605071492878112</v>
      </c>
      <c r="J443">
        <f>output__2[[#This Row],[wy]]*180/PI()</f>
        <v>25.783100780887047</v>
      </c>
      <c r="K443">
        <f>output__2[[#This Row],[wz]]*180/PI()</f>
        <v>8.0214091318315255</v>
      </c>
      <c r="L443">
        <f>output__2[[#This Row],[wx (deg)]]*output__2[[#This Row],[dt]]</f>
        <v>-1.5019698988053429</v>
      </c>
      <c r="M443">
        <f>output__2[[#This Row],[wy (deg)]]*output__2[[#This Row],[dt]]</f>
        <v>3.0722111566472923</v>
      </c>
      <c r="N443">
        <f>output__2[[#This Row],[wz (deg)]]*output__2[[#This Row],[dt]]</f>
        <v>0.95579902651249082</v>
      </c>
      <c r="O443">
        <f>SUM($L$2:output__2[[#This Row],[delta θx]])</f>
        <v>39.167308358515385</v>
      </c>
      <c r="P443">
        <f>SUM($M$2:output__2[[#This Row],[delta θy]])</f>
        <v>23.072601891009885</v>
      </c>
      <c r="Q443">
        <f>SUM($N$2:output__2[[#This Row],[delta θz]])</f>
        <v>22.040445925055824</v>
      </c>
      <c r="R443">
        <f>SQRT(output__2[[#This Row],[θ x]]^2+output__2[[#This Row],[θ y]]^2+output__2[[#This Row],[θ z]]^2)</f>
        <v>50.519345390131214</v>
      </c>
      <c r="S443">
        <f>output__2[[#This Row],[ax]]*$B443</f>
        <v>0.20971455999999422</v>
      </c>
      <c r="T443">
        <f>output__2[[#This Row],[ay]]*$B443</f>
        <v>-0.11677287999999678</v>
      </c>
      <c r="U443">
        <f>output__2[[#This Row],[az]]*$B443</f>
        <v>6.0769559999998321E-2</v>
      </c>
      <c r="V443">
        <f>SUM(S$2:S443)</f>
        <v>-0.76555322000008597</v>
      </c>
      <c r="W443">
        <f>SUM(T$2:T443)</f>
        <v>3.4964091900002572</v>
      </c>
      <c r="X443">
        <f>SUM($U$2:U443)</f>
        <v>-8.2515712100000354</v>
      </c>
      <c r="Y443">
        <f>SQRT(output__2[[#This Row],[vx]]^2+output__2[[#This Row],[vy]]^2+output__2[[#This Row],[vz]]^2)</f>
        <v>8.9944080622502458</v>
      </c>
      <c r="Z443">
        <f t="shared" si="6"/>
        <v>0.97499999999999998</v>
      </c>
      <c r="AA443">
        <f>output__2[[#This Row],[m segmental(kg)]]*output__2[[#This Row],[vmag]]</f>
        <v>8.7695478606939901</v>
      </c>
    </row>
    <row r="444" spans="1:27" x14ac:dyDescent="0.3">
      <c r="A444">
        <v>55.506733999999994</v>
      </c>
      <c r="B444">
        <f>output__2[[#This Row],[time]]-A443</f>
        <v>0.11701699999999704</v>
      </c>
      <c r="C444">
        <v>-1.17</v>
      </c>
      <c r="D444">
        <v>-7.13</v>
      </c>
      <c r="E444">
        <v>-1.96</v>
      </c>
      <c r="F444">
        <v>-0.19</v>
      </c>
      <c r="G444">
        <v>0.02</v>
      </c>
      <c r="H444">
        <v>-0.22</v>
      </c>
      <c r="I444">
        <f>output__2[[#This Row],[wx]]*180/PI()</f>
        <v>-10.886198107485642</v>
      </c>
      <c r="J444">
        <f>output__2[[#This Row],[wy]]*180/PI()</f>
        <v>1.1459155902616465</v>
      </c>
      <c r="K444">
        <f>output__2[[#This Row],[wz]]*180/PI()</f>
        <v>-12.605071492878112</v>
      </c>
      <c r="L444">
        <f>output__2[[#This Row],[wx (deg)]]*output__2[[#This Row],[dt]]</f>
        <v>-1.2738702439436151</v>
      </c>
      <c r="M444">
        <f>output__2[[#This Row],[wy (deg)]]*output__2[[#This Row],[dt]]</f>
        <v>0.13409160462564368</v>
      </c>
      <c r="N444">
        <f>output__2[[#This Row],[wz (deg)]]*output__2[[#This Row],[dt]]</f>
        <v>-1.4750076508820809</v>
      </c>
      <c r="O444">
        <f>SUM($L$2:output__2[[#This Row],[delta θx]])</f>
        <v>37.893438114571772</v>
      </c>
      <c r="P444">
        <f>SUM($M$2:output__2[[#This Row],[delta θy]])</f>
        <v>23.20669349563553</v>
      </c>
      <c r="Q444">
        <f>SUM($N$2:output__2[[#This Row],[delta θz]])</f>
        <v>20.565438274173744</v>
      </c>
      <c r="R444">
        <f>SQRT(output__2[[#This Row],[θ x]]^2+output__2[[#This Row],[θ y]]^2+output__2[[#This Row],[θ z]]^2)</f>
        <v>48.963256903029887</v>
      </c>
      <c r="S444">
        <f>output__2[[#This Row],[ax]]*$B444</f>
        <v>-0.13690988999999654</v>
      </c>
      <c r="T444">
        <f>output__2[[#This Row],[ay]]*$B444</f>
        <v>-0.8343312099999789</v>
      </c>
      <c r="U444">
        <f>output__2[[#This Row],[az]]*$B444</f>
        <v>-0.2293533199999942</v>
      </c>
      <c r="V444">
        <f>SUM(S$2:S444)</f>
        <v>-0.9024631100000825</v>
      </c>
      <c r="W444">
        <f>SUM(T$2:T444)</f>
        <v>2.6620779800002783</v>
      </c>
      <c r="X444">
        <f>SUM($U$2:U444)</f>
        <v>-8.4809245300000295</v>
      </c>
      <c r="Y444">
        <f>SQRT(output__2[[#This Row],[vx]]^2+output__2[[#This Row],[vy]]^2+output__2[[#This Row],[vz]]^2)</f>
        <v>8.9346057394867522</v>
      </c>
      <c r="Z444">
        <f t="shared" si="6"/>
        <v>0.97499999999999998</v>
      </c>
      <c r="AA444">
        <f>output__2[[#This Row],[m segmental(kg)]]*output__2[[#This Row],[vmag]]</f>
        <v>8.711240595999584</v>
      </c>
    </row>
    <row r="445" spans="1:27" x14ac:dyDescent="0.3">
      <c r="A445">
        <v>55.651744000000001</v>
      </c>
      <c r="B445">
        <f>output__2[[#This Row],[time]]-A444</f>
        <v>0.1450100000000063</v>
      </c>
      <c r="C445">
        <v>0.52</v>
      </c>
      <c r="D445">
        <v>3.63</v>
      </c>
      <c r="E445">
        <v>0.32</v>
      </c>
      <c r="F445">
        <v>-0.62</v>
      </c>
      <c r="G445">
        <v>-0.21</v>
      </c>
      <c r="H445">
        <v>0.16</v>
      </c>
      <c r="I445">
        <f>output__2[[#This Row],[wx]]*180/PI()</f>
        <v>-35.523383298111035</v>
      </c>
      <c r="J445">
        <f>output__2[[#This Row],[wy]]*180/PI()</f>
        <v>-12.032113697747286</v>
      </c>
      <c r="K445">
        <f>output__2[[#This Row],[wz]]*180/PI()</f>
        <v>9.1673247220931717</v>
      </c>
      <c r="L445">
        <f>output__2[[#This Row],[wx (deg)]]*output__2[[#This Row],[dt]]</f>
        <v>-5.1512458120593054</v>
      </c>
      <c r="M445">
        <f>output__2[[#This Row],[wy (deg)]]*output__2[[#This Row],[dt]]</f>
        <v>-1.7447768073104097</v>
      </c>
      <c r="N445">
        <f>output__2[[#This Row],[wz (deg)]]*output__2[[#This Row],[dt]]</f>
        <v>1.3293537579507886</v>
      </c>
      <c r="O445">
        <f>SUM($L$2:output__2[[#This Row],[delta θx]])</f>
        <v>32.742192302512464</v>
      </c>
      <c r="P445">
        <f>SUM($M$2:output__2[[#This Row],[delta θy]])</f>
        <v>21.461916688325122</v>
      </c>
      <c r="Q445">
        <f>SUM($N$2:output__2[[#This Row],[delta θz]])</f>
        <v>21.894792032124531</v>
      </c>
      <c r="R445">
        <f>SQRT(output__2[[#This Row],[θ x]]^2+output__2[[#This Row],[θ y]]^2+output__2[[#This Row],[θ z]]^2)</f>
        <v>44.855846250419788</v>
      </c>
      <c r="S445">
        <f>output__2[[#This Row],[ax]]*$B445</f>
        <v>7.5405200000003281E-2</v>
      </c>
      <c r="T445">
        <f>output__2[[#This Row],[ay]]*$B445</f>
        <v>0.52638630000002284</v>
      </c>
      <c r="U445">
        <f>output__2[[#This Row],[az]]*$B445</f>
        <v>4.6403200000002018E-2</v>
      </c>
      <c r="V445">
        <f>SUM(S$2:S445)</f>
        <v>-0.82705791000007922</v>
      </c>
      <c r="W445">
        <f>SUM(T$2:T445)</f>
        <v>3.1884642800003009</v>
      </c>
      <c r="X445">
        <f>SUM($U$2:U445)</f>
        <v>-8.4345213300000275</v>
      </c>
      <c r="Y445">
        <f>SQRT(output__2[[#This Row],[vx]]^2+output__2[[#This Row],[vy]]^2+output__2[[#This Row],[vz]]^2)</f>
        <v>9.0549146499322113</v>
      </c>
      <c r="Z445">
        <f t="shared" si="6"/>
        <v>0.97499999999999998</v>
      </c>
      <c r="AA445">
        <f>output__2[[#This Row],[m segmental(kg)]]*output__2[[#This Row],[vmag]]</f>
        <v>8.8285417836839066</v>
      </c>
    </row>
    <row r="446" spans="1:27" x14ac:dyDescent="0.3">
      <c r="A446">
        <v>55.767488</v>
      </c>
      <c r="B446">
        <f>output__2[[#This Row],[time]]-A445</f>
        <v>0.1157439999999994</v>
      </c>
      <c r="C446">
        <v>-3.37</v>
      </c>
      <c r="D446">
        <v>2.3199999999999998</v>
      </c>
      <c r="E446">
        <v>-1.32</v>
      </c>
      <c r="F446">
        <v>-0.3</v>
      </c>
      <c r="G446">
        <v>-0.89</v>
      </c>
      <c r="H446">
        <v>-0.46</v>
      </c>
      <c r="I446">
        <f>output__2[[#This Row],[wx]]*180/PI()</f>
        <v>-17.188733853924695</v>
      </c>
      <c r="J446">
        <f>output__2[[#This Row],[wy]]*180/PI()</f>
        <v>-50.993243766643261</v>
      </c>
      <c r="K446">
        <f>output__2[[#This Row],[wz]]*180/PI()</f>
        <v>-26.356058576017869</v>
      </c>
      <c r="L446">
        <f>output__2[[#This Row],[wx (deg)]]*output__2[[#This Row],[dt]]</f>
        <v>-1.9894928111886496</v>
      </c>
      <c r="M446">
        <f>output__2[[#This Row],[wy (deg)]]*output__2[[#This Row],[dt]]</f>
        <v>-5.9021620065263267</v>
      </c>
      <c r="N446">
        <f>output__2[[#This Row],[wz (deg)]]*output__2[[#This Row],[dt]]</f>
        <v>-3.0505556438225967</v>
      </c>
      <c r="O446">
        <f>SUM($L$2:output__2[[#This Row],[delta θx]])</f>
        <v>30.752699491323813</v>
      </c>
      <c r="P446">
        <f>SUM($M$2:output__2[[#This Row],[delta θy]])</f>
        <v>15.559754681798795</v>
      </c>
      <c r="Q446">
        <f>SUM($N$2:output__2[[#This Row],[delta θz]])</f>
        <v>18.844236388301933</v>
      </c>
      <c r="R446">
        <f>SQRT(output__2[[#This Row],[θ x]]^2+output__2[[#This Row],[θ y]]^2+output__2[[#This Row],[θ z]]^2)</f>
        <v>39.280271598088909</v>
      </c>
      <c r="S446">
        <f>output__2[[#This Row],[ax]]*$B446</f>
        <v>-0.39005727999999801</v>
      </c>
      <c r="T446">
        <f>output__2[[#This Row],[ay]]*$B446</f>
        <v>0.26852607999999861</v>
      </c>
      <c r="U446">
        <f>output__2[[#This Row],[az]]*$B446</f>
        <v>-0.15278207999999921</v>
      </c>
      <c r="V446">
        <f>SUM(S$2:S446)</f>
        <v>-1.2171151900000772</v>
      </c>
      <c r="W446">
        <f>SUM(T$2:T446)</f>
        <v>3.4569903600002996</v>
      </c>
      <c r="X446">
        <f>SUM($U$2:U446)</f>
        <v>-8.5873034100000272</v>
      </c>
      <c r="Y446">
        <f>SQRT(output__2[[#This Row],[vx]]^2+output__2[[#This Row],[vy]]^2+output__2[[#This Row],[vz]]^2)</f>
        <v>9.3366981096243027</v>
      </c>
      <c r="Z446">
        <f t="shared" si="6"/>
        <v>0.97499999999999998</v>
      </c>
      <c r="AA446">
        <f>output__2[[#This Row],[m segmental(kg)]]*output__2[[#This Row],[vmag]]</f>
        <v>9.1032806568836957</v>
      </c>
    </row>
    <row r="447" spans="1:27" x14ac:dyDescent="0.3">
      <c r="A447">
        <v>55.884383</v>
      </c>
      <c r="B447">
        <f>output__2[[#This Row],[time]]-A446</f>
        <v>0.11689499999999953</v>
      </c>
      <c r="C447">
        <v>0.77</v>
      </c>
      <c r="D447">
        <v>-9.0400000000000009</v>
      </c>
      <c r="E447">
        <v>0.54</v>
      </c>
      <c r="F447">
        <v>-1.05</v>
      </c>
      <c r="G447">
        <v>-7.0000000000000007E-2</v>
      </c>
      <c r="H447">
        <v>-0.12</v>
      </c>
      <c r="I447">
        <f>output__2[[#This Row],[wx]]*180/PI()</f>
        <v>-60.160568488736438</v>
      </c>
      <c r="J447">
        <f>output__2[[#This Row],[wy]]*180/PI()</f>
        <v>-4.0107045659157627</v>
      </c>
      <c r="K447">
        <f>output__2[[#This Row],[wz]]*180/PI()</f>
        <v>-6.8754935415698784</v>
      </c>
      <c r="L447">
        <f>output__2[[#This Row],[wx (deg)]]*output__2[[#This Row],[dt]]</f>
        <v>-7.0324696534908178</v>
      </c>
      <c r="M447">
        <f>output__2[[#This Row],[wy (deg)]]*output__2[[#This Row],[dt]]</f>
        <v>-0.46883131023272118</v>
      </c>
      <c r="N447">
        <f>output__2[[#This Row],[wz (deg)]]*output__2[[#This Row],[dt]]</f>
        <v>-0.80371081754180773</v>
      </c>
      <c r="O447">
        <f>SUM($L$2:output__2[[#This Row],[delta θx]])</f>
        <v>23.720229837832996</v>
      </c>
      <c r="P447">
        <f>SUM($M$2:output__2[[#This Row],[delta θy]])</f>
        <v>15.090923371566074</v>
      </c>
      <c r="Q447">
        <f>SUM($N$2:output__2[[#This Row],[delta θz]])</f>
        <v>18.040525570760124</v>
      </c>
      <c r="R447">
        <f>SQRT(output__2[[#This Row],[θ x]]^2+output__2[[#This Row],[θ y]]^2+output__2[[#This Row],[θ z]]^2)</f>
        <v>33.404278687547674</v>
      </c>
      <c r="S447">
        <f>output__2[[#This Row],[ax]]*$B447</f>
        <v>9.0009149999999635E-2</v>
      </c>
      <c r="T447">
        <f>output__2[[#This Row],[ay]]*$B447</f>
        <v>-1.0567307999999958</v>
      </c>
      <c r="U447">
        <f>output__2[[#This Row],[az]]*$B447</f>
        <v>6.3123299999999744E-2</v>
      </c>
      <c r="V447">
        <f>SUM(S$2:S447)</f>
        <v>-1.1271060400000776</v>
      </c>
      <c r="W447">
        <f>SUM(T$2:T447)</f>
        <v>2.400259560000304</v>
      </c>
      <c r="X447">
        <f>SUM($U$2:U447)</f>
        <v>-8.5241801100000281</v>
      </c>
      <c r="Y447">
        <f>SQRT(output__2[[#This Row],[vx]]^2+output__2[[#This Row],[vy]]^2+output__2[[#This Row],[vz]]^2)</f>
        <v>8.9271081839808346</v>
      </c>
      <c r="Z447">
        <f t="shared" si="6"/>
        <v>0.97499999999999998</v>
      </c>
      <c r="AA447">
        <f>output__2[[#This Row],[m segmental(kg)]]*output__2[[#This Row],[vmag]]</f>
        <v>8.703930479381313</v>
      </c>
    </row>
    <row r="448" spans="1:27" x14ac:dyDescent="0.3">
      <c r="A448">
        <v>56.018538999999997</v>
      </c>
      <c r="B448">
        <f>output__2[[#This Row],[time]]-A447</f>
        <v>0.13415599999999728</v>
      </c>
      <c r="C448">
        <v>3.8000000000000003</v>
      </c>
      <c r="D448">
        <v>3.67</v>
      </c>
      <c r="E448">
        <v>0.94000000000000006</v>
      </c>
      <c r="F448">
        <v>-1.52</v>
      </c>
      <c r="G448">
        <v>-0.1</v>
      </c>
      <c r="H448">
        <v>0.3</v>
      </c>
      <c r="I448">
        <f>output__2[[#This Row],[wx]]*180/PI()</f>
        <v>-87.089584859885136</v>
      </c>
      <c r="J448">
        <f>output__2[[#This Row],[wy]]*180/PI()</f>
        <v>-5.7295779513082321</v>
      </c>
      <c r="K448">
        <f>output__2[[#This Row],[wz]]*180/PI()</f>
        <v>17.188733853924695</v>
      </c>
      <c r="L448">
        <f>output__2[[#This Row],[wx (deg)]]*output__2[[#This Row],[dt]]</f>
        <v>-11.683590346462513</v>
      </c>
      <c r="M448">
        <f>output__2[[#This Row],[wy (deg)]]*output__2[[#This Row],[dt]]</f>
        <v>-0.76865725963569154</v>
      </c>
      <c r="N448">
        <f>output__2[[#This Row],[wz (deg)]]*output__2[[#This Row],[dt]]</f>
        <v>2.3059717789070748</v>
      </c>
      <c r="O448">
        <f>SUM($L$2:output__2[[#This Row],[delta θx]])</f>
        <v>12.036639491370483</v>
      </c>
      <c r="P448">
        <f>SUM($M$2:output__2[[#This Row],[delta θy]])</f>
        <v>14.322266111930382</v>
      </c>
      <c r="Q448">
        <f>SUM($N$2:output__2[[#This Row],[delta θz]])</f>
        <v>20.346497349667199</v>
      </c>
      <c r="R448">
        <f>SQRT(output__2[[#This Row],[θ x]]^2+output__2[[#This Row],[θ y]]^2+output__2[[#This Row],[θ z]]^2)</f>
        <v>27.640331966642211</v>
      </c>
      <c r="S448">
        <f>output__2[[#This Row],[ax]]*$B448</f>
        <v>0.50979279999998972</v>
      </c>
      <c r="T448">
        <f>output__2[[#This Row],[ay]]*$B448</f>
        <v>0.49235251999999002</v>
      </c>
      <c r="U448">
        <f>output__2[[#This Row],[az]]*$B448</f>
        <v>0.12610663999999744</v>
      </c>
      <c r="V448">
        <f>SUM(S$2:S448)</f>
        <v>-0.61731324000008791</v>
      </c>
      <c r="W448">
        <f>SUM(T$2:T448)</f>
        <v>2.8926120800002941</v>
      </c>
      <c r="X448">
        <f>SUM($U$2:U448)</f>
        <v>-8.3980734700000301</v>
      </c>
      <c r="Y448">
        <f>SQRT(output__2[[#This Row],[vx]]^2+output__2[[#This Row],[vy]]^2+output__2[[#This Row],[vz]]^2)</f>
        <v>8.9037025045293028</v>
      </c>
      <c r="Z448">
        <f t="shared" si="6"/>
        <v>0.97499999999999998</v>
      </c>
      <c r="AA448">
        <f>output__2[[#This Row],[m segmental(kg)]]*output__2[[#This Row],[vmag]]</f>
        <v>8.6811099419160698</v>
      </c>
    </row>
    <row r="449" spans="1:27" x14ac:dyDescent="0.3">
      <c r="A449">
        <v>56.134648999999996</v>
      </c>
      <c r="B449">
        <f>output__2[[#This Row],[time]]-A448</f>
        <v>0.11610999999999905</v>
      </c>
      <c r="C449">
        <v>2.2800000000000002</v>
      </c>
      <c r="D449">
        <v>3.8200000000000003</v>
      </c>
      <c r="E449">
        <v>-2.52</v>
      </c>
      <c r="F449">
        <v>-0.51</v>
      </c>
      <c r="G449">
        <v>0.28999999999999998</v>
      </c>
      <c r="H449">
        <v>0.05</v>
      </c>
      <c r="I449">
        <f>output__2[[#This Row],[wx]]*180/PI()</f>
        <v>-29.220847551671984</v>
      </c>
      <c r="J449">
        <f>output__2[[#This Row],[wy]]*180/PI()</f>
        <v>16.615776058793873</v>
      </c>
      <c r="K449">
        <f>output__2[[#This Row],[wz]]*180/PI()</f>
        <v>2.8647889756541161</v>
      </c>
      <c r="L449">
        <f>output__2[[#This Row],[wx (deg)]]*output__2[[#This Row],[dt]]</f>
        <v>-3.3928326092246062</v>
      </c>
      <c r="M449">
        <f>output__2[[#This Row],[wy (deg)]]*output__2[[#This Row],[dt]]</f>
        <v>1.9292577581865409</v>
      </c>
      <c r="N449">
        <f>output__2[[#This Row],[wz (deg)]]*output__2[[#This Row],[dt]]</f>
        <v>0.33263064796319669</v>
      </c>
      <c r="O449">
        <f>SUM($L$2:output__2[[#This Row],[delta θx]])</f>
        <v>8.6438068821458778</v>
      </c>
      <c r="P449">
        <f>SUM($M$2:output__2[[#This Row],[delta θy]])</f>
        <v>16.251523870116923</v>
      </c>
      <c r="Q449">
        <f>SUM($N$2:output__2[[#This Row],[delta θz]])</f>
        <v>20.679127997630395</v>
      </c>
      <c r="R449">
        <f>SQRT(output__2[[#This Row],[θ x]]^2+output__2[[#This Row],[θ y]]^2+output__2[[#This Row],[θ z]]^2)</f>
        <v>27.684901304848349</v>
      </c>
      <c r="S449">
        <f>output__2[[#This Row],[ax]]*$B449</f>
        <v>0.26473079999999788</v>
      </c>
      <c r="T449">
        <f>output__2[[#This Row],[ay]]*$B449</f>
        <v>0.44354019999999639</v>
      </c>
      <c r="U449">
        <f>output__2[[#This Row],[az]]*$B449</f>
        <v>-0.29259719999999761</v>
      </c>
      <c r="V449">
        <f>SUM(S$2:S449)</f>
        <v>-0.35258244000009004</v>
      </c>
      <c r="W449">
        <f>SUM(T$2:T449)</f>
        <v>3.3361522800002907</v>
      </c>
      <c r="X449">
        <f>SUM($U$2:U449)</f>
        <v>-8.6906706700000278</v>
      </c>
      <c r="Y449">
        <f>SQRT(output__2[[#This Row],[vx]]^2+output__2[[#This Row],[vy]]^2+output__2[[#This Row],[vz]]^2)</f>
        <v>9.3156847900058466</v>
      </c>
      <c r="Z449">
        <f t="shared" si="6"/>
        <v>0.97499999999999998</v>
      </c>
      <c r="AA449">
        <f>output__2[[#This Row],[m segmental(kg)]]*output__2[[#This Row],[vmag]]</f>
        <v>9.0827926702556994</v>
      </c>
    </row>
    <row r="450" spans="1:27" x14ac:dyDescent="0.3">
      <c r="A450">
        <v>56.261291999999997</v>
      </c>
      <c r="B450">
        <f>output__2[[#This Row],[time]]-A449</f>
        <v>0.12664300000000139</v>
      </c>
      <c r="C450">
        <v>1.1400000000000001</v>
      </c>
      <c r="D450">
        <v>-5.91</v>
      </c>
      <c r="E450">
        <v>-3.7</v>
      </c>
      <c r="F450">
        <v>-0.54</v>
      </c>
      <c r="G450">
        <v>-0.28999999999999998</v>
      </c>
      <c r="H450">
        <v>-0.24</v>
      </c>
      <c r="I450">
        <f>output__2[[#This Row],[wx]]*180/PI()</f>
        <v>-30.939720937064454</v>
      </c>
      <c r="J450">
        <f>output__2[[#This Row],[wy]]*180/PI()</f>
        <v>-16.615776058793873</v>
      </c>
      <c r="K450">
        <f>output__2[[#This Row],[wz]]*180/PI()</f>
        <v>-13.750987083139757</v>
      </c>
      <c r="L450">
        <f>output__2[[#This Row],[wx (deg)]]*output__2[[#This Row],[dt]]</f>
        <v>-3.9182990786326966</v>
      </c>
      <c r="M450">
        <f>output__2[[#This Row],[wy (deg)]]*output__2[[#This Row],[dt]]</f>
        <v>-2.1042717274138556</v>
      </c>
      <c r="N450">
        <f>output__2[[#This Row],[wz (deg)]]*output__2[[#This Row],[dt]]</f>
        <v>-1.7414662571700874</v>
      </c>
      <c r="O450">
        <f>SUM($L$2:output__2[[#This Row],[delta θx]])</f>
        <v>4.7255078035131817</v>
      </c>
      <c r="P450">
        <f>SUM($M$2:output__2[[#This Row],[delta θy]])</f>
        <v>14.147252142703067</v>
      </c>
      <c r="Q450">
        <f>SUM($N$2:output__2[[#This Row],[delta θz]])</f>
        <v>18.937661740460307</v>
      </c>
      <c r="R450">
        <f>SQRT(output__2[[#This Row],[θ x]]^2+output__2[[#This Row],[θ y]]^2+output__2[[#This Row],[θ z]]^2)</f>
        <v>24.106227398462302</v>
      </c>
      <c r="S450">
        <f>output__2[[#This Row],[ax]]*$B450</f>
        <v>0.1443730200000016</v>
      </c>
      <c r="T450">
        <f>output__2[[#This Row],[ay]]*$B450</f>
        <v>-0.74846013000000822</v>
      </c>
      <c r="U450">
        <f>output__2[[#This Row],[az]]*$B450</f>
        <v>-0.46857910000000519</v>
      </c>
      <c r="V450">
        <f>SUM(S$2:S450)</f>
        <v>-0.20820942000008844</v>
      </c>
      <c r="W450">
        <f>SUM(T$2:T450)</f>
        <v>2.5876921500002825</v>
      </c>
      <c r="X450">
        <f>SUM($U$2:U450)</f>
        <v>-9.1592497700000326</v>
      </c>
      <c r="Y450">
        <f>SQRT(output__2[[#This Row],[vx]]^2+output__2[[#This Row],[vy]]^2+output__2[[#This Row],[vz]]^2)</f>
        <v>9.5200503241839805</v>
      </c>
      <c r="Z450">
        <f t="shared" si="6"/>
        <v>0.97499999999999998</v>
      </c>
      <c r="AA450">
        <f>output__2[[#This Row],[m segmental(kg)]]*output__2[[#This Row],[vmag]]</f>
        <v>9.2820490660793809</v>
      </c>
    </row>
    <row r="451" spans="1:27" x14ac:dyDescent="0.3">
      <c r="A451">
        <v>56.386627999999995</v>
      </c>
      <c r="B451">
        <f>output__2[[#This Row],[time]]-A450</f>
        <v>0.12533599999999723</v>
      </c>
      <c r="C451">
        <v>-0.51</v>
      </c>
      <c r="D451">
        <v>5.72</v>
      </c>
      <c r="E451">
        <v>-3.69</v>
      </c>
      <c r="F451">
        <v>-0.37</v>
      </c>
      <c r="G451">
        <v>-0.25</v>
      </c>
      <c r="H451">
        <v>-0.08</v>
      </c>
      <c r="I451">
        <f>output__2[[#This Row],[wx]]*180/PI()</f>
        <v>-21.199438419840458</v>
      </c>
      <c r="J451">
        <f>output__2[[#This Row],[wy]]*180/PI()</f>
        <v>-14.323944878270581</v>
      </c>
      <c r="K451">
        <f>output__2[[#This Row],[wz]]*180/PI()</f>
        <v>-4.5836623610465859</v>
      </c>
      <c r="L451">
        <f>output__2[[#This Row],[wx (deg)]]*output__2[[#This Row],[dt]]</f>
        <v>-2.6570528137890648</v>
      </c>
      <c r="M451">
        <f>output__2[[#This Row],[wy (deg)]]*output__2[[#This Row],[dt]]</f>
        <v>-1.7953059552628818</v>
      </c>
      <c r="N451">
        <f>output__2[[#This Row],[wz (deg)]]*output__2[[#This Row],[dt]]</f>
        <v>-0.57449790568412218</v>
      </c>
      <c r="O451">
        <f>SUM($L$2:output__2[[#This Row],[delta θx]])</f>
        <v>2.0684549897241169</v>
      </c>
      <c r="P451">
        <f>SUM($M$2:output__2[[#This Row],[delta θy]])</f>
        <v>12.351946187440186</v>
      </c>
      <c r="Q451">
        <f>SUM($N$2:output__2[[#This Row],[delta θz]])</f>
        <v>18.363163834776184</v>
      </c>
      <c r="R451">
        <f>SQRT(output__2[[#This Row],[θ x]]^2+output__2[[#This Row],[θ y]]^2+output__2[[#This Row],[θ z]]^2)</f>
        <v>22.227345021049292</v>
      </c>
      <c r="S451">
        <f>output__2[[#This Row],[ax]]*$B451</f>
        <v>-6.3921359999998581E-2</v>
      </c>
      <c r="T451">
        <f>output__2[[#This Row],[ay]]*$B451</f>
        <v>0.71692191999998411</v>
      </c>
      <c r="U451">
        <f>output__2[[#This Row],[az]]*$B451</f>
        <v>-0.46248983999998977</v>
      </c>
      <c r="V451">
        <f>SUM(S$2:S451)</f>
        <v>-0.272130780000087</v>
      </c>
      <c r="W451">
        <f>SUM(T$2:T451)</f>
        <v>3.3046140700002669</v>
      </c>
      <c r="X451">
        <f>SUM($U$2:U451)</f>
        <v>-9.6217396100000219</v>
      </c>
      <c r="Y451">
        <f>SQRT(output__2[[#This Row],[vx]]^2+output__2[[#This Row],[vy]]^2+output__2[[#This Row],[vz]]^2)</f>
        <v>10.177052738180665</v>
      </c>
      <c r="Z451">
        <f t="shared" si="6"/>
        <v>0.97499999999999998</v>
      </c>
      <c r="AA451">
        <f>output__2[[#This Row],[m segmental(kg)]]*output__2[[#This Row],[vmag]]</f>
        <v>9.9226264197261482</v>
      </c>
    </row>
    <row r="452" spans="1:27" x14ac:dyDescent="0.3">
      <c r="A452">
        <v>56.535916</v>
      </c>
      <c r="B452">
        <f>output__2[[#This Row],[time]]-A451</f>
        <v>0.14928800000000564</v>
      </c>
      <c r="C452">
        <v>-2.5100000000000002</v>
      </c>
      <c r="D452">
        <v>6.63</v>
      </c>
      <c r="E452">
        <v>-5.26</v>
      </c>
      <c r="F452">
        <v>-0.2</v>
      </c>
      <c r="G452">
        <v>-0.34</v>
      </c>
      <c r="H452">
        <v>-0.25</v>
      </c>
      <c r="I452">
        <f>output__2[[#This Row],[wx]]*180/PI()</f>
        <v>-11.459155902616464</v>
      </c>
      <c r="J452">
        <f>output__2[[#This Row],[wy]]*180/PI()</f>
        <v>-19.480565034447991</v>
      </c>
      <c r="K452">
        <f>output__2[[#This Row],[wz]]*180/PI()</f>
        <v>-14.323944878270581</v>
      </c>
      <c r="L452">
        <f>output__2[[#This Row],[wx (deg)]]*output__2[[#This Row],[dt]]</f>
        <v>-1.7107144663898712</v>
      </c>
      <c r="M452">
        <f>output__2[[#This Row],[wy (deg)]]*output__2[[#This Row],[dt]]</f>
        <v>-2.9082145928627816</v>
      </c>
      <c r="N452">
        <f>output__2[[#This Row],[wz (deg)]]*output__2[[#This Row],[dt]]</f>
        <v>-2.1383930829873394</v>
      </c>
      <c r="O452">
        <f>SUM($L$2:output__2[[#This Row],[delta θx]])</f>
        <v>0.35774052333424566</v>
      </c>
      <c r="P452">
        <f>SUM($M$2:output__2[[#This Row],[delta θy]])</f>
        <v>9.4437315945774039</v>
      </c>
      <c r="Q452">
        <f>SUM($N$2:output__2[[#This Row],[delta θz]])</f>
        <v>16.224770751788846</v>
      </c>
      <c r="R452">
        <f>SQRT(output__2[[#This Row],[θ x]]^2+output__2[[#This Row],[θ y]]^2+output__2[[#This Row],[θ z]]^2)</f>
        <v>18.77645415568546</v>
      </c>
      <c r="S452">
        <f>output__2[[#This Row],[ax]]*$B452</f>
        <v>-0.37471288000001418</v>
      </c>
      <c r="T452">
        <f>output__2[[#This Row],[ay]]*$B452</f>
        <v>0.98977944000003737</v>
      </c>
      <c r="U452">
        <f>output__2[[#This Row],[az]]*$B452</f>
        <v>-0.78525488000002963</v>
      </c>
      <c r="V452">
        <f>SUM(S$2:S452)</f>
        <v>-0.64684366000010118</v>
      </c>
      <c r="W452">
        <f>SUM(T$2:T452)</f>
        <v>4.2943935100003046</v>
      </c>
      <c r="X452">
        <f>SUM($U$2:U452)</f>
        <v>-10.406994490000052</v>
      </c>
      <c r="Y452">
        <f>SQRT(output__2[[#This Row],[vx]]^2+output__2[[#This Row],[vy]]^2+output__2[[#This Row],[vz]]^2)</f>
        <v>11.276779533807801</v>
      </c>
      <c r="Z452">
        <f t="shared" ref="Z452:Z515" si="7">65*0.015</f>
        <v>0.97499999999999998</v>
      </c>
      <c r="AA452">
        <f>output__2[[#This Row],[m segmental(kg)]]*output__2[[#This Row],[vmag]]</f>
        <v>10.994860045462605</v>
      </c>
    </row>
    <row r="453" spans="1:27" x14ac:dyDescent="0.3">
      <c r="A453">
        <v>56.646985999999998</v>
      </c>
      <c r="B453">
        <f>output__2[[#This Row],[time]]-A452</f>
        <v>0.111069999999998</v>
      </c>
      <c r="C453">
        <v>0.62</v>
      </c>
      <c r="D453">
        <v>-5.23</v>
      </c>
      <c r="E453">
        <v>-1.2</v>
      </c>
      <c r="F453">
        <v>-1.07</v>
      </c>
      <c r="G453">
        <v>-0.06</v>
      </c>
      <c r="H453">
        <v>0.18</v>
      </c>
      <c r="I453">
        <f>output__2[[#This Row],[wx]]*180/PI()</f>
        <v>-61.306484078998096</v>
      </c>
      <c r="J453">
        <f>output__2[[#This Row],[wy]]*180/PI()</f>
        <v>-3.4377467707849392</v>
      </c>
      <c r="K453">
        <f>output__2[[#This Row],[wz]]*180/PI()</f>
        <v>10.313240312354818</v>
      </c>
      <c r="L453">
        <f>output__2[[#This Row],[wx (deg)]]*output__2[[#This Row],[dt]]</f>
        <v>-6.8093111866541962</v>
      </c>
      <c r="M453">
        <f>output__2[[#This Row],[wy (deg)]]*output__2[[#This Row],[dt]]</f>
        <v>-0.38183053383107635</v>
      </c>
      <c r="N453">
        <f>output__2[[#This Row],[wz (deg)]]*output__2[[#This Row],[dt]]</f>
        <v>1.145491601493229</v>
      </c>
      <c r="O453">
        <f>SUM($L$2:output__2[[#This Row],[delta θx]])</f>
        <v>-6.4515706633199503</v>
      </c>
      <c r="P453">
        <f>SUM($M$2:output__2[[#This Row],[delta θy]])</f>
        <v>9.0619010607463277</v>
      </c>
      <c r="Q453">
        <f>SUM($N$2:output__2[[#This Row],[delta θz]])</f>
        <v>17.370262353282076</v>
      </c>
      <c r="R453">
        <f>SQRT(output__2[[#This Row],[θ x]]^2+output__2[[#This Row],[θ y]]^2+output__2[[#This Row],[θ z]]^2)</f>
        <v>20.626847288919716</v>
      </c>
      <c r="S453">
        <f>output__2[[#This Row],[ax]]*$B453</f>
        <v>6.8863399999998756E-2</v>
      </c>
      <c r="T453">
        <f>output__2[[#This Row],[ay]]*$B453</f>
        <v>-0.58089609999998959</v>
      </c>
      <c r="U453">
        <f>output__2[[#This Row],[az]]*$B453</f>
        <v>-0.1332839999999976</v>
      </c>
      <c r="V453">
        <f>SUM(S$2:S453)</f>
        <v>-0.57798026000010239</v>
      </c>
      <c r="W453">
        <f>SUM(T$2:T453)</f>
        <v>3.7134974100003149</v>
      </c>
      <c r="X453">
        <f>SUM($U$2:U453)</f>
        <v>-10.54027849000005</v>
      </c>
      <c r="Y453">
        <f>SQRT(output__2[[#This Row],[vx]]^2+output__2[[#This Row],[vy]]^2+output__2[[#This Row],[vz]]^2)</f>
        <v>11.19024552196182</v>
      </c>
      <c r="Z453">
        <f t="shared" si="7"/>
        <v>0.97499999999999998</v>
      </c>
      <c r="AA453">
        <f>output__2[[#This Row],[m segmental(kg)]]*output__2[[#This Row],[vmag]]</f>
        <v>10.910489383912775</v>
      </c>
    </row>
    <row r="454" spans="1:27" x14ac:dyDescent="0.3">
      <c r="A454">
        <v>56.782190999999997</v>
      </c>
      <c r="B454">
        <f>output__2[[#This Row],[time]]-A453</f>
        <v>0.13520499999999913</v>
      </c>
      <c r="C454">
        <v>1.59</v>
      </c>
      <c r="D454">
        <v>16.32</v>
      </c>
      <c r="E454">
        <v>-18.66</v>
      </c>
      <c r="F454">
        <v>0.95000000000000007</v>
      </c>
      <c r="G454">
        <v>-0.64</v>
      </c>
      <c r="H454">
        <v>-0.06</v>
      </c>
      <c r="I454">
        <f>output__2[[#This Row],[wx]]*180/PI()</f>
        <v>54.430990537428208</v>
      </c>
      <c r="J454">
        <f>output__2[[#This Row],[wy]]*180/PI()</f>
        <v>-36.669298888372687</v>
      </c>
      <c r="K454">
        <f>output__2[[#This Row],[wz]]*180/PI()</f>
        <v>-3.4377467707849392</v>
      </c>
      <c r="L454">
        <f>output__2[[#This Row],[wx (deg)]]*output__2[[#This Row],[dt]]</f>
        <v>7.3593420756129335</v>
      </c>
      <c r="M454">
        <f>output__2[[#This Row],[wy (deg)]]*output__2[[#This Row],[dt]]</f>
        <v>-4.9578725562023971</v>
      </c>
      <c r="N454">
        <f>output__2[[#This Row],[wz (deg)]]*output__2[[#This Row],[dt]]</f>
        <v>-0.4648005521439747</v>
      </c>
      <c r="O454">
        <f>SUM($L$2:output__2[[#This Row],[delta θx]])</f>
        <v>0.90777141229298319</v>
      </c>
      <c r="P454">
        <f>SUM($M$2:output__2[[#This Row],[delta θy]])</f>
        <v>4.1040285045439306</v>
      </c>
      <c r="Q454">
        <f>SUM($N$2:output__2[[#This Row],[delta θz]])</f>
        <v>16.905461801138102</v>
      </c>
      <c r="R454">
        <f>SQRT(output__2[[#This Row],[θ x]]^2+output__2[[#This Row],[θ y]]^2+output__2[[#This Row],[θ z]]^2)</f>
        <v>17.420153202909127</v>
      </c>
      <c r="S454">
        <f>output__2[[#This Row],[ax]]*$B454</f>
        <v>0.21497594999999864</v>
      </c>
      <c r="T454">
        <f>output__2[[#This Row],[ay]]*$B454</f>
        <v>2.2065455999999859</v>
      </c>
      <c r="U454">
        <f>output__2[[#This Row],[az]]*$B454</f>
        <v>-2.5229252999999838</v>
      </c>
      <c r="V454">
        <f>SUM(S$2:S454)</f>
        <v>-0.36300431000010375</v>
      </c>
      <c r="W454">
        <f>SUM(T$2:T454)</f>
        <v>5.9200430100003008</v>
      </c>
      <c r="X454">
        <f>SUM($U$2:U454)</f>
        <v>-13.063203790000035</v>
      </c>
      <c r="Y454">
        <f>SQRT(output__2[[#This Row],[vx]]^2+output__2[[#This Row],[vy]]^2+output__2[[#This Row],[vz]]^2)</f>
        <v>14.346636352413876</v>
      </c>
      <c r="Z454">
        <f t="shared" si="7"/>
        <v>0.97499999999999998</v>
      </c>
      <c r="AA454">
        <f>output__2[[#This Row],[m segmental(kg)]]*output__2[[#This Row],[vmag]]</f>
        <v>13.987970443603528</v>
      </c>
    </row>
    <row r="455" spans="1:27" x14ac:dyDescent="0.3">
      <c r="A455">
        <v>56.894732999999995</v>
      </c>
      <c r="B455">
        <f>output__2[[#This Row],[time]]-A454</f>
        <v>0.1125419999999977</v>
      </c>
      <c r="C455">
        <v>0.33</v>
      </c>
      <c r="D455">
        <v>5.57</v>
      </c>
      <c r="E455">
        <v>-5.8</v>
      </c>
      <c r="F455">
        <v>0.34</v>
      </c>
      <c r="G455">
        <v>-0.11</v>
      </c>
      <c r="H455">
        <v>-0.05</v>
      </c>
      <c r="I455">
        <f>output__2[[#This Row],[wx]]*180/PI()</f>
        <v>19.480565034447991</v>
      </c>
      <c r="J455">
        <f>output__2[[#This Row],[wy]]*180/PI()</f>
        <v>-6.3025357464390561</v>
      </c>
      <c r="K455">
        <f>output__2[[#This Row],[wz]]*180/PI()</f>
        <v>-2.8647889756541161</v>
      </c>
      <c r="L455">
        <f>output__2[[#This Row],[wx (deg)]]*output__2[[#This Row],[dt]]</f>
        <v>2.1923817501068013</v>
      </c>
      <c r="M455">
        <f>output__2[[#This Row],[wy (deg)]]*output__2[[#This Row],[dt]]</f>
        <v>-0.70929997797572975</v>
      </c>
      <c r="N455">
        <f>output__2[[#This Row],[wz (deg)]]*output__2[[#This Row],[dt]]</f>
        <v>-0.32240908089805892</v>
      </c>
      <c r="O455">
        <f>SUM($L$2:output__2[[#This Row],[delta θx]])</f>
        <v>3.1001531623997844</v>
      </c>
      <c r="P455">
        <f>SUM($M$2:output__2[[#This Row],[delta θy]])</f>
        <v>3.3947285265682008</v>
      </c>
      <c r="Q455">
        <f>SUM($N$2:output__2[[#This Row],[delta θz]])</f>
        <v>16.583052720240044</v>
      </c>
      <c r="R455">
        <f>SQRT(output__2[[#This Row],[θ x]]^2+output__2[[#This Row],[θ y]]^2+output__2[[#This Row],[θ z]]^2)</f>
        <v>17.20850861991515</v>
      </c>
      <c r="S455">
        <f>output__2[[#This Row],[ax]]*$B455</f>
        <v>3.7138859999999239E-2</v>
      </c>
      <c r="T455">
        <f>output__2[[#This Row],[ay]]*$B455</f>
        <v>0.62685893999998721</v>
      </c>
      <c r="U455">
        <f>output__2[[#This Row],[az]]*$B455</f>
        <v>-0.65274359999998666</v>
      </c>
      <c r="V455">
        <f>SUM(S$2:S455)</f>
        <v>-0.32586545000010453</v>
      </c>
      <c r="W455">
        <f>SUM(T$2:T455)</f>
        <v>6.5469019500002883</v>
      </c>
      <c r="X455">
        <f>SUM($U$2:U455)</f>
        <v>-13.715947390000021</v>
      </c>
      <c r="Y455">
        <f>SQRT(output__2[[#This Row],[vx]]^2+output__2[[#This Row],[vy]]^2+output__2[[#This Row],[vz]]^2)</f>
        <v>15.20181983315385</v>
      </c>
      <c r="Z455">
        <f t="shared" si="7"/>
        <v>0.97499999999999998</v>
      </c>
      <c r="AA455">
        <f>output__2[[#This Row],[m segmental(kg)]]*output__2[[#This Row],[vmag]]</f>
        <v>14.821774337325003</v>
      </c>
    </row>
    <row r="456" spans="1:27" x14ac:dyDescent="0.3">
      <c r="A456">
        <v>57.017376999999996</v>
      </c>
      <c r="B456">
        <f>output__2[[#This Row],[time]]-A455</f>
        <v>0.12264400000000109</v>
      </c>
      <c r="C456">
        <v>3.29</v>
      </c>
      <c r="D456">
        <v>-2.4300000000000002</v>
      </c>
      <c r="E456">
        <v>-2.17</v>
      </c>
      <c r="F456">
        <v>-0.24</v>
      </c>
      <c r="G456">
        <v>0.42</v>
      </c>
      <c r="H456">
        <v>0</v>
      </c>
      <c r="I456">
        <f>output__2[[#This Row],[wx]]*180/PI()</f>
        <v>-13.750987083139757</v>
      </c>
      <c r="J456">
        <f>output__2[[#This Row],[wy]]*180/PI()</f>
        <v>24.064227395494573</v>
      </c>
      <c r="K456">
        <f>output__2[[#This Row],[wz]]*180/PI()</f>
        <v>0</v>
      </c>
      <c r="L456">
        <f>output__2[[#This Row],[wx (deg)]]*output__2[[#This Row],[dt]]</f>
        <v>-1.6864760598246074</v>
      </c>
      <c r="M456">
        <f>output__2[[#This Row],[wy (deg)]]*output__2[[#This Row],[dt]]</f>
        <v>2.9513331046930626</v>
      </c>
      <c r="N456">
        <f>output__2[[#This Row],[wz (deg)]]*output__2[[#This Row],[dt]]</f>
        <v>0</v>
      </c>
      <c r="O456">
        <f>SUM($L$2:output__2[[#This Row],[delta θx]])</f>
        <v>1.4136771025751771</v>
      </c>
      <c r="P456">
        <f>SUM($M$2:output__2[[#This Row],[delta θy]])</f>
        <v>6.3460616312612634</v>
      </c>
      <c r="Q456">
        <f>SUM($N$2:output__2[[#This Row],[delta θz]])</f>
        <v>16.583052720240044</v>
      </c>
      <c r="R456">
        <f>SQRT(output__2[[#This Row],[θ x]]^2+output__2[[#This Row],[θ y]]^2+output__2[[#This Row],[θ z]]^2)</f>
        <v>17.812035782031554</v>
      </c>
      <c r="S456">
        <f>output__2[[#This Row],[ax]]*$B456</f>
        <v>0.40349876000000356</v>
      </c>
      <c r="T456">
        <f>output__2[[#This Row],[ay]]*$B456</f>
        <v>-0.29802492000000264</v>
      </c>
      <c r="U456">
        <f>output__2[[#This Row],[az]]*$B456</f>
        <v>-0.26613748000000237</v>
      </c>
      <c r="V456">
        <f>SUM(S$2:S456)</f>
        <v>7.7633309999899036E-2</v>
      </c>
      <c r="W456">
        <f>SUM(T$2:T456)</f>
        <v>6.248877030000286</v>
      </c>
      <c r="X456">
        <f>SUM($U$2:U456)</f>
        <v>-13.982084870000024</v>
      </c>
      <c r="Y456">
        <f>SQRT(output__2[[#This Row],[vx]]^2+output__2[[#This Row],[vy]]^2+output__2[[#This Row],[vz]]^2)</f>
        <v>15.315129394777255</v>
      </c>
      <c r="Z456">
        <f t="shared" si="7"/>
        <v>0.97499999999999998</v>
      </c>
      <c r="AA456">
        <f>output__2[[#This Row],[m segmental(kg)]]*output__2[[#This Row],[vmag]]</f>
        <v>14.932251159907823</v>
      </c>
    </row>
    <row r="457" spans="1:27" x14ac:dyDescent="0.3">
      <c r="A457">
        <v>57.146504999999998</v>
      </c>
      <c r="B457">
        <f>output__2[[#This Row],[time]]-A456</f>
        <v>0.12912800000000146</v>
      </c>
      <c r="C457">
        <v>-1.34</v>
      </c>
      <c r="D457">
        <v>4.9400000000000004</v>
      </c>
      <c r="E457">
        <v>-4.9000000000000004</v>
      </c>
      <c r="F457">
        <v>-0.61</v>
      </c>
      <c r="G457">
        <v>0.28999999999999998</v>
      </c>
      <c r="H457">
        <v>0.41000000000000003</v>
      </c>
      <c r="I457">
        <f>output__2[[#This Row],[wx]]*180/PI()</f>
        <v>-34.950425502980217</v>
      </c>
      <c r="J457">
        <f>output__2[[#This Row],[wy]]*180/PI()</f>
        <v>16.615776058793873</v>
      </c>
      <c r="K457">
        <f>output__2[[#This Row],[wz]]*180/PI()</f>
        <v>23.491269600363758</v>
      </c>
      <c r="L457">
        <f>output__2[[#This Row],[wx (deg)]]*output__2[[#This Row],[dt]]</f>
        <v>-4.5130785443488808</v>
      </c>
      <c r="M457">
        <f>output__2[[#This Row],[wy (deg)]]*output__2[[#This Row],[dt]]</f>
        <v>2.1455619309199596</v>
      </c>
      <c r="N457">
        <f>output__2[[#This Row],[wz (deg)]]*output__2[[#This Row],[dt]]</f>
        <v>3.0333806609558058</v>
      </c>
      <c r="O457">
        <f>SUM($L$2:output__2[[#This Row],[delta θx]])</f>
        <v>-3.0994014417737037</v>
      </c>
      <c r="P457">
        <f>SUM($M$2:output__2[[#This Row],[delta θy]])</f>
        <v>8.4916235621812231</v>
      </c>
      <c r="Q457">
        <f>SUM($N$2:output__2[[#This Row],[delta θz]])</f>
        <v>19.616433381195851</v>
      </c>
      <c r="R457">
        <f>SQRT(output__2[[#This Row],[θ x]]^2+output__2[[#This Row],[θ y]]^2+output__2[[#This Row],[θ z]]^2)</f>
        <v>21.599037446561251</v>
      </c>
      <c r="S457">
        <f>output__2[[#This Row],[ax]]*$B457</f>
        <v>-0.17303152000000196</v>
      </c>
      <c r="T457">
        <f>output__2[[#This Row],[ay]]*$B457</f>
        <v>0.63789232000000728</v>
      </c>
      <c r="U457">
        <f>output__2[[#This Row],[az]]*$B457</f>
        <v>-0.63272720000000726</v>
      </c>
      <c r="V457">
        <f>SUM(S$2:S457)</f>
        <v>-9.5398210000102929E-2</v>
      </c>
      <c r="W457">
        <f>SUM(T$2:T457)</f>
        <v>6.8867693500002929</v>
      </c>
      <c r="X457">
        <f>SUM($U$2:U457)</f>
        <v>-14.614812070000031</v>
      </c>
      <c r="Y457">
        <f>SQRT(output__2[[#This Row],[vx]]^2+output__2[[#This Row],[vy]]^2+output__2[[#This Row],[vz]]^2)</f>
        <v>16.156405068578632</v>
      </c>
      <c r="Z457">
        <f t="shared" si="7"/>
        <v>0.97499999999999998</v>
      </c>
      <c r="AA457">
        <f>output__2[[#This Row],[m segmental(kg)]]*output__2[[#This Row],[vmag]]</f>
        <v>15.752494941864166</v>
      </c>
    </row>
    <row r="458" spans="1:27" x14ac:dyDescent="0.3">
      <c r="A458">
        <v>57.264754999999994</v>
      </c>
      <c r="B458">
        <f>output__2[[#This Row],[time]]-A457</f>
        <v>0.11824999999999619</v>
      </c>
      <c r="C458">
        <v>-1.79</v>
      </c>
      <c r="D458">
        <v>3.48</v>
      </c>
      <c r="E458">
        <v>-1.37</v>
      </c>
      <c r="F458">
        <v>0.39</v>
      </c>
      <c r="G458">
        <v>7.0000000000000007E-2</v>
      </c>
      <c r="H458">
        <v>-0.12</v>
      </c>
      <c r="I458">
        <f>output__2[[#This Row],[wx]]*180/PI()</f>
        <v>22.345354010102106</v>
      </c>
      <c r="J458">
        <f>output__2[[#This Row],[wy]]*180/PI()</f>
        <v>4.0107045659157627</v>
      </c>
      <c r="K458">
        <f>output__2[[#This Row],[wz]]*180/PI()</f>
        <v>-6.8754935415698784</v>
      </c>
      <c r="L458">
        <f>output__2[[#This Row],[wx (deg)]]*output__2[[#This Row],[dt]]</f>
        <v>2.6423381116944888</v>
      </c>
      <c r="M458">
        <f>output__2[[#This Row],[wy (deg)]]*output__2[[#This Row],[dt]]</f>
        <v>0.47426581491952369</v>
      </c>
      <c r="N458">
        <f>output__2[[#This Row],[wz (deg)]]*output__2[[#This Row],[dt]]</f>
        <v>-0.81302711129061189</v>
      </c>
      <c r="O458">
        <f>SUM($L$2:output__2[[#This Row],[delta θx]])</f>
        <v>-0.45706333007921485</v>
      </c>
      <c r="P458">
        <f>SUM($M$2:output__2[[#This Row],[delta θy]])</f>
        <v>8.965889377100746</v>
      </c>
      <c r="Q458">
        <f>SUM($N$2:output__2[[#This Row],[delta θz]])</f>
        <v>18.803406269905238</v>
      </c>
      <c r="R458">
        <f>SQRT(output__2[[#This Row],[θ x]]^2+output__2[[#This Row],[θ y]]^2+output__2[[#This Row],[θ z]]^2)</f>
        <v>20.836606407023737</v>
      </c>
      <c r="S458">
        <f>output__2[[#This Row],[ax]]*$B458</f>
        <v>-0.21166749999999318</v>
      </c>
      <c r="T458">
        <f>output__2[[#This Row],[ay]]*$B458</f>
        <v>0.41150999999998672</v>
      </c>
      <c r="U458">
        <f>output__2[[#This Row],[az]]*$B458</f>
        <v>-0.1620024999999948</v>
      </c>
      <c r="V458">
        <f>SUM(S$2:S458)</f>
        <v>-0.30706571000009608</v>
      </c>
      <c r="W458">
        <f>SUM(T$2:T458)</f>
        <v>7.2982793500002794</v>
      </c>
      <c r="X458">
        <f>SUM($U$2:U458)</f>
        <v>-14.776814570000026</v>
      </c>
      <c r="Y458">
        <f>SQRT(output__2[[#This Row],[vx]]^2+output__2[[#This Row],[vy]]^2+output__2[[#This Row],[vz]]^2)</f>
        <v>16.483731969947321</v>
      </c>
      <c r="Z458">
        <f t="shared" si="7"/>
        <v>0.97499999999999998</v>
      </c>
      <c r="AA458">
        <f>output__2[[#This Row],[m segmental(kg)]]*output__2[[#This Row],[vmag]]</f>
        <v>16.071638670698636</v>
      </c>
    </row>
    <row r="459" spans="1:27" x14ac:dyDescent="0.3">
      <c r="A459">
        <v>57.394007999999999</v>
      </c>
      <c r="B459">
        <f>output__2[[#This Row],[time]]-A458</f>
        <v>0.12925300000000561</v>
      </c>
      <c r="C459">
        <v>7.0000000000000007E-2</v>
      </c>
      <c r="D459">
        <v>1.2</v>
      </c>
      <c r="E459">
        <v>0.17</v>
      </c>
      <c r="F459">
        <v>-0.26</v>
      </c>
      <c r="G459">
        <v>0</v>
      </c>
      <c r="H459">
        <v>-0.18</v>
      </c>
      <c r="I459">
        <f>output__2[[#This Row],[wx]]*180/PI()</f>
        <v>-14.896902673401405</v>
      </c>
      <c r="J459">
        <f>output__2[[#This Row],[wy]]*180/PI()</f>
        <v>0</v>
      </c>
      <c r="K459">
        <f>output__2[[#This Row],[wz]]*180/PI()</f>
        <v>-10.313240312354818</v>
      </c>
      <c r="L459">
        <f>output__2[[#This Row],[wx (deg)]]*output__2[[#This Row],[dt]]</f>
        <v>-1.9254693612452354</v>
      </c>
      <c r="M459">
        <f>output__2[[#This Row],[wy (deg)]]*output__2[[#This Row],[dt]]</f>
        <v>0</v>
      </c>
      <c r="N459">
        <f>output__2[[#This Row],[wz (deg)]]*output__2[[#This Row],[dt]]</f>
        <v>-1.3330172500928552</v>
      </c>
      <c r="O459">
        <f>SUM($L$2:output__2[[#This Row],[delta θx]])</f>
        <v>-2.3825326913244504</v>
      </c>
      <c r="P459">
        <f>SUM($M$2:output__2[[#This Row],[delta θy]])</f>
        <v>8.965889377100746</v>
      </c>
      <c r="Q459">
        <f>SUM($N$2:output__2[[#This Row],[delta θz]])</f>
        <v>17.470389019812384</v>
      </c>
      <c r="R459">
        <f>SQRT(output__2[[#This Row],[θ x]]^2+output__2[[#This Row],[θ y]]^2+output__2[[#This Row],[θ z]]^2)</f>
        <v>19.780751422815534</v>
      </c>
      <c r="S459">
        <f>output__2[[#This Row],[ax]]*$B459</f>
        <v>9.0477100000003943E-3</v>
      </c>
      <c r="T459">
        <f>output__2[[#This Row],[ay]]*$B459</f>
        <v>0.15510360000000672</v>
      </c>
      <c r="U459">
        <f>output__2[[#This Row],[az]]*$B459</f>
        <v>2.1973010000000955E-2</v>
      </c>
      <c r="V459">
        <f>SUM(S$2:S459)</f>
        <v>-0.29801800000009571</v>
      </c>
      <c r="W459">
        <f>SUM(T$2:T459)</f>
        <v>7.4533829500002859</v>
      </c>
      <c r="X459">
        <f>SUM($U$2:U459)</f>
        <v>-14.754841560000024</v>
      </c>
      <c r="Y459">
        <f>SQRT(output__2[[#This Row],[vx]]^2+output__2[[#This Row],[vy]]^2+output__2[[#This Row],[vz]]^2)</f>
        <v>16.533211472317863</v>
      </c>
      <c r="Z459">
        <f t="shared" si="7"/>
        <v>0.97499999999999998</v>
      </c>
      <c r="AA459">
        <f>output__2[[#This Row],[m segmental(kg)]]*output__2[[#This Row],[vmag]]</f>
        <v>16.119881185509914</v>
      </c>
    </row>
    <row r="460" spans="1:27" x14ac:dyDescent="0.3">
      <c r="A460">
        <v>57.535301999999994</v>
      </c>
      <c r="B460">
        <f>output__2[[#This Row],[time]]-A459</f>
        <v>0.14129399999999492</v>
      </c>
      <c r="C460">
        <v>2.0699999999999998</v>
      </c>
      <c r="D460">
        <v>1.52</v>
      </c>
      <c r="E460">
        <v>-0.71</v>
      </c>
      <c r="F460">
        <v>-0.63</v>
      </c>
      <c r="G460">
        <v>-0.36</v>
      </c>
      <c r="H460">
        <v>-0.12</v>
      </c>
      <c r="I460">
        <f>output__2[[#This Row],[wx]]*180/PI()</f>
        <v>-36.096341093241868</v>
      </c>
      <c r="J460">
        <f>output__2[[#This Row],[wy]]*180/PI()</f>
        <v>-20.626480624709636</v>
      </c>
      <c r="K460">
        <f>output__2[[#This Row],[wz]]*180/PI()</f>
        <v>-6.8754935415698784</v>
      </c>
      <c r="L460">
        <f>output__2[[#This Row],[wx (deg)]]*output__2[[#This Row],[dt]]</f>
        <v>-5.1001964184283333</v>
      </c>
      <c r="M460">
        <f>output__2[[#This Row],[wy (deg)]]*output__2[[#This Row],[dt]]</f>
        <v>-2.9143979533876188</v>
      </c>
      <c r="N460">
        <f>output__2[[#This Row],[wz (deg)]]*output__2[[#This Row],[dt]]</f>
        <v>-0.97146598446253951</v>
      </c>
      <c r="O460">
        <f>SUM($L$2:output__2[[#This Row],[delta θx]])</f>
        <v>-7.4827291097527837</v>
      </c>
      <c r="P460">
        <f>SUM($M$2:output__2[[#This Row],[delta θy]])</f>
        <v>6.0514914237131272</v>
      </c>
      <c r="Q460">
        <f>SUM($N$2:output__2[[#This Row],[delta θz]])</f>
        <v>16.498923035349844</v>
      </c>
      <c r="R460">
        <f>SQRT(output__2[[#This Row],[θ x]]^2+output__2[[#This Row],[θ y]]^2+output__2[[#This Row],[θ z]]^2)</f>
        <v>19.100425249392039</v>
      </c>
      <c r="S460">
        <f>output__2[[#This Row],[ax]]*$B460</f>
        <v>0.2924785799999895</v>
      </c>
      <c r="T460">
        <f>output__2[[#This Row],[ay]]*$B460</f>
        <v>0.21476687999999228</v>
      </c>
      <c r="U460">
        <f>output__2[[#This Row],[az]]*$B460</f>
        <v>-0.1003187399999964</v>
      </c>
      <c r="V460">
        <f>SUM(S$2:S460)</f>
        <v>-5.5394200001062099E-3</v>
      </c>
      <c r="W460">
        <f>SUM(T$2:T460)</f>
        <v>7.6681498300002779</v>
      </c>
      <c r="X460">
        <f>SUM($U$2:U460)</f>
        <v>-14.855160300000021</v>
      </c>
      <c r="Y460">
        <f>SQRT(output__2[[#This Row],[vx]]^2+output__2[[#This Row],[vy]]^2+output__2[[#This Row],[vz]]^2)</f>
        <v>16.717545873698207</v>
      </c>
      <c r="Z460">
        <f t="shared" si="7"/>
        <v>0.97499999999999998</v>
      </c>
      <c r="AA460">
        <f>output__2[[#This Row],[m segmental(kg)]]*output__2[[#This Row],[vmag]]</f>
        <v>16.299607226855752</v>
      </c>
    </row>
    <row r="461" spans="1:27" x14ac:dyDescent="0.3">
      <c r="A461">
        <v>57.653410999999998</v>
      </c>
      <c r="B461">
        <f>output__2[[#This Row],[time]]-A460</f>
        <v>0.11810900000000402</v>
      </c>
      <c r="C461">
        <v>1.0900000000000001</v>
      </c>
      <c r="D461">
        <v>0.09</v>
      </c>
      <c r="E461">
        <v>0.39</v>
      </c>
      <c r="F461">
        <v>7.0000000000000007E-2</v>
      </c>
      <c r="G461">
        <v>-0.3</v>
      </c>
      <c r="H461">
        <v>-0.04</v>
      </c>
      <c r="I461">
        <f>output__2[[#This Row],[wx]]*180/PI()</f>
        <v>4.0107045659157627</v>
      </c>
      <c r="J461">
        <f>output__2[[#This Row],[wy]]*180/PI()</f>
        <v>-17.188733853924695</v>
      </c>
      <c r="K461">
        <f>output__2[[#This Row],[wz]]*180/PI()</f>
        <v>-2.2918311805232929</v>
      </c>
      <c r="L461">
        <f>output__2[[#This Row],[wx (deg)]]*output__2[[#This Row],[dt]]</f>
        <v>0.47370030557576093</v>
      </c>
      <c r="M461">
        <f>output__2[[#This Row],[wy (deg)]]*output__2[[#This Row],[dt]]</f>
        <v>-2.0301441667532609</v>
      </c>
      <c r="N461">
        <f>output__2[[#This Row],[wz (deg)]]*output__2[[#This Row],[dt]]</f>
        <v>-0.27068588890043482</v>
      </c>
      <c r="O461">
        <f>SUM($L$2:output__2[[#This Row],[delta θx]])</f>
        <v>-7.0090288041770226</v>
      </c>
      <c r="P461">
        <f>SUM($M$2:output__2[[#This Row],[delta θy]])</f>
        <v>4.0213472569598663</v>
      </c>
      <c r="Q461">
        <f>SUM($N$2:output__2[[#This Row],[delta θz]])</f>
        <v>16.228237146449409</v>
      </c>
      <c r="R461">
        <f>SQRT(output__2[[#This Row],[θ x]]^2+output__2[[#This Row],[θ y]]^2+output__2[[#This Row],[θ z]]^2)</f>
        <v>18.128800275259316</v>
      </c>
      <c r="S461">
        <f>output__2[[#This Row],[ax]]*$B461</f>
        <v>0.12873881000000439</v>
      </c>
      <c r="T461">
        <f>output__2[[#This Row],[ay]]*$B461</f>
        <v>1.0629810000000361E-2</v>
      </c>
      <c r="U461">
        <f>output__2[[#This Row],[az]]*$B461</f>
        <v>4.6062510000001569E-2</v>
      </c>
      <c r="V461">
        <f>SUM(S$2:S461)</f>
        <v>0.12319938999989818</v>
      </c>
      <c r="W461">
        <f>SUM(T$2:T461)</f>
        <v>7.6787796400002781</v>
      </c>
      <c r="X461">
        <f>SUM($U$2:U461)</f>
        <v>-14.809097790000019</v>
      </c>
      <c r="Y461">
        <f>SQRT(output__2[[#This Row],[vx]]^2+output__2[[#This Row],[vy]]^2+output__2[[#This Row],[vz]]^2)</f>
        <v>16.681972671214954</v>
      </c>
      <c r="Z461">
        <f t="shared" si="7"/>
        <v>0.97499999999999998</v>
      </c>
      <c r="AA461">
        <f>output__2[[#This Row],[m segmental(kg)]]*output__2[[#This Row],[vmag]]</f>
        <v>16.264923354434579</v>
      </c>
    </row>
    <row r="462" spans="1:27" x14ac:dyDescent="0.3">
      <c r="A462">
        <v>57.776626999999998</v>
      </c>
      <c r="B462">
        <f>output__2[[#This Row],[time]]-A461</f>
        <v>0.12321599999999933</v>
      </c>
      <c r="C462">
        <v>0.28000000000000003</v>
      </c>
      <c r="D462">
        <v>-0.24</v>
      </c>
      <c r="E462">
        <v>1.82</v>
      </c>
      <c r="F462">
        <v>-0.14000000000000001</v>
      </c>
      <c r="G462">
        <v>0.3</v>
      </c>
      <c r="H462">
        <v>-0.05</v>
      </c>
      <c r="I462">
        <f>output__2[[#This Row],[wx]]*180/PI()</f>
        <v>-8.0214091318315255</v>
      </c>
      <c r="J462">
        <f>output__2[[#This Row],[wy]]*180/PI()</f>
        <v>17.188733853924695</v>
      </c>
      <c r="K462">
        <f>output__2[[#This Row],[wz]]*180/PI()</f>
        <v>-2.8647889756541161</v>
      </c>
      <c r="L462">
        <f>output__2[[#This Row],[wx (deg)]]*output__2[[#This Row],[dt]]</f>
        <v>-0.98836594758774787</v>
      </c>
      <c r="M462">
        <f>output__2[[#This Row],[wy (deg)]]*output__2[[#This Row],[dt]]</f>
        <v>2.1179270305451738</v>
      </c>
      <c r="N462">
        <f>output__2[[#This Row],[wz (deg)]]*output__2[[#This Row],[dt]]</f>
        <v>-0.35298783842419562</v>
      </c>
      <c r="O462">
        <f>SUM($L$2:output__2[[#This Row],[delta θx]])</f>
        <v>-7.9973947517647703</v>
      </c>
      <c r="P462">
        <f>SUM($M$2:output__2[[#This Row],[delta θy]])</f>
        <v>6.1392742875050406</v>
      </c>
      <c r="Q462">
        <f>SUM($N$2:output__2[[#This Row],[delta θz]])</f>
        <v>15.875249308025213</v>
      </c>
      <c r="R462">
        <f>SQRT(output__2[[#This Row],[θ x]]^2+output__2[[#This Row],[θ y]]^2+output__2[[#This Row],[θ z]]^2)</f>
        <v>18.806183881498399</v>
      </c>
      <c r="S462">
        <f>output__2[[#This Row],[ax]]*$B462</f>
        <v>3.4500479999999813E-2</v>
      </c>
      <c r="T462">
        <f>output__2[[#This Row],[ay]]*$B462</f>
        <v>-2.9571839999999835E-2</v>
      </c>
      <c r="U462">
        <f>output__2[[#This Row],[az]]*$B462</f>
        <v>0.22425311999999878</v>
      </c>
      <c r="V462">
        <f>SUM(S$2:S462)</f>
        <v>0.15769986999989799</v>
      </c>
      <c r="W462">
        <f>SUM(T$2:T462)</f>
        <v>7.6492078000002781</v>
      </c>
      <c r="X462">
        <f>SUM($U$2:U462)</f>
        <v>-14.58484467000002</v>
      </c>
      <c r="Y462">
        <f>SQRT(output__2[[#This Row],[vx]]^2+output__2[[#This Row],[vy]]^2+output__2[[#This Row],[vz]]^2)</f>
        <v>16.469758445848896</v>
      </c>
      <c r="Z462">
        <f t="shared" si="7"/>
        <v>0.97499999999999998</v>
      </c>
      <c r="AA462">
        <f>output__2[[#This Row],[m segmental(kg)]]*output__2[[#This Row],[vmag]]</f>
        <v>16.058014484702674</v>
      </c>
    </row>
    <row r="463" spans="1:27" x14ac:dyDescent="0.3">
      <c r="A463">
        <v>57.893172999999997</v>
      </c>
      <c r="B463">
        <f>output__2[[#This Row],[time]]-A462</f>
        <v>0.11654599999999959</v>
      </c>
      <c r="C463">
        <v>-2.04</v>
      </c>
      <c r="D463">
        <v>-0.72</v>
      </c>
      <c r="E463">
        <v>-2.39</v>
      </c>
      <c r="F463">
        <v>0.03</v>
      </c>
      <c r="G463">
        <v>-0.36</v>
      </c>
      <c r="H463">
        <v>0.26</v>
      </c>
      <c r="I463">
        <f>output__2[[#This Row],[wx]]*180/PI()</f>
        <v>1.7188733853924696</v>
      </c>
      <c r="J463">
        <f>output__2[[#This Row],[wy]]*180/PI()</f>
        <v>-20.626480624709636</v>
      </c>
      <c r="K463">
        <f>output__2[[#This Row],[wz]]*180/PI()</f>
        <v>14.896902673401405</v>
      </c>
      <c r="L463">
        <f>output__2[[#This Row],[wx (deg)]]*output__2[[#This Row],[dt]]</f>
        <v>0.20032781757395007</v>
      </c>
      <c r="M463">
        <f>output__2[[#This Row],[wy (deg)]]*output__2[[#This Row],[dt]]</f>
        <v>-2.4039338108874007</v>
      </c>
      <c r="N463">
        <f>output__2[[#This Row],[wz (deg)]]*output__2[[#This Row],[dt]]</f>
        <v>1.7361744189742341</v>
      </c>
      <c r="O463">
        <f>SUM($L$2:output__2[[#This Row],[delta θx]])</f>
        <v>-7.7970669341908199</v>
      </c>
      <c r="P463">
        <f>SUM($M$2:output__2[[#This Row],[delta θy]])</f>
        <v>3.7353404766176399</v>
      </c>
      <c r="Q463">
        <f>SUM($N$2:output__2[[#This Row],[delta θz]])</f>
        <v>17.611423726999448</v>
      </c>
      <c r="R463">
        <f>SQRT(output__2[[#This Row],[θ x]]^2+output__2[[#This Row],[θ y]]^2+output__2[[#This Row],[θ z]]^2)</f>
        <v>19.619104641762554</v>
      </c>
      <c r="S463">
        <f>output__2[[#This Row],[ax]]*$B463</f>
        <v>-0.23775383999999919</v>
      </c>
      <c r="T463">
        <f>output__2[[#This Row],[ay]]*$B463</f>
        <v>-8.3913119999999702E-2</v>
      </c>
      <c r="U463">
        <f>output__2[[#This Row],[az]]*$B463</f>
        <v>-0.27854493999999902</v>
      </c>
      <c r="V463">
        <f>SUM(S$2:S463)</f>
        <v>-8.0053970000101199E-2</v>
      </c>
      <c r="W463">
        <f>SUM(T$2:T463)</f>
        <v>7.565294680000278</v>
      </c>
      <c r="X463">
        <f>SUM($U$2:U463)</f>
        <v>-14.86338961000002</v>
      </c>
      <c r="Y463">
        <f>SQRT(output__2[[#This Row],[vx]]^2+output__2[[#This Row],[vy]]^2+output__2[[#This Row],[vz]]^2)</f>
        <v>16.678142670333823</v>
      </c>
      <c r="Z463">
        <f t="shared" si="7"/>
        <v>0.97499999999999998</v>
      </c>
      <c r="AA463">
        <f>output__2[[#This Row],[m segmental(kg)]]*output__2[[#This Row],[vmag]]</f>
        <v>16.261189103575479</v>
      </c>
    </row>
    <row r="464" spans="1:27" x14ac:dyDescent="0.3">
      <c r="A464">
        <v>58.045396999999994</v>
      </c>
      <c r="B464">
        <f>output__2[[#This Row],[time]]-A463</f>
        <v>0.15222399999999681</v>
      </c>
      <c r="C464">
        <v>-0.03</v>
      </c>
      <c r="D464">
        <v>3.66</v>
      </c>
      <c r="E464">
        <v>-2.17</v>
      </c>
      <c r="F464">
        <v>0.38</v>
      </c>
      <c r="G464">
        <v>0.26</v>
      </c>
      <c r="H464">
        <v>-0.02</v>
      </c>
      <c r="I464">
        <f>output__2[[#This Row],[wx]]*180/PI()</f>
        <v>21.772396214971284</v>
      </c>
      <c r="J464">
        <f>output__2[[#This Row],[wy]]*180/PI()</f>
        <v>14.896902673401405</v>
      </c>
      <c r="K464">
        <f>output__2[[#This Row],[wz]]*180/PI()</f>
        <v>-1.1459155902616465</v>
      </c>
      <c r="L464">
        <f>output__2[[#This Row],[wx (deg)]]*output__2[[#This Row],[dt]]</f>
        <v>3.3142812414277194</v>
      </c>
      <c r="M464">
        <f>output__2[[#This Row],[wy (deg)]]*output__2[[#This Row],[dt]]</f>
        <v>2.267666112555808</v>
      </c>
      <c r="N464">
        <f>output__2[[#This Row],[wz (deg)]]*output__2[[#This Row],[dt]]</f>
        <v>-0.1744358548119852</v>
      </c>
      <c r="O464">
        <f>SUM($L$2:output__2[[#This Row],[delta θx]])</f>
        <v>-4.4827856927631</v>
      </c>
      <c r="P464">
        <f>SUM($M$2:output__2[[#This Row],[delta θy]])</f>
        <v>6.0030065891734479</v>
      </c>
      <c r="Q464">
        <f>SUM($N$2:output__2[[#This Row],[delta θz]])</f>
        <v>17.436987872187462</v>
      </c>
      <c r="R464">
        <f>SQRT(output__2[[#This Row],[θ x]]^2+output__2[[#This Row],[θ y]]^2+output__2[[#This Row],[θ z]]^2)</f>
        <v>18.978408830344918</v>
      </c>
      <c r="S464">
        <f>output__2[[#This Row],[ax]]*$B464</f>
        <v>-4.5667199999999044E-3</v>
      </c>
      <c r="T464">
        <f>output__2[[#This Row],[ay]]*$B464</f>
        <v>0.55713983999998828</v>
      </c>
      <c r="U464">
        <f>output__2[[#This Row],[az]]*$B464</f>
        <v>-0.33032607999999308</v>
      </c>
      <c r="V464">
        <f>SUM(S$2:S464)</f>
        <v>-8.4620690000101098E-2</v>
      </c>
      <c r="W464">
        <f>SUM(T$2:T464)</f>
        <v>8.122434520000267</v>
      </c>
      <c r="X464">
        <f>SUM($U$2:U464)</f>
        <v>-15.193715690000014</v>
      </c>
      <c r="Y464">
        <f>SQRT(output__2[[#This Row],[vx]]^2+output__2[[#This Row],[vy]]^2+output__2[[#This Row],[vz]]^2)</f>
        <v>17.228757925672433</v>
      </c>
      <c r="Z464">
        <f t="shared" si="7"/>
        <v>0.97499999999999998</v>
      </c>
      <c r="AA464">
        <f>output__2[[#This Row],[m segmental(kg)]]*output__2[[#This Row],[vmag]]</f>
        <v>16.79803897753062</v>
      </c>
    </row>
    <row r="465" spans="1:27" x14ac:dyDescent="0.3">
      <c r="A465">
        <v>58.156375999999995</v>
      </c>
      <c r="B465">
        <f>output__2[[#This Row],[time]]-A464</f>
        <v>0.11097900000000038</v>
      </c>
      <c r="C465">
        <v>-0.63</v>
      </c>
      <c r="D465">
        <v>1.54</v>
      </c>
      <c r="E465">
        <v>-0.02</v>
      </c>
      <c r="F465">
        <v>0.15</v>
      </c>
      <c r="G465">
        <v>-0.2</v>
      </c>
      <c r="H465">
        <v>0.11</v>
      </c>
      <c r="I465">
        <f>output__2[[#This Row],[wx]]*180/PI()</f>
        <v>8.5943669269623477</v>
      </c>
      <c r="J465">
        <f>output__2[[#This Row],[wy]]*180/PI()</f>
        <v>-11.459155902616464</v>
      </c>
      <c r="K465">
        <f>output__2[[#This Row],[wz]]*180/PI()</f>
        <v>6.3025357464390561</v>
      </c>
      <c r="L465">
        <f>output__2[[#This Row],[wx (deg)]]*output__2[[#This Row],[dt]]</f>
        <v>0.95379424718735772</v>
      </c>
      <c r="M465">
        <f>output__2[[#This Row],[wy (deg)]]*output__2[[#This Row],[dt]]</f>
        <v>-1.271725662916477</v>
      </c>
      <c r="N465">
        <f>output__2[[#This Row],[wz (deg)]]*output__2[[#This Row],[dt]]</f>
        <v>0.69944911460406245</v>
      </c>
      <c r="O465">
        <f>SUM($L$2:output__2[[#This Row],[delta θx]])</f>
        <v>-3.5289914455757421</v>
      </c>
      <c r="P465">
        <f>SUM($M$2:output__2[[#This Row],[delta θy]])</f>
        <v>4.7312809262569706</v>
      </c>
      <c r="Q465">
        <f>SUM($N$2:output__2[[#This Row],[delta θz]])</f>
        <v>18.136436986791523</v>
      </c>
      <c r="R465">
        <f>SQRT(output__2[[#This Row],[θ x]]^2+output__2[[#This Row],[θ y]]^2+output__2[[#This Row],[θ z]]^2)</f>
        <v>19.072733060627922</v>
      </c>
      <c r="S465">
        <f>output__2[[#This Row],[ax]]*$B465</f>
        <v>-6.9916770000000239E-2</v>
      </c>
      <c r="T465">
        <f>output__2[[#This Row],[ay]]*$B465</f>
        <v>0.1709076600000006</v>
      </c>
      <c r="U465">
        <f>output__2[[#This Row],[az]]*$B465</f>
        <v>-2.2195800000000079E-3</v>
      </c>
      <c r="V465">
        <f>SUM(S$2:S465)</f>
        <v>-0.15453746000010132</v>
      </c>
      <c r="W465">
        <f>SUM(T$2:T465)</f>
        <v>8.293342180000268</v>
      </c>
      <c r="X465">
        <f>SUM($U$2:U465)</f>
        <v>-15.195935270000014</v>
      </c>
      <c r="Y465">
        <f>SQRT(output__2[[#This Row],[vx]]^2+output__2[[#This Row],[vy]]^2+output__2[[#This Row],[vz]]^2)</f>
        <v>17.312419099338637</v>
      </c>
      <c r="Z465">
        <f t="shared" si="7"/>
        <v>0.97499999999999998</v>
      </c>
      <c r="AA465">
        <f>output__2[[#This Row],[m segmental(kg)]]*output__2[[#This Row],[vmag]]</f>
        <v>16.879608621855169</v>
      </c>
    </row>
    <row r="466" spans="1:27" x14ac:dyDescent="0.3">
      <c r="A466">
        <v>58.269978999999999</v>
      </c>
      <c r="B466">
        <f>output__2[[#This Row],[time]]-A465</f>
        <v>0.11360300000000478</v>
      </c>
      <c r="C466">
        <v>0.42</v>
      </c>
      <c r="D466">
        <v>-4.24</v>
      </c>
      <c r="E466">
        <v>-1.1400000000000001</v>
      </c>
      <c r="F466">
        <v>-0.24</v>
      </c>
      <c r="G466">
        <v>0.22</v>
      </c>
      <c r="H466">
        <v>0.38</v>
      </c>
      <c r="I466">
        <f>output__2[[#This Row],[wx]]*180/PI()</f>
        <v>-13.750987083139757</v>
      </c>
      <c r="J466">
        <f>output__2[[#This Row],[wy]]*180/PI()</f>
        <v>12.605071492878112</v>
      </c>
      <c r="K466">
        <f>output__2[[#This Row],[wz]]*180/PI()</f>
        <v>21.772396214971284</v>
      </c>
      <c r="L466">
        <f>output__2[[#This Row],[wx (deg)]]*output__2[[#This Row],[dt]]</f>
        <v>-1.5621533856059915</v>
      </c>
      <c r="M466">
        <f>output__2[[#This Row],[wy (deg)]]*output__2[[#This Row],[dt]]</f>
        <v>1.4319739368054925</v>
      </c>
      <c r="N466">
        <f>output__2[[#This Row],[wz (deg)]]*output__2[[#This Row],[dt]]</f>
        <v>2.4734095272094869</v>
      </c>
      <c r="O466">
        <f>SUM($L$2:output__2[[#This Row],[delta θx]])</f>
        <v>-5.0911448311817331</v>
      </c>
      <c r="P466">
        <f>SUM($M$2:output__2[[#This Row],[delta θy]])</f>
        <v>6.1632548630624626</v>
      </c>
      <c r="Q466">
        <f>SUM($N$2:output__2[[#This Row],[delta θz]])</f>
        <v>20.60984651400101</v>
      </c>
      <c r="R466">
        <f>SQRT(output__2[[#This Row],[θ x]]^2+output__2[[#This Row],[θ y]]^2+output__2[[#This Row],[θ z]]^2)</f>
        <v>22.105909606478786</v>
      </c>
      <c r="S466">
        <f>output__2[[#This Row],[ax]]*$B466</f>
        <v>4.7713260000002006E-2</v>
      </c>
      <c r="T466">
        <f>output__2[[#This Row],[ay]]*$B466</f>
        <v>-0.48167672000002032</v>
      </c>
      <c r="U466">
        <f>output__2[[#This Row],[az]]*$B466</f>
        <v>-0.12950742000000548</v>
      </c>
      <c r="V466">
        <f>SUM(S$2:S466)</f>
        <v>-0.10682420000009932</v>
      </c>
      <c r="W466">
        <f>SUM(T$2:T466)</f>
        <v>7.8116654600002473</v>
      </c>
      <c r="X466">
        <f>SUM($U$2:U466)</f>
        <v>-15.325442690000019</v>
      </c>
      <c r="Y466">
        <f>SQRT(output__2[[#This Row],[vx]]^2+output__2[[#This Row],[vy]]^2+output__2[[#This Row],[vz]]^2)</f>
        <v>17.20182322642404</v>
      </c>
      <c r="Z466">
        <f t="shared" si="7"/>
        <v>0.97499999999999998</v>
      </c>
      <c r="AA466">
        <f>output__2[[#This Row],[m segmental(kg)]]*output__2[[#This Row],[vmag]]</f>
        <v>16.771777645763439</v>
      </c>
    </row>
    <row r="467" spans="1:27" x14ac:dyDescent="0.3">
      <c r="A467">
        <v>58.395434999999999</v>
      </c>
      <c r="B467">
        <f>output__2[[#This Row],[time]]-A466</f>
        <v>0.12545599999999979</v>
      </c>
      <c r="C467">
        <v>0.61</v>
      </c>
      <c r="D467">
        <v>4.03</v>
      </c>
      <c r="E467">
        <v>-3.81</v>
      </c>
      <c r="F467">
        <v>0.79</v>
      </c>
      <c r="G467">
        <v>-0.46</v>
      </c>
      <c r="H467">
        <v>-0.04</v>
      </c>
      <c r="I467">
        <f>output__2[[#This Row],[wx]]*180/PI()</f>
        <v>45.263665815335038</v>
      </c>
      <c r="J467">
        <f>output__2[[#This Row],[wy]]*180/PI()</f>
        <v>-26.356058576017869</v>
      </c>
      <c r="K467">
        <f>output__2[[#This Row],[wz]]*180/PI()</f>
        <v>-2.2918311805232929</v>
      </c>
      <c r="L467">
        <f>output__2[[#This Row],[wx (deg)]]*output__2[[#This Row],[dt]]</f>
        <v>5.6785984585286631</v>
      </c>
      <c r="M467">
        <f>output__2[[#This Row],[wy (deg)]]*output__2[[#This Row],[dt]]</f>
        <v>-3.3065256847128923</v>
      </c>
      <c r="N467">
        <f>output__2[[#This Row],[wz (deg)]]*output__2[[#This Row],[dt]]</f>
        <v>-0.28752397258372975</v>
      </c>
      <c r="O467">
        <f>SUM($L$2:output__2[[#This Row],[delta θx]])</f>
        <v>0.58745362734692996</v>
      </c>
      <c r="P467">
        <f>SUM($M$2:output__2[[#This Row],[delta θy]])</f>
        <v>2.8567291783495703</v>
      </c>
      <c r="Q467">
        <f>SUM($N$2:output__2[[#This Row],[delta θz]])</f>
        <v>20.322322541417279</v>
      </c>
      <c r="R467">
        <f>SQRT(output__2[[#This Row],[θ x]]^2+output__2[[#This Row],[θ y]]^2+output__2[[#This Row],[θ z]]^2)</f>
        <v>20.530533281922164</v>
      </c>
      <c r="S467">
        <f>output__2[[#This Row],[ax]]*$B467</f>
        <v>7.6528159999999873E-2</v>
      </c>
      <c r="T467">
        <f>output__2[[#This Row],[ay]]*$B467</f>
        <v>0.50558767999999921</v>
      </c>
      <c r="U467">
        <f>output__2[[#This Row],[az]]*$B467</f>
        <v>-0.4779873599999992</v>
      </c>
      <c r="V467">
        <f>SUM(S$2:S467)</f>
        <v>-3.0296040000099445E-2</v>
      </c>
      <c r="W467">
        <f>SUM(T$2:T467)</f>
        <v>8.317253140000247</v>
      </c>
      <c r="X467">
        <f>SUM($U$2:U467)</f>
        <v>-15.803430050000017</v>
      </c>
      <c r="Y467">
        <f>SQRT(output__2[[#This Row],[vx]]^2+output__2[[#This Row],[vy]]^2+output__2[[#This Row],[vz]]^2)</f>
        <v>17.858499908730497</v>
      </c>
      <c r="Z467">
        <f t="shared" si="7"/>
        <v>0.97499999999999998</v>
      </c>
      <c r="AA467">
        <f>output__2[[#This Row],[m segmental(kg)]]*output__2[[#This Row],[vmag]]</f>
        <v>17.412037411012236</v>
      </c>
    </row>
    <row r="468" spans="1:27" x14ac:dyDescent="0.3">
      <c r="A468">
        <v>58.536881999999999</v>
      </c>
      <c r="B468">
        <f>output__2[[#This Row],[time]]-A467</f>
        <v>0.14144699999999943</v>
      </c>
      <c r="C468">
        <v>-2.1800000000000002</v>
      </c>
      <c r="D468">
        <v>-1.43</v>
      </c>
      <c r="E468">
        <v>-0.48</v>
      </c>
      <c r="F468">
        <v>-0.5</v>
      </c>
      <c r="G468">
        <v>0.5</v>
      </c>
      <c r="H468">
        <v>-0.41000000000000003</v>
      </c>
      <c r="I468">
        <f>output__2[[#This Row],[wx]]*180/PI()</f>
        <v>-28.647889756541161</v>
      </c>
      <c r="J468">
        <f>output__2[[#This Row],[wy]]*180/PI()</f>
        <v>28.647889756541161</v>
      </c>
      <c r="K468">
        <f>output__2[[#This Row],[wz]]*180/PI()</f>
        <v>-23.491269600363758</v>
      </c>
      <c r="L468">
        <f>output__2[[#This Row],[wx (deg)]]*output__2[[#This Row],[dt]]</f>
        <v>-4.0521580623934614</v>
      </c>
      <c r="M468">
        <f>output__2[[#This Row],[wy (deg)]]*output__2[[#This Row],[dt]]</f>
        <v>4.0521580623934614</v>
      </c>
      <c r="N468">
        <f>output__2[[#This Row],[wz (deg)]]*output__2[[#This Row],[dt]]</f>
        <v>-3.3227696111626392</v>
      </c>
      <c r="O468">
        <f>SUM($L$2:output__2[[#This Row],[delta θx]])</f>
        <v>-3.4647044350465315</v>
      </c>
      <c r="P468">
        <f>SUM($M$2:output__2[[#This Row],[delta θy]])</f>
        <v>6.9088872407430317</v>
      </c>
      <c r="Q468">
        <f>SUM($N$2:output__2[[#This Row],[delta θz]])</f>
        <v>16.999552930254641</v>
      </c>
      <c r="R468">
        <f>SQRT(output__2[[#This Row],[θ x]]^2+output__2[[#This Row],[θ y]]^2+output__2[[#This Row],[θ z]]^2)</f>
        <v>18.674091666157747</v>
      </c>
      <c r="S468">
        <f>output__2[[#This Row],[ax]]*$B468</f>
        <v>-0.30835445999999878</v>
      </c>
      <c r="T468">
        <f>output__2[[#This Row],[ay]]*$B468</f>
        <v>-0.20226920999999917</v>
      </c>
      <c r="U468">
        <f>output__2[[#This Row],[az]]*$B468</f>
        <v>-6.7894559999999729E-2</v>
      </c>
      <c r="V468">
        <f>SUM(S$2:S468)</f>
        <v>-0.33865050000009822</v>
      </c>
      <c r="W468">
        <f>SUM(T$2:T468)</f>
        <v>8.114983930000248</v>
      </c>
      <c r="X468">
        <f>SUM($U$2:U468)</f>
        <v>-15.871324610000016</v>
      </c>
      <c r="Y468">
        <f>SQRT(output__2[[#This Row],[vx]]^2+output__2[[#This Row],[vy]]^2+output__2[[#This Row],[vz]]^2)</f>
        <v>17.828813567405565</v>
      </c>
      <c r="Z468">
        <f t="shared" si="7"/>
        <v>0.97499999999999998</v>
      </c>
      <c r="AA468">
        <f>output__2[[#This Row],[m segmental(kg)]]*output__2[[#This Row],[vmag]]</f>
        <v>17.383093228220424</v>
      </c>
    </row>
    <row r="469" spans="1:27" x14ac:dyDescent="0.3">
      <c r="A469">
        <v>58.657325</v>
      </c>
      <c r="B469">
        <f>output__2[[#This Row],[time]]-A468</f>
        <v>0.12044300000000163</v>
      </c>
      <c r="C469">
        <v>-6.83</v>
      </c>
      <c r="D469">
        <v>-5.66</v>
      </c>
      <c r="E469">
        <v>-3.23</v>
      </c>
      <c r="F469">
        <v>0.25</v>
      </c>
      <c r="G469">
        <v>-0.43</v>
      </c>
      <c r="H469">
        <v>0.41000000000000003</v>
      </c>
      <c r="I469">
        <f>output__2[[#This Row],[wx]]*180/PI()</f>
        <v>14.323944878270581</v>
      </c>
      <c r="J469">
        <f>output__2[[#This Row],[wy]]*180/PI()</f>
        <v>-24.637185190625402</v>
      </c>
      <c r="K469">
        <f>output__2[[#This Row],[wz]]*180/PI()</f>
        <v>23.491269600363758</v>
      </c>
      <c r="L469">
        <f>output__2[[#This Row],[wx (deg)]]*output__2[[#This Row],[dt]]</f>
        <v>1.725218892973567</v>
      </c>
      <c r="M469">
        <f>output__2[[#This Row],[wy (deg)]]*output__2[[#This Row],[dt]]</f>
        <v>-2.9673764959145355</v>
      </c>
      <c r="N469">
        <f>output__2[[#This Row],[wz (deg)]]*output__2[[#This Row],[dt]]</f>
        <v>2.8293589844766505</v>
      </c>
      <c r="O469">
        <f>SUM($L$2:output__2[[#This Row],[delta θx]])</f>
        <v>-1.7394855420729645</v>
      </c>
      <c r="P469">
        <f>SUM($M$2:output__2[[#This Row],[delta θy]])</f>
        <v>3.9415107448284963</v>
      </c>
      <c r="Q469">
        <f>SUM($N$2:output__2[[#This Row],[delta θz]])</f>
        <v>19.828911914731293</v>
      </c>
      <c r="R469">
        <f>SQRT(output__2[[#This Row],[θ x]]^2+output__2[[#This Row],[θ y]]^2+output__2[[#This Row],[θ z]]^2)</f>
        <v>20.291551557849193</v>
      </c>
      <c r="S469">
        <f>output__2[[#This Row],[ax]]*$B469</f>
        <v>-0.82262569000001118</v>
      </c>
      <c r="T469">
        <f>output__2[[#This Row],[ay]]*$B469</f>
        <v>-0.6817073800000093</v>
      </c>
      <c r="U469">
        <f>output__2[[#This Row],[az]]*$B469</f>
        <v>-0.38903089000000529</v>
      </c>
      <c r="V469">
        <f>SUM(S$2:S469)</f>
        <v>-1.1612761900001094</v>
      </c>
      <c r="W469">
        <f>SUM(T$2:T469)</f>
        <v>7.4332765500002385</v>
      </c>
      <c r="X469">
        <f>SUM($U$2:U469)</f>
        <v>-16.260355500000021</v>
      </c>
      <c r="Y469">
        <f>SQRT(output__2[[#This Row],[vx]]^2+output__2[[#This Row],[vy]]^2+output__2[[#This Row],[vz]]^2)</f>
        <v>17.916509806450183</v>
      </c>
      <c r="Z469">
        <f t="shared" si="7"/>
        <v>0.97499999999999998</v>
      </c>
      <c r="AA469">
        <f>output__2[[#This Row],[m segmental(kg)]]*output__2[[#This Row],[vmag]]</f>
        <v>17.468597061288929</v>
      </c>
    </row>
    <row r="470" spans="1:27" x14ac:dyDescent="0.3">
      <c r="A470">
        <v>58.771760999999998</v>
      </c>
      <c r="B470">
        <f>output__2[[#This Row],[time]]-A469</f>
        <v>0.11443599999999776</v>
      </c>
      <c r="C470">
        <v>1.59</v>
      </c>
      <c r="D470">
        <v>2.66</v>
      </c>
      <c r="E470">
        <v>-1.46</v>
      </c>
      <c r="F470">
        <v>0.05</v>
      </c>
      <c r="G470">
        <v>-0.09</v>
      </c>
      <c r="H470">
        <v>0.03</v>
      </c>
      <c r="I470">
        <f>output__2[[#This Row],[wx]]*180/PI()</f>
        <v>2.8647889756541161</v>
      </c>
      <c r="J470">
        <f>output__2[[#This Row],[wy]]*180/PI()</f>
        <v>-5.156620156177409</v>
      </c>
      <c r="K470">
        <f>output__2[[#This Row],[wz]]*180/PI()</f>
        <v>1.7188733853924696</v>
      </c>
      <c r="L470">
        <f>output__2[[#This Row],[wx (deg)]]*output__2[[#This Row],[dt]]</f>
        <v>0.32783499121794801</v>
      </c>
      <c r="M470">
        <f>output__2[[#This Row],[wy (deg)]]*output__2[[#This Row],[dt]]</f>
        <v>-0.59010298419230645</v>
      </c>
      <c r="N470">
        <f>output__2[[#This Row],[wz (deg)]]*output__2[[#This Row],[dt]]</f>
        <v>0.1967009947307688</v>
      </c>
      <c r="O470">
        <f>SUM($L$2:output__2[[#This Row],[delta θx]])</f>
        <v>-1.4116505508550166</v>
      </c>
      <c r="P470">
        <f>SUM($M$2:output__2[[#This Row],[delta θy]])</f>
        <v>3.3514077606361896</v>
      </c>
      <c r="Q470">
        <f>SUM($N$2:output__2[[#This Row],[delta θz]])</f>
        <v>20.025612909462062</v>
      </c>
      <c r="R470">
        <f>SQRT(output__2[[#This Row],[θ x]]^2+output__2[[#This Row],[θ y]]^2+output__2[[#This Row],[θ z]]^2)</f>
        <v>20.353129087572636</v>
      </c>
      <c r="S470">
        <f>output__2[[#This Row],[ax]]*$B470</f>
        <v>0.18195323999999646</v>
      </c>
      <c r="T470">
        <f>output__2[[#This Row],[ay]]*$B470</f>
        <v>0.30439975999999408</v>
      </c>
      <c r="U470">
        <f>output__2[[#This Row],[az]]*$B470</f>
        <v>-0.16707655999999674</v>
      </c>
      <c r="V470">
        <f>SUM(S$2:S470)</f>
        <v>-0.97932295000011294</v>
      </c>
      <c r="W470">
        <f>SUM(T$2:T470)</f>
        <v>7.7376763100002321</v>
      </c>
      <c r="X470">
        <f>SUM($U$2:U470)</f>
        <v>-16.427432060000019</v>
      </c>
      <c r="Y470">
        <f>SQRT(output__2[[#This Row],[vx]]^2+output__2[[#This Row],[vy]]^2+output__2[[#This Row],[vz]]^2)</f>
        <v>18.184917712342067</v>
      </c>
      <c r="Z470">
        <f t="shared" si="7"/>
        <v>0.97499999999999998</v>
      </c>
      <c r="AA470">
        <f>output__2[[#This Row],[m segmental(kg)]]*output__2[[#This Row],[vmag]]</f>
        <v>17.730294769533515</v>
      </c>
    </row>
    <row r="471" spans="1:27" x14ac:dyDescent="0.3">
      <c r="A471">
        <v>58.903354</v>
      </c>
      <c r="B471">
        <f>output__2[[#This Row],[time]]-A470</f>
        <v>0.13159300000000229</v>
      </c>
      <c r="C471">
        <v>0.35000000000000003</v>
      </c>
      <c r="D471">
        <v>-3.49</v>
      </c>
      <c r="E471">
        <v>-0.62</v>
      </c>
      <c r="F471">
        <v>-0.48</v>
      </c>
      <c r="G471">
        <v>0</v>
      </c>
      <c r="H471">
        <v>-0.09</v>
      </c>
      <c r="I471">
        <f>output__2[[#This Row],[wx]]*180/PI()</f>
        <v>-27.501974166279513</v>
      </c>
      <c r="J471">
        <f>output__2[[#This Row],[wy]]*180/PI()</f>
        <v>0</v>
      </c>
      <c r="K471">
        <f>output__2[[#This Row],[wz]]*180/PI()</f>
        <v>-5.156620156177409</v>
      </c>
      <c r="L471">
        <f>output__2[[#This Row],[wx (deg)]]*output__2[[#This Row],[dt]]</f>
        <v>-3.6190672864632831</v>
      </c>
      <c r="M471">
        <f>output__2[[#This Row],[wy (deg)]]*output__2[[#This Row],[dt]]</f>
        <v>0</v>
      </c>
      <c r="N471">
        <f>output__2[[#This Row],[wz (deg)]]*output__2[[#This Row],[dt]]</f>
        <v>-0.67857511621186561</v>
      </c>
      <c r="O471">
        <f>SUM($L$2:output__2[[#This Row],[delta θx]])</f>
        <v>-5.0307178373182992</v>
      </c>
      <c r="P471">
        <f>SUM($M$2:output__2[[#This Row],[delta θy]])</f>
        <v>3.3514077606361896</v>
      </c>
      <c r="Q471">
        <f>SUM($N$2:output__2[[#This Row],[delta θz]])</f>
        <v>19.347037793250195</v>
      </c>
      <c r="R471">
        <f>SQRT(output__2[[#This Row],[θ x]]^2+output__2[[#This Row],[θ y]]^2+output__2[[#This Row],[θ z]]^2)</f>
        <v>20.269383989411626</v>
      </c>
      <c r="S471">
        <f>output__2[[#This Row],[ax]]*$B471</f>
        <v>4.6057550000000808E-2</v>
      </c>
      <c r="T471">
        <f>output__2[[#This Row],[ay]]*$B471</f>
        <v>-0.459259570000008</v>
      </c>
      <c r="U471">
        <f>output__2[[#This Row],[az]]*$B471</f>
        <v>-8.1587660000001422E-2</v>
      </c>
      <c r="V471">
        <f>SUM(S$2:S471)</f>
        <v>-0.93326540000011216</v>
      </c>
      <c r="W471">
        <f>SUM(T$2:T471)</f>
        <v>7.2784167400002238</v>
      </c>
      <c r="X471">
        <f>SUM($U$2:U471)</f>
        <v>-16.509019720000019</v>
      </c>
      <c r="Y471">
        <f>SQRT(output__2[[#This Row],[vx]]^2+output__2[[#This Row],[vy]]^2+output__2[[#This Row],[vz]]^2)</f>
        <v>18.066379456418552</v>
      </c>
      <c r="Z471">
        <f t="shared" si="7"/>
        <v>0.97499999999999998</v>
      </c>
      <c r="AA471">
        <f>output__2[[#This Row],[m segmental(kg)]]*output__2[[#This Row],[vmag]]</f>
        <v>17.614719970008089</v>
      </c>
    </row>
    <row r="472" spans="1:27" x14ac:dyDescent="0.3">
      <c r="A472">
        <v>59.038508</v>
      </c>
      <c r="B472">
        <f>output__2[[#This Row],[time]]-A471</f>
        <v>0.135154</v>
      </c>
      <c r="C472">
        <v>3.47</v>
      </c>
      <c r="D472">
        <v>8.75</v>
      </c>
      <c r="E472">
        <v>-5.2</v>
      </c>
      <c r="F472">
        <v>2.56</v>
      </c>
      <c r="G472">
        <v>-0.93</v>
      </c>
      <c r="H472">
        <v>-0.41000000000000003</v>
      </c>
      <c r="I472">
        <f>output__2[[#This Row],[wx]]*180/PI()</f>
        <v>146.67719555349075</v>
      </c>
      <c r="J472">
        <f>output__2[[#This Row],[wy]]*180/PI()</f>
        <v>-53.285074947166564</v>
      </c>
      <c r="K472">
        <f>output__2[[#This Row],[wz]]*180/PI()</f>
        <v>-23.491269600363758</v>
      </c>
      <c r="L472">
        <f>output__2[[#This Row],[wx (deg)]]*output__2[[#This Row],[dt]]</f>
        <v>19.824009687836487</v>
      </c>
      <c r="M472">
        <f>output__2[[#This Row],[wy (deg)]]*output__2[[#This Row],[dt]]</f>
        <v>-7.20169101940935</v>
      </c>
      <c r="N472">
        <f>output__2[[#This Row],[wz (deg)]]*output__2[[#This Row],[dt]]</f>
        <v>-3.1749390515675633</v>
      </c>
      <c r="O472">
        <f>SUM($L$2:output__2[[#This Row],[delta θx]])</f>
        <v>14.793291850518187</v>
      </c>
      <c r="P472">
        <f>SUM($M$2:output__2[[#This Row],[delta θy]])</f>
        <v>-3.8502832587731604</v>
      </c>
      <c r="Q472">
        <f>SUM($N$2:output__2[[#This Row],[delta θz]])</f>
        <v>16.172098741682632</v>
      </c>
      <c r="R472">
        <f>SQRT(output__2[[#This Row],[θ x]]^2+output__2[[#This Row],[θ y]]^2+output__2[[#This Row],[θ z]]^2)</f>
        <v>22.2531557909913</v>
      </c>
      <c r="S472">
        <f>output__2[[#This Row],[ax]]*$B472</f>
        <v>0.46898438000000003</v>
      </c>
      <c r="T472">
        <f>output__2[[#This Row],[ay]]*$B472</f>
        <v>1.1825975</v>
      </c>
      <c r="U472">
        <f>output__2[[#This Row],[az]]*$B472</f>
        <v>-0.7028008</v>
      </c>
      <c r="V472">
        <f>SUM(S$2:S472)</f>
        <v>-0.46428102000011212</v>
      </c>
      <c r="W472">
        <f>SUM(T$2:T472)</f>
        <v>8.4610142400002246</v>
      </c>
      <c r="X472">
        <f>SUM($U$2:U472)</f>
        <v>-17.211820520000018</v>
      </c>
      <c r="Y472">
        <f>SQRT(output__2[[#This Row],[vx]]^2+output__2[[#This Row],[vy]]^2+output__2[[#This Row],[vz]]^2)</f>
        <v>19.18465752750652</v>
      </c>
      <c r="Z472">
        <f t="shared" si="7"/>
        <v>0.97499999999999998</v>
      </c>
      <c r="AA472">
        <f>output__2[[#This Row],[m segmental(kg)]]*output__2[[#This Row],[vmag]]</f>
        <v>18.705041089318858</v>
      </c>
    </row>
    <row r="473" spans="1:27" x14ac:dyDescent="0.3">
      <c r="A473">
        <v>59.156852000000001</v>
      </c>
      <c r="B473">
        <f>output__2[[#This Row],[time]]-A472</f>
        <v>0.11834400000000045</v>
      </c>
      <c r="C473">
        <v>7.0000000000000007E-2</v>
      </c>
      <c r="D473">
        <v>3.24</v>
      </c>
      <c r="E473">
        <v>-3.09</v>
      </c>
      <c r="F473">
        <v>0.39</v>
      </c>
      <c r="G473">
        <v>0.1</v>
      </c>
      <c r="H473">
        <v>0.31</v>
      </c>
      <c r="I473">
        <f>output__2[[#This Row],[wx]]*180/PI()</f>
        <v>22.345354010102106</v>
      </c>
      <c r="J473">
        <f>output__2[[#This Row],[wy]]*180/PI()</f>
        <v>5.7295779513082321</v>
      </c>
      <c r="K473">
        <f>output__2[[#This Row],[wz]]*180/PI()</f>
        <v>17.761691649055518</v>
      </c>
      <c r="L473">
        <f>output__2[[#This Row],[wx (deg)]]*output__2[[#This Row],[dt]]</f>
        <v>2.6444385749715336</v>
      </c>
      <c r="M473">
        <f>output__2[[#This Row],[wy (deg)]]*output__2[[#This Row],[dt]]</f>
        <v>0.67806117306962399</v>
      </c>
      <c r="N473">
        <f>output__2[[#This Row],[wz (deg)]]*output__2[[#This Row],[dt]]</f>
        <v>2.1019896365158344</v>
      </c>
      <c r="O473">
        <f>SUM($L$2:output__2[[#This Row],[delta θx]])</f>
        <v>17.437730425489722</v>
      </c>
      <c r="P473">
        <f>SUM($M$2:output__2[[#This Row],[delta θy]])</f>
        <v>-3.1722220857035364</v>
      </c>
      <c r="Q473">
        <f>SUM($N$2:output__2[[#This Row],[delta θz]])</f>
        <v>18.274088378198467</v>
      </c>
      <c r="R473">
        <f>SQRT(output__2[[#This Row],[θ x]]^2+output__2[[#This Row],[θ y]]^2+output__2[[#This Row],[θ z]]^2)</f>
        <v>25.457410343695283</v>
      </c>
      <c r="S473">
        <f>output__2[[#This Row],[ax]]*$B473</f>
        <v>8.2840800000000322E-3</v>
      </c>
      <c r="T473">
        <f>output__2[[#This Row],[ay]]*$B473</f>
        <v>0.38343456000000148</v>
      </c>
      <c r="U473">
        <f>output__2[[#This Row],[az]]*$B473</f>
        <v>-0.36568296000000139</v>
      </c>
      <c r="V473">
        <f>SUM(S$2:S473)</f>
        <v>-0.45599694000011209</v>
      </c>
      <c r="W473">
        <f>SUM(T$2:T473)</f>
        <v>8.8444488000002259</v>
      </c>
      <c r="X473">
        <f>SUM($U$2:U473)</f>
        <v>-17.577503480000018</v>
      </c>
      <c r="Y473">
        <f>SQRT(output__2[[#This Row],[vx]]^2+output__2[[#This Row],[vy]]^2+output__2[[#This Row],[vz]]^2)</f>
        <v>19.682500765261707</v>
      </c>
      <c r="Z473">
        <f t="shared" si="7"/>
        <v>0.97499999999999998</v>
      </c>
      <c r="AA473">
        <f>output__2[[#This Row],[m segmental(kg)]]*output__2[[#This Row],[vmag]]</f>
        <v>19.190438246130164</v>
      </c>
    </row>
    <row r="474" spans="1:27" x14ac:dyDescent="0.3">
      <c r="A474">
        <v>59.283705999999995</v>
      </c>
      <c r="B474">
        <f>output__2[[#This Row],[time]]-A473</f>
        <v>0.12685399999999447</v>
      </c>
      <c r="C474">
        <v>-0.34</v>
      </c>
      <c r="D474">
        <v>-6.07</v>
      </c>
      <c r="E474">
        <v>-1.2</v>
      </c>
      <c r="F474">
        <v>-0.54</v>
      </c>
      <c r="G474">
        <v>0.33</v>
      </c>
      <c r="H474">
        <v>-0.2</v>
      </c>
      <c r="I474">
        <f>output__2[[#This Row],[wx]]*180/PI()</f>
        <v>-30.939720937064454</v>
      </c>
      <c r="J474">
        <f>output__2[[#This Row],[wy]]*180/PI()</f>
        <v>18.907607239317169</v>
      </c>
      <c r="K474">
        <f>output__2[[#This Row],[wz]]*180/PI()</f>
        <v>-11.459155902616464</v>
      </c>
      <c r="L474">
        <f>output__2[[#This Row],[wx (deg)]]*output__2[[#This Row],[dt]]</f>
        <v>-3.924827359750203</v>
      </c>
      <c r="M474">
        <f>output__2[[#This Row],[wy (deg)]]*output__2[[#This Row],[dt]]</f>
        <v>2.3985056087362358</v>
      </c>
      <c r="N474">
        <f>output__2[[#This Row],[wz (deg)]]*output__2[[#This Row],[dt]]</f>
        <v>-1.4536397628704456</v>
      </c>
      <c r="O474">
        <f>SUM($L$2:output__2[[#This Row],[delta θx]])</f>
        <v>13.512903065739518</v>
      </c>
      <c r="P474">
        <f>SUM($M$2:output__2[[#This Row],[delta θy]])</f>
        <v>-0.77371647696730061</v>
      </c>
      <c r="Q474">
        <f>SUM($N$2:output__2[[#This Row],[delta θz]])</f>
        <v>16.820448615328022</v>
      </c>
      <c r="R474">
        <f>SQRT(output__2[[#This Row],[θ x]]^2+output__2[[#This Row],[θ y]]^2+output__2[[#This Row],[θ z]]^2)</f>
        <v>21.58992075186228</v>
      </c>
      <c r="S474">
        <f>output__2[[#This Row],[ax]]*$B474</f>
        <v>-4.3130359999998126E-2</v>
      </c>
      <c r="T474">
        <f>output__2[[#This Row],[ay]]*$B474</f>
        <v>-0.7700037799999665</v>
      </c>
      <c r="U474">
        <f>output__2[[#This Row],[az]]*$B474</f>
        <v>-0.15222479999999336</v>
      </c>
      <c r="V474">
        <f>SUM(S$2:S474)</f>
        <v>-0.49912730000011024</v>
      </c>
      <c r="W474">
        <f>SUM(T$2:T474)</f>
        <v>8.07444502000026</v>
      </c>
      <c r="X474">
        <f>SUM($U$2:U474)</f>
        <v>-17.72972828000001</v>
      </c>
      <c r="Y474">
        <f>SQRT(output__2[[#This Row],[vx]]^2+output__2[[#This Row],[vy]]^2+output__2[[#This Row],[vz]]^2)</f>
        <v>19.488177321782675</v>
      </c>
      <c r="Z474">
        <f t="shared" si="7"/>
        <v>0.97499999999999998</v>
      </c>
      <c r="AA474">
        <f>output__2[[#This Row],[m segmental(kg)]]*output__2[[#This Row],[vmag]]</f>
        <v>19.000972888738108</v>
      </c>
    </row>
    <row r="475" spans="1:27" x14ac:dyDescent="0.3">
      <c r="A475">
        <v>59.403216999999998</v>
      </c>
      <c r="B475">
        <f>output__2[[#This Row],[time]]-A474</f>
        <v>0.11951100000000281</v>
      </c>
      <c r="C475">
        <v>-0.12</v>
      </c>
      <c r="D475">
        <v>5.21</v>
      </c>
      <c r="E475">
        <v>-7.53</v>
      </c>
      <c r="F475">
        <v>2.25</v>
      </c>
      <c r="G475">
        <v>0.13</v>
      </c>
      <c r="H475">
        <v>1.37</v>
      </c>
      <c r="I475">
        <f>output__2[[#This Row],[wx]]*180/PI()</f>
        <v>128.91550390443524</v>
      </c>
      <c r="J475">
        <f>output__2[[#This Row],[wy]]*180/PI()</f>
        <v>7.4484513367007024</v>
      </c>
      <c r="K475">
        <f>output__2[[#This Row],[wz]]*180/PI()</f>
        <v>78.495217932922785</v>
      </c>
      <c r="L475">
        <f>output__2[[#This Row],[wx (deg)]]*output__2[[#This Row],[dt]]</f>
        <v>15.406820787123323</v>
      </c>
      <c r="M475">
        <f>output__2[[#This Row],[wy (deg)]]*output__2[[#This Row],[dt]]</f>
        <v>0.89017186770045853</v>
      </c>
      <c r="N475">
        <f>output__2[[#This Row],[wz (deg)]]*output__2[[#This Row],[dt]]</f>
        <v>9.381041990381755</v>
      </c>
      <c r="O475">
        <f>SUM($L$2:output__2[[#This Row],[delta θx]])</f>
        <v>28.919723852862841</v>
      </c>
      <c r="P475">
        <f>SUM($M$2:output__2[[#This Row],[delta θy]])</f>
        <v>0.11645539073315792</v>
      </c>
      <c r="Q475">
        <f>SUM($N$2:output__2[[#This Row],[delta θz]])</f>
        <v>26.201490605709779</v>
      </c>
      <c r="R475">
        <f>SQRT(output__2[[#This Row],[θ x]]^2+output__2[[#This Row],[θ y]]^2+output__2[[#This Row],[θ z]]^2)</f>
        <v>39.024122021449408</v>
      </c>
      <c r="S475">
        <f>output__2[[#This Row],[ax]]*$B475</f>
        <v>-1.4341320000000336E-2</v>
      </c>
      <c r="T475">
        <f>output__2[[#This Row],[ay]]*$B475</f>
        <v>0.62265231000001464</v>
      </c>
      <c r="U475">
        <f>output__2[[#This Row],[az]]*$B475</f>
        <v>-0.89991783000002123</v>
      </c>
      <c r="V475">
        <f>SUM(S$2:S475)</f>
        <v>-0.51346862000011062</v>
      </c>
      <c r="W475">
        <f>SUM(T$2:T475)</f>
        <v>8.6970973300002754</v>
      </c>
      <c r="X475">
        <f>SUM($U$2:U475)</f>
        <v>-18.629646110000031</v>
      </c>
      <c r="Y475">
        <f>SQRT(output__2[[#This Row],[vx]]^2+output__2[[#This Row],[vy]]^2+output__2[[#This Row],[vz]]^2)</f>
        <v>20.566158274579674</v>
      </c>
      <c r="Z475">
        <f t="shared" si="7"/>
        <v>0.97499999999999998</v>
      </c>
      <c r="AA475">
        <f>output__2[[#This Row],[m segmental(kg)]]*output__2[[#This Row],[vmag]]</f>
        <v>20.052004317715181</v>
      </c>
    </row>
    <row r="476" spans="1:27" x14ac:dyDescent="0.3">
      <c r="A476">
        <v>59.528043999999994</v>
      </c>
      <c r="B476">
        <f>output__2[[#This Row],[time]]-A475</f>
        <v>0.12482699999999625</v>
      </c>
      <c r="C476">
        <v>2.46</v>
      </c>
      <c r="D476">
        <v>4.17</v>
      </c>
      <c r="E476">
        <v>-0.81</v>
      </c>
      <c r="F476">
        <v>0.71</v>
      </c>
      <c r="G476">
        <v>-0.41000000000000003</v>
      </c>
      <c r="H476">
        <v>0.05</v>
      </c>
      <c r="I476">
        <f>output__2[[#This Row],[wx]]*180/PI()</f>
        <v>40.680003454288446</v>
      </c>
      <c r="J476">
        <f>output__2[[#This Row],[wy]]*180/PI()</f>
        <v>-23.491269600363758</v>
      </c>
      <c r="K476">
        <f>output__2[[#This Row],[wz]]*180/PI()</f>
        <v>2.8647889756541161</v>
      </c>
      <c r="L476">
        <f>output__2[[#This Row],[wx (deg)]]*output__2[[#This Row],[dt]]</f>
        <v>5.0779627911883107</v>
      </c>
      <c r="M476">
        <f>output__2[[#This Row],[wy (deg)]]*output__2[[#This Row],[dt]]</f>
        <v>-2.9323447104045188</v>
      </c>
      <c r="N476">
        <f>output__2[[#This Row],[wz (deg)]]*output__2[[#This Row],[dt]]</f>
        <v>0.35760301346396561</v>
      </c>
      <c r="O476">
        <f>SUM($L$2:output__2[[#This Row],[delta θx]])</f>
        <v>33.99768664405115</v>
      </c>
      <c r="P476">
        <f>SUM($M$2:output__2[[#This Row],[delta θy]])</f>
        <v>-2.8158893196713608</v>
      </c>
      <c r="Q476">
        <f>SUM($N$2:output__2[[#This Row],[delta θz]])</f>
        <v>26.559093619173744</v>
      </c>
      <c r="R476">
        <f>SQRT(output__2[[#This Row],[θ x]]^2+output__2[[#This Row],[θ y]]^2+output__2[[#This Row],[θ z]]^2)</f>
        <v>43.233752829008132</v>
      </c>
      <c r="S476">
        <f>output__2[[#This Row],[ax]]*$B476</f>
        <v>0.30707441999999074</v>
      </c>
      <c r="T476">
        <f>output__2[[#This Row],[ay]]*$B476</f>
        <v>0.5205285899999843</v>
      </c>
      <c r="U476">
        <f>output__2[[#This Row],[az]]*$B476</f>
        <v>-0.10110986999999697</v>
      </c>
      <c r="V476">
        <f>SUM(S$2:S476)</f>
        <v>-0.20639420000011988</v>
      </c>
      <c r="W476">
        <f>SUM(T$2:T476)</f>
        <v>9.217625920000259</v>
      </c>
      <c r="X476">
        <f>SUM($U$2:U476)</f>
        <v>-18.73075598000003</v>
      </c>
      <c r="Y476">
        <f>SQRT(output__2[[#This Row],[vx]]^2+output__2[[#This Row],[vy]]^2+output__2[[#This Row],[vz]]^2)</f>
        <v>20.876983636271817</v>
      </c>
      <c r="Z476">
        <f t="shared" si="7"/>
        <v>0.97499999999999998</v>
      </c>
      <c r="AA476">
        <f>output__2[[#This Row],[m segmental(kg)]]*output__2[[#This Row],[vmag]]</f>
        <v>20.355059045365021</v>
      </c>
    </row>
    <row r="477" spans="1:27" x14ac:dyDescent="0.3">
      <c r="A477">
        <v>59.652448999999997</v>
      </c>
      <c r="B477">
        <f>output__2[[#This Row],[time]]-A476</f>
        <v>0.12440500000000299</v>
      </c>
      <c r="C477">
        <v>2.83</v>
      </c>
      <c r="D477">
        <v>-6.1400000000000006</v>
      </c>
      <c r="E477">
        <v>-1.93</v>
      </c>
      <c r="F477">
        <v>0.09</v>
      </c>
      <c r="G477">
        <v>-0.34</v>
      </c>
      <c r="H477">
        <v>-0.14000000000000001</v>
      </c>
      <c r="I477">
        <f>output__2[[#This Row],[wx]]*180/PI()</f>
        <v>5.156620156177409</v>
      </c>
      <c r="J477">
        <f>output__2[[#This Row],[wy]]*180/PI()</f>
        <v>-19.480565034447991</v>
      </c>
      <c r="K477">
        <f>output__2[[#This Row],[wz]]*180/PI()</f>
        <v>-8.0214091318315255</v>
      </c>
      <c r="L477">
        <f>output__2[[#This Row],[wx (deg)]]*output__2[[#This Row],[dt]]</f>
        <v>0.64150933052926595</v>
      </c>
      <c r="M477">
        <f>output__2[[#This Row],[wy (deg)]]*output__2[[#This Row],[dt]]</f>
        <v>-2.4234796931105604</v>
      </c>
      <c r="N477">
        <f>output__2[[#This Row],[wz (deg)]]*output__2[[#This Row],[dt]]</f>
        <v>-0.99790340304552483</v>
      </c>
      <c r="O477">
        <f>SUM($L$2:output__2[[#This Row],[delta θx]])</f>
        <v>34.639195974580417</v>
      </c>
      <c r="P477">
        <f>SUM($M$2:output__2[[#This Row],[delta θy]])</f>
        <v>-5.2393690127819212</v>
      </c>
      <c r="Q477">
        <f>SUM($N$2:output__2[[#This Row],[delta θz]])</f>
        <v>25.561190216128221</v>
      </c>
      <c r="R477">
        <f>SQRT(output__2[[#This Row],[θ x]]^2+output__2[[#This Row],[θ y]]^2+output__2[[#This Row],[θ z]]^2)</f>
        <v>43.367030457279142</v>
      </c>
      <c r="S477">
        <f>output__2[[#This Row],[ax]]*$B477</f>
        <v>0.35206615000000846</v>
      </c>
      <c r="T477">
        <f>output__2[[#This Row],[ay]]*$B477</f>
        <v>-0.76384670000001842</v>
      </c>
      <c r="U477">
        <f>output__2[[#This Row],[az]]*$B477</f>
        <v>-0.24010165000000575</v>
      </c>
      <c r="V477">
        <f>SUM(S$2:S477)</f>
        <v>0.14567194999988858</v>
      </c>
      <c r="W477">
        <f>SUM(T$2:T477)</f>
        <v>8.4537792200002411</v>
      </c>
      <c r="X477">
        <f>SUM($U$2:U477)</f>
        <v>-18.970857630000037</v>
      </c>
      <c r="Y477">
        <f>SQRT(output__2[[#This Row],[vx]]^2+output__2[[#This Row],[vy]]^2+output__2[[#This Row],[vz]]^2)</f>
        <v>20.769714553533355</v>
      </c>
      <c r="Z477">
        <f t="shared" si="7"/>
        <v>0.97499999999999998</v>
      </c>
      <c r="AA477">
        <f>output__2[[#This Row],[m segmental(kg)]]*output__2[[#This Row],[vmag]]</f>
        <v>20.250471689695022</v>
      </c>
    </row>
    <row r="478" spans="1:27" x14ac:dyDescent="0.3">
      <c r="A478">
        <v>59.776721999999999</v>
      </c>
      <c r="B478">
        <f>output__2[[#This Row],[time]]-A477</f>
        <v>0.1242730000000023</v>
      </c>
      <c r="C478">
        <v>0.86</v>
      </c>
      <c r="D478">
        <v>-1.23</v>
      </c>
      <c r="E478">
        <v>1.18</v>
      </c>
      <c r="F478">
        <v>2.92</v>
      </c>
      <c r="G478">
        <v>-0.57000000000000006</v>
      </c>
      <c r="H478">
        <v>-0.57000000000000006</v>
      </c>
      <c r="I478">
        <f>output__2[[#This Row],[wx]]*180/PI()</f>
        <v>167.30367617820039</v>
      </c>
      <c r="J478">
        <f>output__2[[#This Row],[wy]]*180/PI()</f>
        <v>-32.658594322456928</v>
      </c>
      <c r="K478">
        <f>output__2[[#This Row],[wz]]*180/PI()</f>
        <v>-32.658594322456928</v>
      </c>
      <c r="L478">
        <f>output__2[[#This Row],[wx (deg)]]*output__2[[#This Row],[dt]]</f>
        <v>20.791329749693883</v>
      </c>
      <c r="M478">
        <f>output__2[[#This Row],[wy (deg)]]*output__2[[#This Row],[dt]]</f>
        <v>-4.0585814922347652</v>
      </c>
      <c r="N478">
        <f>output__2[[#This Row],[wz (deg)]]*output__2[[#This Row],[dt]]</f>
        <v>-4.0585814922347652</v>
      </c>
      <c r="O478">
        <f>SUM($L$2:output__2[[#This Row],[delta θx]])</f>
        <v>55.430525724274304</v>
      </c>
      <c r="P478">
        <f>SUM($M$2:output__2[[#This Row],[delta θy]])</f>
        <v>-9.2979505050166864</v>
      </c>
      <c r="Q478">
        <f>SUM($N$2:output__2[[#This Row],[delta θz]])</f>
        <v>21.502608723893456</v>
      </c>
      <c r="R478">
        <f>SQRT(output__2[[#This Row],[θ x]]^2+output__2[[#This Row],[θ y]]^2+output__2[[#This Row],[θ z]]^2)</f>
        <v>60.177713878113003</v>
      </c>
      <c r="S478">
        <f>output__2[[#This Row],[ax]]*$B478</f>
        <v>0.10687478000000197</v>
      </c>
      <c r="T478">
        <f>output__2[[#This Row],[ay]]*$B478</f>
        <v>-0.15285579000000282</v>
      </c>
      <c r="U478">
        <f>output__2[[#This Row],[az]]*$B478</f>
        <v>0.1466421400000027</v>
      </c>
      <c r="V478">
        <f>SUM(S$2:S478)</f>
        <v>0.25254672999989058</v>
      </c>
      <c r="W478">
        <f>SUM(T$2:T478)</f>
        <v>8.300923430000239</v>
      </c>
      <c r="X478">
        <f>SUM($U$2:U478)</f>
        <v>-18.824215490000032</v>
      </c>
      <c r="Y478">
        <f>SQRT(output__2[[#This Row],[vx]]^2+output__2[[#This Row],[vy]]^2+output__2[[#This Row],[vz]]^2)</f>
        <v>20.57474661947305</v>
      </c>
      <c r="Z478">
        <f t="shared" si="7"/>
        <v>0.97499999999999998</v>
      </c>
      <c r="AA478">
        <f>output__2[[#This Row],[m segmental(kg)]]*output__2[[#This Row],[vmag]]</f>
        <v>20.060377953986222</v>
      </c>
    </row>
    <row r="479" spans="1:27" x14ac:dyDescent="0.3">
      <c r="A479">
        <v>59.902590999999994</v>
      </c>
      <c r="B479">
        <f>output__2[[#This Row],[time]]-A478</f>
        <v>0.12586899999999446</v>
      </c>
      <c r="C479">
        <v>-0.67</v>
      </c>
      <c r="D479">
        <v>3.88</v>
      </c>
      <c r="E479">
        <v>-3.88</v>
      </c>
      <c r="F479">
        <v>1.0900000000000001</v>
      </c>
      <c r="G479">
        <v>-0.06</v>
      </c>
      <c r="H479">
        <v>0.06</v>
      </c>
      <c r="I479">
        <f>output__2[[#This Row],[wx]]*180/PI()</f>
        <v>62.452399669259741</v>
      </c>
      <c r="J479">
        <f>output__2[[#This Row],[wy]]*180/PI()</f>
        <v>-3.4377467707849392</v>
      </c>
      <c r="K479">
        <f>output__2[[#This Row],[wz]]*180/PI()</f>
        <v>3.4377467707849392</v>
      </c>
      <c r="L479">
        <f>output__2[[#This Row],[wx (deg)]]*output__2[[#This Row],[dt]]</f>
        <v>7.8608210939697081</v>
      </c>
      <c r="M479">
        <f>output__2[[#This Row],[wy (deg)]]*output__2[[#This Row],[dt]]</f>
        <v>-0.43270574829191044</v>
      </c>
      <c r="N479">
        <f>output__2[[#This Row],[wz (deg)]]*output__2[[#This Row],[dt]]</f>
        <v>0.43270574829191044</v>
      </c>
      <c r="O479">
        <f>SUM($L$2:output__2[[#This Row],[delta θx]])</f>
        <v>63.291346818244008</v>
      </c>
      <c r="P479">
        <f>SUM($M$2:output__2[[#This Row],[delta θy]])</f>
        <v>-9.730656253308597</v>
      </c>
      <c r="Q479">
        <f>SUM($N$2:output__2[[#This Row],[delta θz]])</f>
        <v>21.935314472185365</v>
      </c>
      <c r="R479">
        <f>SQRT(output__2[[#This Row],[θ x]]^2+output__2[[#This Row],[θ y]]^2+output__2[[#This Row],[θ z]]^2)</f>
        <v>67.687800039452924</v>
      </c>
      <c r="S479">
        <f>output__2[[#This Row],[ax]]*$B479</f>
        <v>-8.4332229999996289E-2</v>
      </c>
      <c r="T479">
        <f>output__2[[#This Row],[ay]]*$B479</f>
        <v>0.48837171999997847</v>
      </c>
      <c r="U479">
        <f>output__2[[#This Row],[az]]*$B479</f>
        <v>-0.48837171999997847</v>
      </c>
      <c r="V479">
        <f>SUM(S$2:S479)</f>
        <v>0.1682144999998943</v>
      </c>
      <c r="W479">
        <f>SUM(T$2:T479)</f>
        <v>8.7892951500002177</v>
      </c>
      <c r="X479">
        <f>SUM($U$2:U479)</f>
        <v>-19.312587210000011</v>
      </c>
      <c r="Y479">
        <f>SQRT(output__2[[#This Row],[vx]]^2+output__2[[#This Row],[vy]]^2+output__2[[#This Row],[vz]]^2)</f>
        <v>21.219237264701189</v>
      </c>
      <c r="Z479">
        <f t="shared" si="7"/>
        <v>0.97499999999999998</v>
      </c>
      <c r="AA479">
        <f>output__2[[#This Row],[m segmental(kg)]]*output__2[[#This Row],[vmag]]</f>
        <v>20.68875633308366</v>
      </c>
    </row>
    <row r="480" spans="1:27" x14ac:dyDescent="0.3">
      <c r="A480">
        <v>60.033398999999996</v>
      </c>
      <c r="B480">
        <f>output__2[[#This Row],[time]]-A479</f>
        <v>0.13080800000000181</v>
      </c>
      <c r="C480">
        <v>0.14000000000000001</v>
      </c>
      <c r="D480">
        <v>-4.79</v>
      </c>
      <c r="E480">
        <v>-2.42</v>
      </c>
      <c r="F480">
        <v>0.22</v>
      </c>
      <c r="G480">
        <v>0.26</v>
      </c>
      <c r="H480">
        <v>-0.43</v>
      </c>
      <c r="I480">
        <f>output__2[[#This Row],[wx]]*180/PI()</f>
        <v>12.605071492878112</v>
      </c>
      <c r="J480">
        <f>output__2[[#This Row],[wy]]*180/PI()</f>
        <v>14.896902673401405</v>
      </c>
      <c r="K480">
        <f>output__2[[#This Row],[wz]]*180/PI()</f>
        <v>-24.637185190625402</v>
      </c>
      <c r="L480">
        <f>output__2[[#This Row],[wx (deg)]]*output__2[[#This Row],[dt]]</f>
        <v>1.6488441918404229</v>
      </c>
      <c r="M480">
        <f>output__2[[#This Row],[wy (deg)]]*output__2[[#This Row],[dt]]</f>
        <v>1.9486340449023178</v>
      </c>
      <c r="N480">
        <f>output__2[[#This Row],[wz (deg)]]*output__2[[#This Row],[dt]]</f>
        <v>-3.2227409204153723</v>
      </c>
      <c r="O480">
        <f>SUM($L$2:output__2[[#This Row],[delta θx]])</f>
        <v>64.940191010084433</v>
      </c>
      <c r="P480">
        <f>SUM($M$2:output__2[[#This Row],[delta θy]])</f>
        <v>-7.7820222084062793</v>
      </c>
      <c r="Q480">
        <f>SUM($N$2:output__2[[#This Row],[delta θz]])</f>
        <v>18.712573551769992</v>
      </c>
      <c r="R480">
        <f>SQRT(output__2[[#This Row],[θ x]]^2+output__2[[#This Row],[θ y]]^2+output__2[[#This Row],[θ z]]^2)</f>
        <v>68.029028267415242</v>
      </c>
      <c r="S480">
        <f>output__2[[#This Row],[ax]]*$B480</f>
        <v>1.8313120000000255E-2</v>
      </c>
      <c r="T480">
        <f>output__2[[#This Row],[ay]]*$B480</f>
        <v>-0.62657032000000867</v>
      </c>
      <c r="U480">
        <f>output__2[[#This Row],[az]]*$B480</f>
        <v>-0.31655536000000439</v>
      </c>
      <c r="V480">
        <f>SUM(S$2:S480)</f>
        <v>0.18652761999989456</v>
      </c>
      <c r="W480">
        <f>SUM(T$2:T480)</f>
        <v>8.1627248300002098</v>
      </c>
      <c r="X480">
        <f>SUM($U$2:U480)</f>
        <v>-19.629142570000017</v>
      </c>
      <c r="Y480">
        <f>SQRT(output__2[[#This Row],[vx]]^2+output__2[[#This Row],[vy]]^2+output__2[[#This Row],[vz]]^2)</f>
        <v>21.259541557538622</v>
      </c>
      <c r="Z480">
        <f t="shared" si="7"/>
        <v>0.97499999999999998</v>
      </c>
      <c r="AA480">
        <f>output__2[[#This Row],[m segmental(kg)]]*output__2[[#This Row],[vmag]]</f>
        <v>20.728053018600157</v>
      </c>
    </row>
    <row r="481" spans="1:27" x14ac:dyDescent="0.3">
      <c r="A481">
        <v>60.178014999999995</v>
      </c>
      <c r="B481">
        <f>output__2[[#This Row],[time]]-A480</f>
        <v>0.14461599999999919</v>
      </c>
      <c r="C481">
        <v>-8.48</v>
      </c>
      <c r="D481">
        <v>-5.1100000000000003</v>
      </c>
      <c r="E481">
        <v>1.93</v>
      </c>
      <c r="F481">
        <v>1.28</v>
      </c>
      <c r="G481">
        <v>0.57999999999999996</v>
      </c>
      <c r="H481">
        <v>0.34</v>
      </c>
      <c r="I481">
        <f>output__2[[#This Row],[wx]]*180/PI()</f>
        <v>73.338597776745374</v>
      </c>
      <c r="J481">
        <f>output__2[[#This Row],[wy]]*180/PI()</f>
        <v>33.231552117587746</v>
      </c>
      <c r="K481">
        <f>output__2[[#This Row],[wz]]*180/PI()</f>
        <v>19.480565034447991</v>
      </c>
      <c r="L481">
        <f>output__2[[#This Row],[wx (deg)]]*output__2[[#This Row],[dt]]</f>
        <v>10.60593465608175</v>
      </c>
      <c r="M481">
        <f>output__2[[#This Row],[wy (deg)]]*output__2[[#This Row],[dt]]</f>
        <v>4.8058141410370423</v>
      </c>
      <c r="N481">
        <f>output__2[[#This Row],[wz (deg)]]*output__2[[#This Row],[dt]]</f>
        <v>2.817201393021715</v>
      </c>
      <c r="O481">
        <f>SUM($L$2:output__2[[#This Row],[delta θx]])</f>
        <v>75.546125666166176</v>
      </c>
      <c r="P481">
        <f>SUM($M$2:output__2[[#This Row],[delta θy]])</f>
        <v>-2.976208067369237</v>
      </c>
      <c r="Q481">
        <f>SUM($N$2:output__2[[#This Row],[delta θz]])</f>
        <v>21.529774944791708</v>
      </c>
      <c r="R481">
        <f>SQRT(output__2[[#This Row],[θ x]]^2+output__2[[#This Row],[θ y]]^2+output__2[[#This Row],[θ z]]^2)</f>
        <v>78.610470847094064</v>
      </c>
      <c r="S481">
        <f>output__2[[#This Row],[ax]]*$B481</f>
        <v>-1.2263436799999932</v>
      </c>
      <c r="T481">
        <f>output__2[[#This Row],[ay]]*$B481</f>
        <v>-0.73898775999999589</v>
      </c>
      <c r="U481">
        <f>output__2[[#This Row],[az]]*$B481</f>
        <v>0.27910887999999845</v>
      </c>
      <c r="V481">
        <f>SUM(S$2:S481)</f>
        <v>-1.0398160600000985</v>
      </c>
      <c r="W481">
        <f>SUM(T$2:T481)</f>
        <v>7.4237370700002137</v>
      </c>
      <c r="X481">
        <f>SUM($U$2:U481)</f>
        <v>-19.350033690000018</v>
      </c>
      <c r="Y481">
        <f>SQRT(output__2[[#This Row],[vx]]^2+output__2[[#This Row],[vy]]^2+output__2[[#This Row],[vz]]^2)</f>
        <v>20.751310641192408</v>
      </c>
      <c r="Z481">
        <f t="shared" si="7"/>
        <v>0.97499999999999998</v>
      </c>
      <c r="AA481">
        <f>output__2[[#This Row],[m segmental(kg)]]*output__2[[#This Row],[vmag]]</f>
        <v>20.232527875162596</v>
      </c>
    </row>
    <row r="482" spans="1:27" x14ac:dyDescent="0.3">
      <c r="A482">
        <v>60.298096999999999</v>
      </c>
      <c r="B482">
        <f>output__2[[#This Row],[time]]-A481</f>
        <v>0.12008200000000357</v>
      </c>
      <c r="C482">
        <v>1.54</v>
      </c>
      <c r="D482">
        <v>2.23</v>
      </c>
      <c r="E482">
        <v>0.42</v>
      </c>
      <c r="F482">
        <v>0.22</v>
      </c>
      <c r="G482">
        <v>-0.09</v>
      </c>
      <c r="H482">
        <v>0.18</v>
      </c>
      <c r="I482">
        <f>output__2[[#This Row],[wx]]*180/PI()</f>
        <v>12.605071492878112</v>
      </c>
      <c r="J482">
        <f>output__2[[#This Row],[wy]]*180/PI()</f>
        <v>-5.156620156177409</v>
      </c>
      <c r="K482">
        <f>output__2[[#This Row],[wz]]*180/PI()</f>
        <v>10.313240312354818</v>
      </c>
      <c r="L482">
        <f>output__2[[#This Row],[wx (deg)]]*output__2[[#This Row],[dt]]</f>
        <v>1.5136421950078345</v>
      </c>
      <c r="M482">
        <f>output__2[[#This Row],[wy (deg)]]*output__2[[#This Row],[dt]]</f>
        <v>-0.61921726159411405</v>
      </c>
      <c r="N482">
        <f>output__2[[#This Row],[wz (deg)]]*output__2[[#This Row],[dt]]</f>
        <v>1.2384345231882281</v>
      </c>
      <c r="O482">
        <f>SUM($L$2:output__2[[#This Row],[delta θx]])</f>
        <v>77.059767861174009</v>
      </c>
      <c r="P482">
        <f>SUM($M$2:output__2[[#This Row],[delta θy]])</f>
        <v>-3.5954253289633513</v>
      </c>
      <c r="Q482">
        <f>SUM($N$2:output__2[[#This Row],[delta θz]])</f>
        <v>22.768209467979936</v>
      </c>
      <c r="R482">
        <f>SQRT(output__2[[#This Row],[θ x]]^2+output__2[[#This Row],[θ y]]^2+output__2[[#This Row],[θ z]]^2)</f>
        <v>80.433365393299241</v>
      </c>
      <c r="S482">
        <f>output__2[[#This Row],[ax]]*$B482</f>
        <v>0.18492628000000552</v>
      </c>
      <c r="T482">
        <f>output__2[[#This Row],[ay]]*$B482</f>
        <v>0.26778286000000795</v>
      </c>
      <c r="U482">
        <f>output__2[[#This Row],[az]]*$B482</f>
        <v>5.0434440000001503E-2</v>
      </c>
      <c r="V482">
        <f>SUM(S$2:S482)</f>
        <v>-0.85488978000009297</v>
      </c>
      <c r="W482">
        <f>SUM(T$2:T482)</f>
        <v>7.6915199300002213</v>
      </c>
      <c r="X482">
        <f>SUM($U$2:U482)</f>
        <v>-19.299599250000018</v>
      </c>
      <c r="Y482">
        <f>SQRT(output__2[[#This Row],[vx]]^2+output__2[[#This Row],[vy]]^2+output__2[[#This Row],[vz]]^2)</f>
        <v>20.79338468311834</v>
      </c>
      <c r="Z482">
        <f t="shared" si="7"/>
        <v>0.97499999999999998</v>
      </c>
      <c r="AA482">
        <f>output__2[[#This Row],[m segmental(kg)]]*output__2[[#This Row],[vmag]]</f>
        <v>20.273550066040382</v>
      </c>
    </row>
    <row r="483" spans="1:27" x14ac:dyDescent="0.3">
      <c r="A483">
        <v>60.410542999999997</v>
      </c>
      <c r="B483">
        <f>output__2[[#This Row],[time]]-A482</f>
        <v>0.11244599999999849</v>
      </c>
      <c r="C483">
        <v>0.33</v>
      </c>
      <c r="D483">
        <v>-5.94</v>
      </c>
      <c r="E483">
        <v>-0.33</v>
      </c>
      <c r="F483">
        <v>-0.49</v>
      </c>
      <c r="G483">
        <v>-0.23</v>
      </c>
      <c r="H483">
        <v>7.0000000000000007E-2</v>
      </c>
      <c r="I483">
        <f>output__2[[#This Row],[wx]]*180/PI()</f>
        <v>-28.074931961410339</v>
      </c>
      <c r="J483">
        <f>output__2[[#This Row],[wy]]*180/PI()</f>
        <v>-13.178029288008934</v>
      </c>
      <c r="K483">
        <f>output__2[[#This Row],[wz]]*180/PI()</f>
        <v>4.0107045659157627</v>
      </c>
      <c r="L483">
        <f>output__2[[#This Row],[wx (deg)]]*output__2[[#This Row],[dt]]</f>
        <v>-3.1569137993327048</v>
      </c>
      <c r="M483">
        <f>output__2[[#This Row],[wy (deg)]]*output__2[[#This Row],[dt]]</f>
        <v>-1.4818166813194327</v>
      </c>
      <c r="N483">
        <f>output__2[[#This Row],[wz (deg)]]*output__2[[#This Row],[dt]]</f>
        <v>0.4509876856189578</v>
      </c>
      <c r="O483">
        <f>SUM($L$2:output__2[[#This Row],[delta θx]])</f>
        <v>73.90285406184131</v>
      </c>
      <c r="P483">
        <f>SUM($M$2:output__2[[#This Row],[delta θy]])</f>
        <v>-5.0772420102827844</v>
      </c>
      <c r="Q483">
        <f>SUM($N$2:output__2[[#This Row],[delta θz]])</f>
        <v>23.219197153598895</v>
      </c>
      <c r="R483">
        <f>SQRT(output__2[[#This Row],[θ x]]^2+output__2[[#This Row],[θ y]]^2+output__2[[#This Row],[θ z]]^2)</f>
        <v>77.630801498982933</v>
      </c>
      <c r="S483">
        <f>output__2[[#This Row],[ax]]*$B483</f>
        <v>3.7107179999999504E-2</v>
      </c>
      <c r="T483">
        <f>output__2[[#This Row],[ay]]*$B483</f>
        <v>-0.6679292399999911</v>
      </c>
      <c r="U483">
        <f>output__2[[#This Row],[az]]*$B483</f>
        <v>-3.7107179999999504E-2</v>
      </c>
      <c r="V483">
        <f>SUM(S$2:S483)</f>
        <v>-0.81778260000009351</v>
      </c>
      <c r="W483">
        <f>SUM(T$2:T483)</f>
        <v>7.0235906900002298</v>
      </c>
      <c r="X483">
        <f>SUM($U$2:U483)</f>
        <v>-19.336706430000017</v>
      </c>
      <c r="Y483">
        <f>SQRT(output__2[[#This Row],[vx]]^2+output__2[[#This Row],[vy]]^2+output__2[[#This Row],[vz]]^2)</f>
        <v>20.589021592138</v>
      </c>
      <c r="Z483">
        <f t="shared" si="7"/>
        <v>0.97499999999999998</v>
      </c>
      <c r="AA483">
        <f>output__2[[#This Row],[m segmental(kg)]]*output__2[[#This Row],[vmag]]</f>
        <v>20.07429605233455</v>
      </c>
    </row>
    <row r="484" spans="1:27" x14ac:dyDescent="0.3">
      <c r="A484">
        <v>60.545211999999999</v>
      </c>
      <c r="B484">
        <f>output__2[[#This Row],[time]]-A483</f>
        <v>0.13466900000000237</v>
      </c>
      <c r="C484">
        <v>0.66</v>
      </c>
      <c r="D484">
        <v>1.71</v>
      </c>
      <c r="E484">
        <v>-5.5200000000000005</v>
      </c>
      <c r="F484">
        <v>0.64</v>
      </c>
      <c r="G484">
        <v>-0.22</v>
      </c>
      <c r="H484">
        <v>-0.68</v>
      </c>
      <c r="I484">
        <f>output__2[[#This Row],[wx]]*180/PI()</f>
        <v>36.669298888372687</v>
      </c>
      <c r="J484">
        <f>output__2[[#This Row],[wy]]*180/PI()</f>
        <v>-12.605071492878112</v>
      </c>
      <c r="K484">
        <f>output__2[[#This Row],[wz]]*180/PI()</f>
        <v>-38.961130068895983</v>
      </c>
      <c r="L484">
        <f>output__2[[#This Row],[wx (deg)]]*output__2[[#This Row],[dt]]</f>
        <v>4.9382178119983484</v>
      </c>
      <c r="M484">
        <f>output__2[[#This Row],[wy (deg)]]*output__2[[#This Row],[dt]]</f>
        <v>-1.6975123728744324</v>
      </c>
      <c r="N484">
        <f>output__2[[#This Row],[wz (deg)]]*output__2[[#This Row],[dt]]</f>
        <v>-5.2468564252482457</v>
      </c>
      <c r="O484">
        <f>SUM($L$2:output__2[[#This Row],[delta θx]])</f>
        <v>78.841071873839653</v>
      </c>
      <c r="P484">
        <f>SUM($M$2:output__2[[#This Row],[delta θy]])</f>
        <v>-6.7747543831572168</v>
      </c>
      <c r="Q484">
        <f>SUM($N$2:output__2[[#This Row],[delta θz]])</f>
        <v>17.972340728350648</v>
      </c>
      <c r="R484">
        <f>SQRT(output__2[[#This Row],[θ x]]^2+output__2[[#This Row],[θ y]]^2+output__2[[#This Row],[θ z]]^2)</f>
        <v>81.146884982875278</v>
      </c>
      <c r="S484">
        <f>output__2[[#This Row],[ax]]*$B484</f>
        <v>8.8881540000001563E-2</v>
      </c>
      <c r="T484">
        <f>output__2[[#This Row],[ay]]*$B484</f>
        <v>0.23028399000000405</v>
      </c>
      <c r="U484">
        <f>output__2[[#This Row],[az]]*$B484</f>
        <v>-0.74337288000001311</v>
      </c>
      <c r="V484">
        <f>SUM(S$2:S484)</f>
        <v>-0.72890106000009192</v>
      </c>
      <c r="W484">
        <f>SUM(T$2:T484)</f>
        <v>7.2538746800002336</v>
      </c>
      <c r="X484">
        <f>SUM($U$2:U484)</f>
        <v>-20.080079310000031</v>
      </c>
      <c r="Y484">
        <f>SQRT(output__2[[#This Row],[vx]]^2+output__2[[#This Row],[vy]]^2+output__2[[#This Row],[vz]]^2)</f>
        <v>21.362574276624741</v>
      </c>
      <c r="Z484">
        <f t="shared" si="7"/>
        <v>0.97499999999999998</v>
      </c>
      <c r="AA484">
        <f>output__2[[#This Row],[m segmental(kg)]]*output__2[[#This Row],[vmag]]</f>
        <v>20.828509919709123</v>
      </c>
    </row>
    <row r="485" spans="1:27" x14ac:dyDescent="0.3">
      <c r="A485">
        <v>60.670206</v>
      </c>
      <c r="B485">
        <f>output__2[[#This Row],[time]]-A484</f>
        <v>0.12499400000000094</v>
      </c>
      <c r="C485">
        <v>1.28</v>
      </c>
      <c r="D485">
        <v>2.93</v>
      </c>
      <c r="E485">
        <v>-2</v>
      </c>
      <c r="F485">
        <v>0.62</v>
      </c>
      <c r="G485">
        <v>-0.09</v>
      </c>
      <c r="H485">
        <v>0.28000000000000003</v>
      </c>
      <c r="I485">
        <f>output__2[[#This Row],[wx]]*180/PI()</f>
        <v>35.523383298111035</v>
      </c>
      <c r="J485">
        <f>output__2[[#This Row],[wy]]*180/PI()</f>
        <v>-5.156620156177409</v>
      </c>
      <c r="K485">
        <f>output__2[[#This Row],[wz]]*180/PI()</f>
        <v>16.042818263663051</v>
      </c>
      <c r="L485">
        <f>output__2[[#This Row],[wx (deg)]]*output__2[[#This Row],[dt]]</f>
        <v>4.440209771964124</v>
      </c>
      <c r="M485">
        <f>output__2[[#This Row],[wy (deg)]]*output__2[[#This Row],[dt]]</f>
        <v>-0.64454657980124386</v>
      </c>
      <c r="N485">
        <f>output__2[[#This Row],[wz (deg)]]*output__2[[#This Row],[dt]]</f>
        <v>2.0052560260483143</v>
      </c>
      <c r="O485">
        <f>SUM($L$2:output__2[[#This Row],[delta θx]])</f>
        <v>83.281281645803773</v>
      </c>
      <c r="P485">
        <f>SUM($M$2:output__2[[#This Row],[delta θy]])</f>
        <v>-7.4193009629584603</v>
      </c>
      <c r="Q485">
        <f>SUM($N$2:output__2[[#This Row],[delta θz]])</f>
        <v>19.977596754398963</v>
      </c>
      <c r="R485">
        <f>SQRT(output__2[[#This Row],[θ x]]^2+output__2[[#This Row],[θ y]]^2+output__2[[#This Row],[θ z]]^2)</f>
        <v>85.964657106441251</v>
      </c>
      <c r="S485">
        <f>output__2[[#This Row],[ax]]*$B485</f>
        <v>0.15999232000000121</v>
      </c>
      <c r="T485">
        <f>output__2[[#This Row],[ay]]*$B485</f>
        <v>0.36623242000000278</v>
      </c>
      <c r="U485">
        <f>output__2[[#This Row],[az]]*$B485</f>
        <v>-0.24998800000000188</v>
      </c>
      <c r="V485">
        <f>SUM(S$2:S485)</f>
        <v>-0.56890874000009073</v>
      </c>
      <c r="W485">
        <f>SUM(T$2:T485)</f>
        <v>7.6201071000002365</v>
      </c>
      <c r="X485">
        <f>SUM($U$2:U485)</f>
        <v>-20.330067310000032</v>
      </c>
      <c r="Y485">
        <f>SQRT(output__2[[#This Row],[vx]]^2+output__2[[#This Row],[vy]]^2+output__2[[#This Row],[vz]]^2)</f>
        <v>21.718686106646839</v>
      </c>
      <c r="Z485">
        <f t="shared" si="7"/>
        <v>0.97499999999999998</v>
      </c>
      <c r="AA485">
        <f>output__2[[#This Row],[m segmental(kg)]]*output__2[[#This Row],[vmag]]</f>
        <v>21.175718953980667</v>
      </c>
    </row>
    <row r="486" spans="1:27" x14ac:dyDescent="0.3">
      <c r="A486">
        <v>60.781805999999996</v>
      </c>
      <c r="B486">
        <f>output__2[[#This Row],[time]]-A485</f>
        <v>0.1115999999999957</v>
      </c>
      <c r="C486">
        <v>2.7</v>
      </c>
      <c r="D486">
        <v>-2.65</v>
      </c>
      <c r="E486">
        <v>0.21</v>
      </c>
      <c r="F486">
        <v>0.33</v>
      </c>
      <c r="G486">
        <v>-0.03</v>
      </c>
      <c r="H486">
        <v>0.44</v>
      </c>
      <c r="I486">
        <f>output__2[[#This Row],[wx]]*180/PI()</f>
        <v>18.907607239317169</v>
      </c>
      <c r="J486">
        <f>output__2[[#This Row],[wy]]*180/PI()</f>
        <v>-1.7188733853924696</v>
      </c>
      <c r="K486">
        <f>output__2[[#This Row],[wz]]*180/PI()</f>
        <v>25.210142985756224</v>
      </c>
      <c r="L486">
        <f>output__2[[#This Row],[wx (deg)]]*output__2[[#This Row],[dt]]</f>
        <v>2.1100889679077151</v>
      </c>
      <c r="M486">
        <f>output__2[[#This Row],[wy (deg)]]*output__2[[#This Row],[dt]]</f>
        <v>-0.19182626980979223</v>
      </c>
      <c r="N486">
        <f>output__2[[#This Row],[wz (deg)]]*output__2[[#This Row],[dt]]</f>
        <v>2.8134519572102863</v>
      </c>
      <c r="O486">
        <f>SUM($L$2:output__2[[#This Row],[delta θx]])</f>
        <v>85.391370613711487</v>
      </c>
      <c r="P486">
        <f>SUM($M$2:output__2[[#This Row],[delta θy]])</f>
        <v>-7.6111272327682524</v>
      </c>
      <c r="Q486">
        <f>SUM($N$2:output__2[[#This Row],[delta θz]])</f>
        <v>22.79104871160925</v>
      </c>
      <c r="R486">
        <f>SQRT(output__2[[#This Row],[θ x]]^2+output__2[[#This Row],[θ y]]^2+output__2[[#This Row],[θ z]]^2)</f>
        <v>88.707650935060613</v>
      </c>
      <c r="S486">
        <f>output__2[[#This Row],[ax]]*$B486</f>
        <v>0.30131999999998843</v>
      </c>
      <c r="T486">
        <f>output__2[[#This Row],[ay]]*$B486</f>
        <v>-0.29573999999998862</v>
      </c>
      <c r="U486">
        <f>output__2[[#This Row],[az]]*$B486</f>
        <v>2.3435999999999096E-2</v>
      </c>
      <c r="V486">
        <f>SUM(S$2:S486)</f>
        <v>-0.2675887400001023</v>
      </c>
      <c r="W486">
        <f>SUM(T$2:T486)</f>
        <v>7.3243671000002477</v>
      </c>
      <c r="X486">
        <f>SUM($U$2:U486)</f>
        <v>-20.306631310000032</v>
      </c>
      <c r="Y486">
        <f>SQRT(output__2[[#This Row],[vx]]^2+output__2[[#This Row],[vy]]^2+output__2[[#This Row],[vz]]^2)</f>
        <v>21.588821929637906</v>
      </c>
      <c r="Z486">
        <f t="shared" si="7"/>
        <v>0.97499999999999998</v>
      </c>
      <c r="AA486">
        <f>output__2[[#This Row],[m segmental(kg)]]*output__2[[#This Row],[vmag]]</f>
        <v>21.049101381396959</v>
      </c>
    </row>
    <row r="487" spans="1:27" x14ac:dyDescent="0.3">
      <c r="A487">
        <v>60.907145</v>
      </c>
      <c r="B487">
        <f>output__2[[#This Row],[time]]-A486</f>
        <v>0.12533900000000386</v>
      </c>
      <c r="C487">
        <v>0.02</v>
      </c>
      <c r="D487">
        <v>-7.29</v>
      </c>
      <c r="E487">
        <v>-1.19</v>
      </c>
      <c r="F487">
        <v>-0.33</v>
      </c>
      <c r="G487">
        <v>0.28999999999999998</v>
      </c>
      <c r="H487">
        <v>-0.2</v>
      </c>
      <c r="I487">
        <f>output__2[[#This Row],[wx]]*180/PI()</f>
        <v>-18.907607239317169</v>
      </c>
      <c r="J487">
        <f>output__2[[#This Row],[wy]]*180/PI()</f>
        <v>16.615776058793873</v>
      </c>
      <c r="K487">
        <f>output__2[[#This Row],[wz]]*180/PI()</f>
        <v>-11.459155902616464</v>
      </c>
      <c r="L487">
        <f>output__2[[#This Row],[wx (deg)]]*output__2[[#This Row],[dt]]</f>
        <v>-2.3698605837688476</v>
      </c>
      <c r="M487">
        <f>output__2[[#This Row],[wy (deg)]]*output__2[[#This Row],[dt]]</f>
        <v>2.0826047554332296</v>
      </c>
      <c r="N487">
        <f>output__2[[#This Row],[wz (deg)]]*output__2[[#This Row],[dt]]</f>
        <v>-1.4362791416780893</v>
      </c>
      <c r="O487">
        <f>SUM($L$2:output__2[[#This Row],[delta θx]])</f>
        <v>83.021510029942647</v>
      </c>
      <c r="P487">
        <f>SUM($M$2:output__2[[#This Row],[delta θy]])</f>
        <v>-5.5285224773350228</v>
      </c>
      <c r="Q487">
        <f>SUM($N$2:output__2[[#This Row],[delta θz]])</f>
        <v>21.354769569931161</v>
      </c>
      <c r="R487">
        <f>SQRT(output__2[[#This Row],[θ x]]^2+output__2[[#This Row],[θ y]]^2+output__2[[#This Row],[θ z]]^2)</f>
        <v>85.902048123540837</v>
      </c>
      <c r="S487">
        <f>output__2[[#This Row],[ax]]*$B487</f>
        <v>2.5067800000000773E-3</v>
      </c>
      <c r="T487">
        <f>output__2[[#This Row],[ay]]*$B487</f>
        <v>-0.91372131000002821</v>
      </c>
      <c r="U487">
        <f>output__2[[#This Row],[az]]*$B487</f>
        <v>-0.14915341000000459</v>
      </c>
      <c r="V487">
        <f>SUM(S$2:S487)</f>
        <v>-0.2650819600001022</v>
      </c>
      <c r="W487">
        <f>SUM(T$2:T487)</f>
        <v>6.4106457900002196</v>
      </c>
      <c r="X487">
        <f>SUM($U$2:U487)</f>
        <v>-20.455784720000036</v>
      </c>
      <c r="Y487">
        <f>SQRT(output__2[[#This Row],[vx]]^2+output__2[[#This Row],[vy]]^2+output__2[[#This Row],[vz]]^2)</f>
        <v>21.43841823459352</v>
      </c>
      <c r="Z487">
        <f t="shared" si="7"/>
        <v>0.97499999999999998</v>
      </c>
      <c r="AA487">
        <f>output__2[[#This Row],[m segmental(kg)]]*output__2[[#This Row],[vmag]]</f>
        <v>20.902457778728682</v>
      </c>
    </row>
    <row r="488" spans="1:27" x14ac:dyDescent="0.3">
      <c r="A488">
        <v>61.033313999999997</v>
      </c>
      <c r="B488">
        <f>output__2[[#This Row],[time]]-A487</f>
        <v>0.12616899999999731</v>
      </c>
      <c r="C488">
        <v>3.37</v>
      </c>
      <c r="D488">
        <v>4.08</v>
      </c>
      <c r="E488">
        <v>-0.72</v>
      </c>
      <c r="F488">
        <v>-0.01</v>
      </c>
      <c r="G488">
        <v>-0.27</v>
      </c>
      <c r="H488">
        <v>0.03</v>
      </c>
      <c r="I488">
        <f>output__2[[#This Row],[wx]]*180/PI()</f>
        <v>-0.57295779513082323</v>
      </c>
      <c r="J488">
        <f>output__2[[#This Row],[wy]]*180/PI()</f>
        <v>-15.469860468532227</v>
      </c>
      <c r="K488">
        <f>output__2[[#This Row],[wz]]*180/PI()</f>
        <v>1.7188733853924696</v>
      </c>
      <c r="L488">
        <f>output__2[[#This Row],[wx (deg)]]*output__2[[#This Row],[dt]]</f>
        <v>-7.2289512053859292E-2</v>
      </c>
      <c r="M488">
        <f>output__2[[#This Row],[wy (deg)]]*output__2[[#This Row],[dt]]</f>
        <v>-1.951816825454201</v>
      </c>
      <c r="N488">
        <f>output__2[[#This Row],[wz (deg)]]*output__2[[#This Row],[dt]]</f>
        <v>0.21686853616157786</v>
      </c>
      <c r="O488">
        <f>SUM($L$2:output__2[[#This Row],[delta θx]])</f>
        <v>82.94922051788879</v>
      </c>
      <c r="P488">
        <f>SUM($M$2:output__2[[#This Row],[delta θy]])</f>
        <v>-7.4803393027892238</v>
      </c>
      <c r="Q488">
        <f>SUM($N$2:output__2[[#This Row],[delta θz]])</f>
        <v>21.571638106092738</v>
      </c>
      <c r="R488">
        <f>SQRT(output__2[[#This Row],[θ x]]^2+output__2[[#This Row],[θ y]]^2+output__2[[#This Row],[θ z]]^2)</f>
        <v>86.03408761177414</v>
      </c>
      <c r="S488">
        <f>output__2[[#This Row],[ax]]*$B488</f>
        <v>0.42518952999999093</v>
      </c>
      <c r="T488">
        <f>output__2[[#This Row],[ay]]*$B488</f>
        <v>0.51476951999998899</v>
      </c>
      <c r="U488">
        <f>output__2[[#This Row],[az]]*$B488</f>
        <v>-9.0841679999998065E-2</v>
      </c>
      <c r="V488">
        <f>SUM(S$2:S488)</f>
        <v>0.16010756999988873</v>
      </c>
      <c r="W488">
        <f>SUM(T$2:T488)</f>
        <v>6.9254153100002087</v>
      </c>
      <c r="X488">
        <f>SUM($U$2:U488)</f>
        <v>-20.546626400000033</v>
      </c>
      <c r="Y488">
        <f>SQRT(output__2[[#This Row],[vx]]^2+output__2[[#This Row],[vy]]^2+output__2[[#This Row],[vz]]^2)</f>
        <v>21.682962622094216</v>
      </c>
      <c r="Z488">
        <f t="shared" si="7"/>
        <v>0.97499999999999998</v>
      </c>
      <c r="AA488">
        <f>output__2[[#This Row],[m segmental(kg)]]*output__2[[#This Row],[vmag]]</f>
        <v>21.14088855654186</v>
      </c>
    </row>
    <row r="489" spans="1:27" x14ac:dyDescent="0.3">
      <c r="A489">
        <v>61.179065999999999</v>
      </c>
      <c r="B489">
        <f>output__2[[#This Row],[time]]-A488</f>
        <v>0.14575200000000166</v>
      </c>
      <c r="C489">
        <v>-1.37</v>
      </c>
      <c r="D489">
        <v>-1.05</v>
      </c>
      <c r="E489">
        <v>0.43</v>
      </c>
      <c r="F489">
        <v>-0.02</v>
      </c>
      <c r="G489">
        <v>-0.32</v>
      </c>
      <c r="H489">
        <v>-0.16</v>
      </c>
      <c r="I489">
        <f>output__2[[#This Row],[wx]]*180/PI()</f>
        <v>-1.1459155902616465</v>
      </c>
      <c r="J489">
        <f>output__2[[#This Row],[wy]]*180/PI()</f>
        <v>-18.334649444186343</v>
      </c>
      <c r="K489">
        <f>output__2[[#This Row],[wz]]*180/PI()</f>
        <v>-9.1673247220931717</v>
      </c>
      <c r="L489">
        <f>output__2[[#This Row],[wx (deg)]]*output__2[[#This Row],[dt]]</f>
        <v>-0.16701948911181738</v>
      </c>
      <c r="M489">
        <f>output__2[[#This Row],[wy (deg)]]*output__2[[#This Row],[dt]]</f>
        <v>-2.6723118257890781</v>
      </c>
      <c r="N489">
        <f>output__2[[#This Row],[wz (deg)]]*output__2[[#This Row],[dt]]</f>
        <v>-1.3361559128945391</v>
      </c>
      <c r="O489">
        <f>SUM($L$2:output__2[[#This Row],[delta θx]])</f>
        <v>82.782201028776967</v>
      </c>
      <c r="P489">
        <f>SUM($M$2:output__2[[#This Row],[delta θy]])</f>
        <v>-10.152651128578302</v>
      </c>
      <c r="Q489">
        <f>SUM($N$2:output__2[[#This Row],[delta θz]])</f>
        <v>20.235482193198198</v>
      </c>
      <c r="R489">
        <f>SQRT(output__2[[#This Row],[θ x]]^2+output__2[[#This Row],[θ y]]^2+output__2[[#This Row],[θ z]]^2)</f>
        <v>85.82216422171318</v>
      </c>
      <c r="S489">
        <f>output__2[[#This Row],[ax]]*$B489</f>
        <v>-0.19968024000000228</v>
      </c>
      <c r="T489">
        <f>output__2[[#This Row],[ay]]*$B489</f>
        <v>-0.15303960000000175</v>
      </c>
      <c r="U489">
        <f>output__2[[#This Row],[az]]*$B489</f>
        <v>6.2673360000000705E-2</v>
      </c>
      <c r="V489">
        <f>SUM(S$2:S489)</f>
        <v>-3.9572670000113552E-2</v>
      </c>
      <c r="W489">
        <f>SUM(T$2:T489)</f>
        <v>6.7723757100002073</v>
      </c>
      <c r="X489">
        <f>SUM($U$2:U489)</f>
        <v>-20.483953040000031</v>
      </c>
      <c r="Y489">
        <f>SQRT(output__2[[#This Row],[vx]]^2+output__2[[#This Row],[vy]]^2+output__2[[#This Row],[vz]]^2)</f>
        <v>21.574498160989474</v>
      </c>
      <c r="Z489">
        <f t="shared" si="7"/>
        <v>0.97499999999999998</v>
      </c>
      <c r="AA489">
        <f>output__2[[#This Row],[m segmental(kg)]]*output__2[[#This Row],[vmag]]</f>
        <v>21.035135706964738</v>
      </c>
    </row>
    <row r="490" spans="1:27" x14ac:dyDescent="0.3">
      <c r="A490">
        <v>61.301625999999999</v>
      </c>
      <c r="B490">
        <f>output__2[[#This Row],[time]]-A489</f>
        <v>0.12256</v>
      </c>
      <c r="C490">
        <v>1.81</v>
      </c>
      <c r="D490">
        <v>-9.83</v>
      </c>
      <c r="E490">
        <v>2.04</v>
      </c>
      <c r="F490">
        <v>-0.32</v>
      </c>
      <c r="G490">
        <v>0.13</v>
      </c>
      <c r="H490">
        <v>-0.21</v>
      </c>
      <c r="I490">
        <f>output__2[[#This Row],[wx]]*180/PI()</f>
        <v>-18.334649444186343</v>
      </c>
      <c r="J490">
        <f>output__2[[#This Row],[wy]]*180/PI()</f>
        <v>7.4484513367007024</v>
      </c>
      <c r="K490">
        <f>output__2[[#This Row],[wz]]*180/PI()</f>
        <v>-12.032113697747286</v>
      </c>
      <c r="L490">
        <f>output__2[[#This Row],[wx (deg)]]*output__2[[#This Row],[dt]]</f>
        <v>-2.2470946358794781</v>
      </c>
      <c r="M490">
        <f>output__2[[#This Row],[wy (deg)]]*output__2[[#This Row],[dt]]</f>
        <v>0.91288219582603813</v>
      </c>
      <c r="N490">
        <f>output__2[[#This Row],[wz (deg)]]*output__2[[#This Row],[dt]]</f>
        <v>-1.4746558547959074</v>
      </c>
      <c r="O490">
        <f>SUM($L$2:output__2[[#This Row],[delta θx]])</f>
        <v>80.53510639289749</v>
      </c>
      <c r="P490">
        <f>SUM($M$2:output__2[[#This Row],[delta θy]])</f>
        <v>-9.2397689327522645</v>
      </c>
      <c r="Q490">
        <f>SUM($N$2:output__2[[#This Row],[delta θz]])</f>
        <v>18.760826338402289</v>
      </c>
      <c r="R490">
        <f>SQRT(output__2[[#This Row],[θ x]]^2+output__2[[#This Row],[θ y]]^2+output__2[[#This Row],[θ z]]^2)</f>
        <v>83.206041226257497</v>
      </c>
      <c r="S490">
        <f>output__2[[#This Row],[ax]]*$B490</f>
        <v>0.22183360000000002</v>
      </c>
      <c r="T490">
        <f>output__2[[#This Row],[ay]]*$B490</f>
        <v>-1.2047648</v>
      </c>
      <c r="U490">
        <f>output__2[[#This Row],[az]]*$B490</f>
        <v>0.25002240000000003</v>
      </c>
      <c r="V490">
        <f>SUM(S$2:S490)</f>
        <v>0.18226092999988647</v>
      </c>
      <c r="W490">
        <f>SUM(T$2:T490)</f>
        <v>5.5676109100002069</v>
      </c>
      <c r="X490">
        <f>SUM($U$2:U490)</f>
        <v>-20.233930640000032</v>
      </c>
      <c r="Y490">
        <f>SQRT(output__2[[#This Row],[vx]]^2+output__2[[#This Row],[vy]]^2+output__2[[#This Row],[vz]]^2)</f>
        <v>20.986744850883614</v>
      </c>
      <c r="Z490">
        <f t="shared" si="7"/>
        <v>0.97499999999999998</v>
      </c>
      <c r="AA490">
        <f>output__2[[#This Row],[m segmental(kg)]]*output__2[[#This Row],[vmag]]</f>
        <v>20.462076229611522</v>
      </c>
    </row>
    <row r="491" spans="1:27" x14ac:dyDescent="0.3">
      <c r="A491">
        <v>61.409535999999996</v>
      </c>
      <c r="B491">
        <f>output__2[[#This Row],[time]]-A490</f>
        <v>0.10790999999999684</v>
      </c>
      <c r="C491">
        <v>3.98</v>
      </c>
      <c r="D491">
        <v>0.44</v>
      </c>
      <c r="E491">
        <v>2.15</v>
      </c>
      <c r="F491">
        <v>-0.57000000000000006</v>
      </c>
      <c r="G491">
        <v>0.74</v>
      </c>
      <c r="H491">
        <v>-0.09</v>
      </c>
      <c r="I491">
        <f>output__2[[#This Row],[wx]]*180/PI()</f>
        <v>-32.658594322456928</v>
      </c>
      <c r="J491">
        <f>output__2[[#This Row],[wy]]*180/PI()</f>
        <v>42.398876839680916</v>
      </c>
      <c r="K491">
        <f>output__2[[#This Row],[wz]]*180/PI()</f>
        <v>-5.156620156177409</v>
      </c>
      <c r="L491">
        <f>output__2[[#This Row],[wx (deg)]]*output__2[[#This Row],[dt]]</f>
        <v>-3.5241889133362241</v>
      </c>
      <c r="M491">
        <f>output__2[[#This Row],[wy (deg)]]*output__2[[#This Row],[dt]]</f>
        <v>4.5752627997698339</v>
      </c>
      <c r="N491">
        <f>output__2[[#This Row],[wz (deg)]]*output__2[[#This Row],[dt]]</f>
        <v>-0.55645088105308793</v>
      </c>
      <c r="O491">
        <f>SUM($L$2:output__2[[#This Row],[delta θx]])</f>
        <v>77.010917479561272</v>
      </c>
      <c r="P491">
        <f>SUM($M$2:output__2[[#This Row],[delta θy]])</f>
        <v>-4.6645061329824307</v>
      </c>
      <c r="Q491">
        <f>SUM($N$2:output__2[[#This Row],[delta θz]])</f>
        <v>18.204375457349201</v>
      </c>
      <c r="R491">
        <f>SQRT(output__2[[#This Row],[θ x]]^2+output__2[[#This Row],[θ y]]^2+output__2[[#This Row],[θ z]]^2)</f>
        <v>79.270664903863164</v>
      </c>
      <c r="S491">
        <f>output__2[[#This Row],[ax]]*$B491</f>
        <v>0.42948179999998742</v>
      </c>
      <c r="T491">
        <f>output__2[[#This Row],[ay]]*$B491</f>
        <v>4.7480399999998611E-2</v>
      </c>
      <c r="U491">
        <f>output__2[[#This Row],[az]]*$B491</f>
        <v>0.2320064999999932</v>
      </c>
      <c r="V491">
        <f>SUM(S$2:S491)</f>
        <v>0.61174272999987389</v>
      </c>
      <c r="W491">
        <f>SUM(T$2:T491)</f>
        <v>5.6150913100002056</v>
      </c>
      <c r="X491">
        <f>SUM($U$2:U491)</f>
        <v>-20.001924140000039</v>
      </c>
      <c r="Y491">
        <f>SQRT(output__2[[#This Row],[vx]]^2+output__2[[#This Row],[vy]]^2+output__2[[#This Row],[vz]]^2)</f>
        <v>20.784139358887675</v>
      </c>
      <c r="Z491">
        <f t="shared" si="7"/>
        <v>0.97499999999999998</v>
      </c>
      <c r="AA491">
        <f>output__2[[#This Row],[m segmental(kg)]]*output__2[[#This Row],[vmag]]</f>
        <v>20.264535874915481</v>
      </c>
    </row>
    <row r="492" spans="1:27" x14ac:dyDescent="0.3">
      <c r="A492">
        <v>61.574196000000001</v>
      </c>
      <c r="B492">
        <f>output__2[[#This Row],[time]]-A491</f>
        <v>0.16466000000000491</v>
      </c>
      <c r="C492">
        <v>0.12</v>
      </c>
      <c r="D492">
        <v>-1.22</v>
      </c>
      <c r="E492">
        <v>1.42</v>
      </c>
      <c r="F492">
        <v>-0.35000000000000003</v>
      </c>
      <c r="G492">
        <v>0.18</v>
      </c>
      <c r="H492">
        <v>-0.08</v>
      </c>
      <c r="I492">
        <f>output__2[[#This Row],[wx]]*180/PI()</f>
        <v>-20.053522829578814</v>
      </c>
      <c r="J492">
        <f>output__2[[#This Row],[wy]]*180/PI()</f>
        <v>10.313240312354818</v>
      </c>
      <c r="K492">
        <f>output__2[[#This Row],[wz]]*180/PI()</f>
        <v>-4.5836623610465859</v>
      </c>
      <c r="L492">
        <f>output__2[[#This Row],[wx (deg)]]*output__2[[#This Row],[dt]]</f>
        <v>-3.3020130691185461</v>
      </c>
      <c r="M492">
        <f>output__2[[#This Row],[wy (deg)]]*output__2[[#This Row],[dt]]</f>
        <v>1.6981781498323949</v>
      </c>
      <c r="N492">
        <f>output__2[[#This Row],[wz (deg)]]*output__2[[#This Row],[dt]]</f>
        <v>-0.7547458443699534</v>
      </c>
      <c r="O492">
        <f>SUM($L$2:output__2[[#This Row],[delta θx]])</f>
        <v>73.708904410442727</v>
      </c>
      <c r="P492">
        <f>SUM($M$2:output__2[[#This Row],[delta θy]])</f>
        <v>-2.9663279831500358</v>
      </c>
      <c r="Q492">
        <f>SUM($N$2:output__2[[#This Row],[delta θz]])</f>
        <v>17.449629612979248</v>
      </c>
      <c r="R492">
        <f>SQRT(output__2[[#This Row],[θ x]]^2+output__2[[#This Row],[θ y]]^2+output__2[[#This Row],[θ z]]^2)</f>
        <v>75.804295819706454</v>
      </c>
      <c r="S492">
        <f>output__2[[#This Row],[ax]]*$B492</f>
        <v>1.9759200000000587E-2</v>
      </c>
      <c r="T492">
        <f>output__2[[#This Row],[ay]]*$B492</f>
        <v>-0.20088520000000598</v>
      </c>
      <c r="U492">
        <f>output__2[[#This Row],[az]]*$B492</f>
        <v>0.23381720000000697</v>
      </c>
      <c r="V492">
        <f>SUM(S$2:S492)</f>
        <v>0.63150192999987453</v>
      </c>
      <c r="W492">
        <f>SUM(T$2:T492)</f>
        <v>5.4142061100001992</v>
      </c>
      <c r="X492">
        <f>SUM($U$2:U492)</f>
        <v>-19.768106940000031</v>
      </c>
      <c r="Y492">
        <f>SQRT(output__2[[#This Row],[vx]]^2+output__2[[#This Row],[vy]]^2+output__2[[#This Row],[vz]]^2)</f>
        <v>20.505864392422829</v>
      </c>
      <c r="Z492">
        <f t="shared" si="7"/>
        <v>0.97499999999999998</v>
      </c>
      <c r="AA492">
        <f>output__2[[#This Row],[m segmental(kg)]]*output__2[[#This Row],[vmag]]</f>
        <v>19.993217782612259</v>
      </c>
    </row>
    <row r="493" spans="1:27" x14ac:dyDescent="0.3">
      <c r="A493">
        <v>61.667431999999998</v>
      </c>
      <c r="B493">
        <f>output__2[[#This Row],[time]]-A492</f>
        <v>9.3235999999997432E-2</v>
      </c>
      <c r="C493">
        <v>-0.83000000000000007</v>
      </c>
      <c r="D493">
        <v>-7.19</v>
      </c>
      <c r="E493">
        <v>-1.68</v>
      </c>
      <c r="F493">
        <v>-0.3</v>
      </c>
      <c r="G493">
        <v>0.26</v>
      </c>
      <c r="H493">
        <v>-0.11</v>
      </c>
      <c r="I493">
        <f>output__2[[#This Row],[wx]]*180/PI()</f>
        <v>-17.188733853924695</v>
      </c>
      <c r="J493">
        <f>output__2[[#This Row],[wy]]*180/PI()</f>
        <v>14.896902673401405</v>
      </c>
      <c r="K493">
        <f>output__2[[#This Row],[wz]]*180/PI()</f>
        <v>-6.3025357464390561</v>
      </c>
      <c r="L493">
        <f>output__2[[#This Row],[wx (deg)]]*output__2[[#This Row],[dt]]</f>
        <v>-1.6026087896044787</v>
      </c>
      <c r="M493">
        <f>output__2[[#This Row],[wy (deg)]]*output__2[[#This Row],[dt]]</f>
        <v>1.3889276176572152</v>
      </c>
      <c r="N493">
        <f>output__2[[#This Row],[wz (deg)]]*output__2[[#This Row],[dt]]</f>
        <v>-0.5876232228549757</v>
      </c>
      <c r="O493">
        <f>SUM($L$2:output__2[[#This Row],[delta θx]])</f>
        <v>72.106295620838253</v>
      </c>
      <c r="P493">
        <f>SUM($M$2:output__2[[#This Row],[delta θy]])</f>
        <v>-1.5774003654928206</v>
      </c>
      <c r="Q493">
        <f>SUM($N$2:output__2[[#This Row],[delta θz]])</f>
        <v>16.862006390124272</v>
      </c>
      <c r="R493">
        <f>SQRT(output__2[[#This Row],[θ x]]^2+output__2[[#This Row],[θ y]]^2+output__2[[#This Row],[θ z]]^2)</f>
        <v>74.068436729644617</v>
      </c>
      <c r="S493">
        <f>output__2[[#This Row],[ax]]*$B493</f>
        <v>-7.7385879999997881E-2</v>
      </c>
      <c r="T493">
        <f>output__2[[#This Row],[ay]]*$B493</f>
        <v>-0.67036683999998159</v>
      </c>
      <c r="U493">
        <f>output__2[[#This Row],[az]]*$B493</f>
        <v>-0.15663647999999569</v>
      </c>
      <c r="V493">
        <f>SUM(S$2:S493)</f>
        <v>0.55411604999987663</v>
      </c>
      <c r="W493">
        <f>SUM(T$2:T493)</f>
        <v>4.7438392700002172</v>
      </c>
      <c r="X493">
        <f>SUM($U$2:U493)</f>
        <v>-19.924743420000027</v>
      </c>
      <c r="Y493">
        <f>SQRT(output__2[[#This Row],[vx]]^2+output__2[[#This Row],[vy]]^2+output__2[[#This Row],[vz]]^2)</f>
        <v>20.489178996955882</v>
      </c>
      <c r="Z493">
        <f t="shared" si="7"/>
        <v>0.97499999999999998</v>
      </c>
      <c r="AA493">
        <f>output__2[[#This Row],[m segmental(kg)]]*output__2[[#This Row],[vmag]]</f>
        <v>19.976949522031983</v>
      </c>
    </row>
    <row r="494" spans="1:27" x14ac:dyDescent="0.3">
      <c r="A494">
        <v>61.788815</v>
      </c>
      <c r="B494">
        <f>output__2[[#This Row],[time]]-A493</f>
        <v>0.12138300000000157</v>
      </c>
      <c r="C494">
        <v>2.7800000000000002</v>
      </c>
      <c r="D494">
        <v>4.22</v>
      </c>
      <c r="E494">
        <v>-0.67</v>
      </c>
      <c r="F494">
        <v>-0.03</v>
      </c>
      <c r="G494">
        <v>-0.02</v>
      </c>
      <c r="H494">
        <v>0.15</v>
      </c>
      <c r="I494">
        <f>output__2[[#This Row],[wx]]*180/PI()</f>
        <v>-1.7188733853924696</v>
      </c>
      <c r="J494">
        <f>output__2[[#This Row],[wy]]*180/PI()</f>
        <v>-1.1459155902616465</v>
      </c>
      <c r="K494">
        <f>output__2[[#This Row],[wz]]*180/PI()</f>
        <v>8.5943669269623477</v>
      </c>
      <c r="L494">
        <f>output__2[[#This Row],[wx (deg)]]*output__2[[#This Row],[dt]]</f>
        <v>-0.20864200813909684</v>
      </c>
      <c r="M494">
        <f>output__2[[#This Row],[wy (deg)]]*output__2[[#This Row],[dt]]</f>
        <v>-0.13909467209273124</v>
      </c>
      <c r="N494">
        <f>output__2[[#This Row],[wz (deg)]]*output__2[[#This Row],[dt]]</f>
        <v>1.0432100406954841</v>
      </c>
      <c r="O494">
        <f>SUM($L$2:output__2[[#This Row],[delta θx]])</f>
        <v>71.897653612699159</v>
      </c>
      <c r="P494">
        <f>SUM($M$2:output__2[[#This Row],[delta θy]])</f>
        <v>-1.7164950375855519</v>
      </c>
      <c r="Q494">
        <f>SUM($N$2:output__2[[#This Row],[delta θz]])</f>
        <v>17.905216430819756</v>
      </c>
      <c r="R494">
        <f>SQRT(output__2[[#This Row],[θ x]]^2+output__2[[#This Row],[θ y]]^2+output__2[[#This Row],[θ z]]^2)</f>
        <v>74.11353267562022</v>
      </c>
      <c r="S494">
        <f>output__2[[#This Row],[ax]]*$B494</f>
        <v>0.33744474000000441</v>
      </c>
      <c r="T494">
        <f>output__2[[#This Row],[ay]]*$B494</f>
        <v>0.51223626000000666</v>
      </c>
      <c r="U494">
        <f>output__2[[#This Row],[az]]*$B494</f>
        <v>-8.1326610000001062E-2</v>
      </c>
      <c r="V494">
        <f>SUM(S$2:S494)</f>
        <v>0.89156078999988098</v>
      </c>
      <c r="W494">
        <f>SUM(T$2:T494)</f>
        <v>5.2560755300002242</v>
      </c>
      <c r="X494">
        <f>SUM($U$2:U494)</f>
        <v>-20.006070030000028</v>
      </c>
      <c r="Y494">
        <f>SQRT(output__2[[#This Row],[vx]]^2+output__2[[#This Row],[vy]]^2+output__2[[#This Row],[vz]]^2)</f>
        <v>20.70420364719681</v>
      </c>
      <c r="Z494">
        <f t="shared" si="7"/>
        <v>0.97499999999999998</v>
      </c>
      <c r="AA494">
        <f>output__2[[#This Row],[m segmental(kg)]]*output__2[[#This Row],[vmag]]</f>
        <v>20.186598556016889</v>
      </c>
    </row>
    <row r="495" spans="1:27" x14ac:dyDescent="0.3">
      <c r="A495">
        <v>61.942240999999996</v>
      </c>
      <c r="B495">
        <f>output__2[[#This Row],[time]]-A494</f>
        <v>0.15342599999999607</v>
      </c>
      <c r="C495">
        <v>-3.2600000000000002</v>
      </c>
      <c r="D495">
        <v>0.48</v>
      </c>
      <c r="E495">
        <v>0.76</v>
      </c>
      <c r="F495">
        <v>-0.31</v>
      </c>
      <c r="G495">
        <v>-0.67</v>
      </c>
      <c r="H495">
        <v>-0.22</v>
      </c>
      <c r="I495">
        <f>output__2[[#This Row],[wx]]*180/PI()</f>
        <v>-17.761691649055518</v>
      </c>
      <c r="J495">
        <f>output__2[[#This Row],[wy]]*180/PI()</f>
        <v>-38.388172273765157</v>
      </c>
      <c r="K495">
        <f>output__2[[#This Row],[wz]]*180/PI()</f>
        <v>-12.605071492878112</v>
      </c>
      <c r="L495">
        <f>output__2[[#This Row],[wx (deg)]]*output__2[[#This Row],[dt]]</f>
        <v>-2.725105302947922</v>
      </c>
      <c r="M495">
        <f>output__2[[#This Row],[wy (deg)]]*output__2[[#This Row],[dt]]</f>
        <v>-5.8897437192745423</v>
      </c>
      <c r="N495">
        <f>output__2[[#This Row],[wz (deg)]]*output__2[[#This Row],[dt]]</f>
        <v>-1.9339456988662675</v>
      </c>
      <c r="O495">
        <f>SUM($L$2:output__2[[#This Row],[delta θx]])</f>
        <v>69.172548309751235</v>
      </c>
      <c r="P495">
        <f>SUM($M$2:output__2[[#This Row],[delta θy]])</f>
        <v>-7.606238756860094</v>
      </c>
      <c r="Q495">
        <f>SUM($N$2:output__2[[#This Row],[delta θz]])</f>
        <v>15.971270731953489</v>
      </c>
      <c r="R495">
        <f>SQRT(output__2[[#This Row],[θ x]]^2+output__2[[#This Row],[θ y]]^2+output__2[[#This Row],[θ z]]^2)</f>
        <v>71.398724053617258</v>
      </c>
      <c r="S495">
        <f>output__2[[#This Row],[ax]]*$B495</f>
        <v>-0.50016875999998722</v>
      </c>
      <c r="T495">
        <f>output__2[[#This Row],[ay]]*$B495</f>
        <v>7.3644479999998111E-2</v>
      </c>
      <c r="U495">
        <f>output__2[[#This Row],[az]]*$B495</f>
        <v>0.11660375999999702</v>
      </c>
      <c r="V495">
        <f>SUM(S$2:S495)</f>
        <v>0.39139202999989375</v>
      </c>
      <c r="W495">
        <f>SUM(T$2:T495)</f>
        <v>5.329720010000222</v>
      </c>
      <c r="X495">
        <f>SUM($U$2:U495)</f>
        <v>-19.889466270000032</v>
      </c>
      <c r="Y495">
        <f>SQRT(output__2[[#This Row],[vx]]^2+output__2[[#This Row],[vy]]^2+output__2[[#This Row],[vz]]^2)</f>
        <v>20.594901592666403</v>
      </c>
      <c r="Z495">
        <f t="shared" si="7"/>
        <v>0.97499999999999998</v>
      </c>
      <c r="AA495">
        <f>output__2[[#This Row],[m segmental(kg)]]*output__2[[#This Row],[vmag]]</f>
        <v>20.080029052849742</v>
      </c>
    </row>
    <row r="496" spans="1:27" x14ac:dyDescent="0.3">
      <c r="A496">
        <v>62.057648999999998</v>
      </c>
      <c r="B496">
        <f>output__2[[#This Row],[time]]-A495</f>
        <v>0.11540800000000218</v>
      </c>
      <c r="C496">
        <v>2.1800000000000002</v>
      </c>
      <c r="D496">
        <v>-6.86</v>
      </c>
      <c r="E496">
        <v>-0.51</v>
      </c>
      <c r="F496">
        <v>-0.86</v>
      </c>
      <c r="G496">
        <v>-7.0000000000000007E-2</v>
      </c>
      <c r="H496">
        <v>-0.02</v>
      </c>
      <c r="I496">
        <f>output__2[[#This Row],[wx]]*180/PI()</f>
        <v>-49.274370381250804</v>
      </c>
      <c r="J496">
        <f>output__2[[#This Row],[wy]]*180/PI()</f>
        <v>-4.0107045659157627</v>
      </c>
      <c r="K496">
        <f>output__2[[#This Row],[wz]]*180/PI()</f>
        <v>-1.1459155902616465</v>
      </c>
      <c r="L496">
        <f>output__2[[#This Row],[wx (deg)]]*output__2[[#This Row],[dt]]</f>
        <v>-5.6866565369595001</v>
      </c>
      <c r="M496">
        <f>output__2[[#This Row],[wy (deg)]]*output__2[[#This Row],[dt]]</f>
        <v>-0.46286739254321507</v>
      </c>
      <c r="N496">
        <f>output__2[[#This Row],[wz (deg)]]*output__2[[#This Row],[dt]]</f>
        <v>-0.13224782644091859</v>
      </c>
      <c r="O496">
        <f>SUM($L$2:output__2[[#This Row],[delta θx]])</f>
        <v>63.485891772791732</v>
      </c>
      <c r="P496">
        <f>SUM($M$2:output__2[[#This Row],[delta θy]])</f>
        <v>-8.0691061494033089</v>
      </c>
      <c r="Q496">
        <f>SUM($N$2:output__2[[#This Row],[delta θz]])</f>
        <v>15.83902290551257</v>
      </c>
      <c r="R496">
        <f>SQRT(output__2[[#This Row],[θ x]]^2+output__2[[#This Row],[θ y]]^2+output__2[[#This Row],[θ z]]^2)</f>
        <v>65.927563088880476</v>
      </c>
      <c r="S496">
        <f>output__2[[#This Row],[ax]]*$B496</f>
        <v>0.25158944000000477</v>
      </c>
      <c r="T496">
        <f>output__2[[#This Row],[ay]]*$B496</f>
        <v>-0.79169888000001498</v>
      </c>
      <c r="U496">
        <f>output__2[[#This Row],[az]]*$B496</f>
        <v>-5.885808000000111E-2</v>
      </c>
      <c r="V496">
        <f>SUM(S$2:S496)</f>
        <v>0.64298146999989858</v>
      </c>
      <c r="W496">
        <f>SUM(T$2:T496)</f>
        <v>4.5380211300002067</v>
      </c>
      <c r="X496">
        <f>SUM($U$2:U496)</f>
        <v>-19.948324350000032</v>
      </c>
      <c r="Y496">
        <f>SQRT(output__2[[#This Row],[vx]]^2+output__2[[#This Row],[vy]]^2+output__2[[#This Row],[vz]]^2)</f>
        <v>20.468089928469041</v>
      </c>
      <c r="Z496">
        <f t="shared" si="7"/>
        <v>0.97499999999999998</v>
      </c>
      <c r="AA496">
        <f>output__2[[#This Row],[m segmental(kg)]]*output__2[[#This Row],[vmag]]</f>
        <v>19.956387680257315</v>
      </c>
    </row>
    <row r="497" spans="1:27" x14ac:dyDescent="0.3">
      <c r="A497">
        <v>62.171977999999996</v>
      </c>
      <c r="B497">
        <f>output__2[[#This Row],[time]]-A496</f>
        <v>0.1143289999999979</v>
      </c>
      <c r="C497">
        <v>0.89</v>
      </c>
      <c r="D497">
        <v>7.95</v>
      </c>
      <c r="E497">
        <v>-4.3600000000000003</v>
      </c>
      <c r="F497">
        <v>-0.24</v>
      </c>
      <c r="G497">
        <v>-0.09</v>
      </c>
      <c r="H497">
        <v>-0.28000000000000003</v>
      </c>
      <c r="I497">
        <f>output__2[[#This Row],[wx]]*180/PI()</f>
        <v>-13.750987083139757</v>
      </c>
      <c r="J497">
        <f>output__2[[#This Row],[wy]]*180/PI()</f>
        <v>-5.156620156177409</v>
      </c>
      <c r="K497">
        <f>output__2[[#This Row],[wz]]*180/PI()</f>
        <v>-16.042818263663051</v>
      </c>
      <c r="L497">
        <f>output__2[[#This Row],[wx (deg)]]*output__2[[#This Row],[dt]]</f>
        <v>-1.5721366022282564</v>
      </c>
      <c r="M497">
        <f>output__2[[#This Row],[wy (deg)]]*output__2[[#This Row],[dt]]</f>
        <v>-0.58955122583559616</v>
      </c>
      <c r="N497">
        <f>output__2[[#This Row],[wz (deg)]]*output__2[[#This Row],[dt]]</f>
        <v>-1.8341593692662994</v>
      </c>
      <c r="O497">
        <f>SUM($L$2:output__2[[#This Row],[delta θx]])</f>
        <v>61.913755170563476</v>
      </c>
      <c r="P497">
        <f>SUM($M$2:output__2[[#This Row],[delta θy]])</f>
        <v>-8.6586573752389047</v>
      </c>
      <c r="Q497">
        <f>SUM($N$2:output__2[[#This Row],[delta θz]])</f>
        <v>14.004863536246271</v>
      </c>
      <c r="R497">
        <f>SQRT(output__2[[#This Row],[θ x]]^2+output__2[[#This Row],[θ y]]^2+output__2[[#This Row],[θ z]]^2)</f>
        <v>64.065760196310279</v>
      </c>
      <c r="S497">
        <f>output__2[[#This Row],[ax]]*$B497</f>
        <v>0.10175280999999814</v>
      </c>
      <c r="T497">
        <f>output__2[[#This Row],[ay]]*$B497</f>
        <v>0.90891554999998336</v>
      </c>
      <c r="U497">
        <f>output__2[[#This Row],[az]]*$B497</f>
        <v>-0.49847443999999091</v>
      </c>
      <c r="V497">
        <f>SUM(S$2:S497)</f>
        <v>0.74473427999989672</v>
      </c>
      <c r="W497">
        <f>SUM(T$2:T497)</f>
        <v>5.4469366800001904</v>
      </c>
      <c r="X497">
        <f>SUM($U$2:U497)</f>
        <v>-20.446798790000024</v>
      </c>
      <c r="Y497">
        <f>SQRT(output__2[[#This Row],[vx]]^2+output__2[[#This Row],[vy]]^2+output__2[[#This Row],[vz]]^2)</f>
        <v>21.172985833426633</v>
      </c>
      <c r="Z497">
        <f t="shared" si="7"/>
        <v>0.97499999999999998</v>
      </c>
      <c r="AA497">
        <f>output__2[[#This Row],[m segmental(kg)]]*output__2[[#This Row],[vmag]]</f>
        <v>20.643661187590968</v>
      </c>
    </row>
    <row r="498" spans="1:27" x14ac:dyDescent="0.3">
      <c r="A498">
        <v>62.289443999999996</v>
      </c>
      <c r="B498">
        <f>output__2[[#This Row],[time]]-A497</f>
        <v>0.11746600000000029</v>
      </c>
      <c r="C498">
        <v>3.66</v>
      </c>
      <c r="D498">
        <v>1.83</v>
      </c>
      <c r="E498">
        <v>-0.01</v>
      </c>
      <c r="F498">
        <v>-0.25</v>
      </c>
      <c r="G498">
        <v>0.42</v>
      </c>
      <c r="H498">
        <v>0.15</v>
      </c>
      <c r="I498">
        <f>output__2[[#This Row],[wx]]*180/PI()</f>
        <v>-14.323944878270581</v>
      </c>
      <c r="J498">
        <f>output__2[[#This Row],[wy]]*180/PI()</f>
        <v>24.064227395494573</v>
      </c>
      <c r="K498">
        <f>output__2[[#This Row],[wz]]*180/PI()</f>
        <v>8.5943669269623477</v>
      </c>
      <c r="L498">
        <f>output__2[[#This Row],[wx (deg)]]*output__2[[#This Row],[dt]]</f>
        <v>-1.6825765090709361</v>
      </c>
      <c r="M498">
        <f>output__2[[#This Row],[wy (deg)]]*output__2[[#This Row],[dt]]</f>
        <v>2.8267285352391727</v>
      </c>
      <c r="N498">
        <f>output__2[[#This Row],[wz (deg)]]*output__2[[#This Row],[dt]]</f>
        <v>1.0095459054425617</v>
      </c>
      <c r="O498">
        <f>SUM($L$2:output__2[[#This Row],[delta θx]])</f>
        <v>60.231178661492542</v>
      </c>
      <c r="P498">
        <f>SUM($M$2:output__2[[#This Row],[delta θy]])</f>
        <v>-5.8319288399997316</v>
      </c>
      <c r="Q498">
        <f>SUM($N$2:output__2[[#This Row],[delta θz]])</f>
        <v>15.014409441688832</v>
      </c>
      <c r="R498">
        <f>SQRT(output__2[[#This Row],[θ x]]^2+output__2[[#This Row],[θ y]]^2+output__2[[#This Row],[θ z]]^2)</f>
        <v>62.347724640359807</v>
      </c>
      <c r="S498">
        <f>output__2[[#This Row],[ax]]*$B498</f>
        <v>0.42992556000000109</v>
      </c>
      <c r="T498">
        <f>output__2[[#This Row],[ay]]*$B498</f>
        <v>0.21496278000000055</v>
      </c>
      <c r="U498">
        <f>output__2[[#This Row],[az]]*$B498</f>
        <v>-1.1746600000000029E-3</v>
      </c>
      <c r="V498">
        <f>SUM(S$2:S498)</f>
        <v>1.1746598399998978</v>
      </c>
      <c r="W498">
        <f>SUM(T$2:T498)</f>
        <v>5.6618994600001908</v>
      </c>
      <c r="X498">
        <f>SUM($U$2:U498)</f>
        <v>-20.447973450000024</v>
      </c>
      <c r="Y498">
        <f>SQRT(output__2[[#This Row],[vx]]^2+output__2[[#This Row],[vy]]^2+output__2[[#This Row],[vz]]^2)</f>
        <v>21.249859986521439</v>
      </c>
      <c r="Z498">
        <f t="shared" si="7"/>
        <v>0.97499999999999998</v>
      </c>
      <c r="AA498">
        <f>output__2[[#This Row],[m segmental(kg)]]*output__2[[#This Row],[vmag]]</f>
        <v>20.718613486858402</v>
      </c>
    </row>
    <row r="499" spans="1:27" x14ac:dyDescent="0.3">
      <c r="A499">
        <v>62.414389999999997</v>
      </c>
      <c r="B499">
        <f>output__2[[#This Row],[time]]-A498</f>
        <v>0.12494600000000133</v>
      </c>
      <c r="C499">
        <v>0.33</v>
      </c>
      <c r="D499">
        <v>-7.8500000000000005</v>
      </c>
      <c r="E499">
        <v>-1.48</v>
      </c>
      <c r="F499">
        <v>-0.48</v>
      </c>
      <c r="G499">
        <v>0.19</v>
      </c>
      <c r="H499">
        <v>-0.2</v>
      </c>
      <c r="I499">
        <f>output__2[[#This Row],[wx]]*180/PI()</f>
        <v>-27.501974166279513</v>
      </c>
      <c r="J499">
        <f>output__2[[#This Row],[wy]]*180/PI()</f>
        <v>10.886198107485642</v>
      </c>
      <c r="K499">
        <f>output__2[[#This Row],[wz]]*180/PI()</f>
        <v>-11.459155902616464</v>
      </c>
      <c r="L499">
        <f>output__2[[#This Row],[wx (deg)]]*output__2[[#This Row],[dt]]</f>
        <v>-3.4362616641799968</v>
      </c>
      <c r="M499">
        <f>output__2[[#This Row],[wy (deg)]]*output__2[[#This Row],[dt]]</f>
        <v>1.3601869087379155</v>
      </c>
      <c r="N499">
        <f>output__2[[#This Row],[wz (deg)]]*output__2[[#This Row],[dt]]</f>
        <v>-1.4317756934083321</v>
      </c>
      <c r="O499">
        <f>SUM($L$2:output__2[[#This Row],[delta θx]])</f>
        <v>56.794916997312548</v>
      </c>
      <c r="P499">
        <f>SUM($M$2:output__2[[#This Row],[delta θy]])</f>
        <v>-4.4717419312618159</v>
      </c>
      <c r="Q499">
        <f>SUM($N$2:output__2[[#This Row],[delta θz]])</f>
        <v>13.5826337482805</v>
      </c>
      <c r="R499">
        <f>SQRT(output__2[[#This Row],[θ x]]^2+output__2[[#This Row],[θ y]]^2+output__2[[#This Row],[θ z]]^2)</f>
        <v>58.567456937887918</v>
      </c>
      <c r="S499">
        <f>output__2[[#This Row],[ax]]*$B499</f>
        <v>4.1232180000000444E-2</v>
      </c>
      <c r="T499">
        <f>output__2[[#This Row],[ay]]*$B499</f>
        <v>-0.98082610000001058</v>
      </c>
      <c r="U499">
        <f>output__2[[#This Row],[az]]*$B499</f>
        <v>-0.18492008000000199</v>
      </c>
      <c r="V499">
        <f>SUM(S$2:S499)</f>
        <v>1.2158920199998982</v>
      </c>
      <c r="W499">
        <f>SUM(T$2:T499)</f>
        <v>4.6810733600001804</v>
      </c>
      <c r="X499">
        <f>SUM($U$2:U499)</f>
        <v>-20.632893530000025</v>
      </c>
      <c r="Y499">
        <f>SQRT(output__2[[#This Row],[vx]]^2+output__2[[#This Row],[vy]]^2+output__2[[#This Row],[vz]]^2)</f>
        <v>21.192147994630457</v>
      </c>
      <c r="Z499">
        <f t="shared" si="7"/>
        <v>0.97499999999999998</v>
      </c>
      <c r="AA499">
        <f>output__2[[#This Row],[m segmental(kg)]]*output__2[[#This Row],[vmag]]</f>
        <v>20.662344294764694</v>
      </c>
    </row>
    <row r="500" spans="1:27" x14ac:dyDescent="0.3">
      <c r="A500">
        <v>62.543194</v>
      </c>
      <c r="B500">
        <f>output__2[[#This Row],[time]]-A499</f>
        <v>0.12880400000000236</v>
      </c>
      <c r="C500">
        <v>1.1500000000000001</v>
      </c>
      <c r="D500">
        <v>5.43</v>
      </c>
      <c r="E500">
        <v>-2.72</v>
      </c>
      <c r="F500">
        <v>0.2</v>
      </c>
      <c r="G500">
        <v>-0.59</v>
      </c>
      <c r="H500">
        <v>0.39</v>
      </c>
      <c r="I500">
        <f>output__2[[#This Row],[wx]]*180/PI()</f>
        <v>11.459155902616464</v>
      </c>
      <c r="J500">
        <f>output__2[[#This Row],[wy]]*180/PI()</f>
        <v>-33.804509912718565</v>
      </c>
      <c r="K500">
        <f>output__2[[#This Row],[wz]]*180/PI()</f>
        <v>22.345354010102106</v>
      </c>
      <c r="L500">
        <f>output__2[[#This Row],[wx (deg)]]*output__2[[#This Row],[dt]]</f>
        <v>1.4759851168806382</v>
      </c>
      <c r="M500">
        <f>output__2[[#This Row],[wy (deg)]]*output__2[[#This Row],[dt]]</f>
        <v>-4.3541560947978821</v>
      </c>
      <c r="N500">
        <f>output__2[[#This Row],[wz (deg)]]*output__2[[#This Row],[dt]]</f>
        <v>2.8781709779172444</v>
      </c>
      <c r="O500">
        <f>SUM($L$2:output__2[[#This Row],[delta θx]])</f>
        <v>58.270902114193184</v>
      </c>
      <c r="P500">
        <f>SUM($M$2:output__2[[#This Row],[delta θy]])</f>
        <v>-8.8258980260596971</v>
      </c>
      <c r="Q500">
        <f>SUM($N$2:output__2[[#This Row],[delta θz]])</f>
        <v>16.460804726197743</v>
      </c>
      <c r="R500">
        <f>SQRT(output__2[[#This Row],[θ x]]^2+output__2[[#This Row],[θ y]]^2+output__2[[#This Row],[θ z]]^2)</f>
        <v>61.191115379622737</v>
      </c>
      <c r="S500">
        <f>output__2[[#This Row],[ax]]*$B500</f>
        <v>0.14812460000000274</v>
      </c>
      <c r="T500">
        <f>output__2[[#This Row],[ay]]*$B500</f>
        <v>0.69940572000001278</v>
      </c>
      <c r="U500">
        <f>output__2[[#This Row],[az]]*$B500</f>
        <v>-0.35034688000000647</v>
      </c>
      <c r="V500">
        <f>SUM(S$2:S500)</f>
        <v>1.3640166199999009</v>
      </c>
      <c r="W500">
        <f>SUM(T$2:T500)</f>
        <v>5.3804790800001934</v>
      </c>
      <c r="X500">
        <f>SUM($U$2:U500)</f>
        <v>-20.983240410000032</v>
      </c>
      <c r="Y500">
        <f>SQRT(output__2[[#This Row],[vx]]^2+output__2[[#This Row],[vy]]^2+output__2[[#This Row],[vz]]^2)</f>
        <v>21.704987320286875</v>
      </c>
      <c r="Z500">
        <f t="shared" si="7"/>
        <v>0.97499999999999998</v>
      </c>
      <c r="AA500">
        <f>output__2[[#This Row],[m segmental(kg)]]*output__2[[#This Row],[vmag]]</f>
        <v>21.162362637279703</v>
      </c>
    </row>
    <row r="501" spans="1:27" x14ac:dyDescent="0.3">
      <c r="A501">
        <v>62.678697999999997</v>
      </c>
      <c r="B501">
        <f>output__2[[#This Row],[time]]-A500</f>
        <v>0.1355039999999974</v>
      </c>
      <c r="C501">
        <v>-2.69</v>
      </c>
      <c r="D501">
        <v>1.1500000000000001</v>
      </c>
      <c r="E501">
        <v>1.6</v>
      </c>
      <c r="F501">
        <v>-0.19</v>
      </c>
      <c r="G501">
        <v>-0.28000000000000003</v>
      </c>
      <c r="H501">
        <v>0.14000000000000001</v>
      </c>
      <c r="I501">
        <f>output__2[[#This Row],[wx]]*180/PI()</f>
        <v>-10.886198107485642</v>
      </c>
      <c r="J501">
        <f>output__2[[#This Row],[wy]]*180/PI()</f>
        <v>-16.042818263663051</v>
      </c>
      <c r="K501">
        <f>output__2[[#This Row],[wz]]*180/PI()</f>
        <v>8.0214091318315255</v>
      </c>
      <c r="L501">
        <f>output__2[[#This Row],[wx (deg)]]*output__2[[#This Row],[dt]]</f>
        <v>-1.4751233883567061</v>
      </c>
      <c r="M501">
        <f>output__2[[#This Row],[wy (deg)]]*output__2[[#This Row],[dt]]</f>
        <v>-2.1738660459993566</v>
      </c>
      <c r="N501">
        <f>output__2[[#This Row],[wz (deg)]]*output__2[[#This Row],[dt]]</f>
        <v>1.0869330229996783</v>
      </c>
      <c r="O501">
        <f>SUM($L$2:output__2[[#This Row],[delta θx]])</f>
        <v>56.795778725836477</v>
      </c>
      <c r="P501">
        <f>SUM($M$2:output__2[[#This Row],[delta θy]])</f>
        <v>-10.999764072059055</v>
      </c>
      <c r="Q501">
        <f>SUM($N$2:output__2[[#This Row],[delta θz]])</f>
        <v>17.54773774919742</v>
      </c>
      <c r="R501">
        <f>SQRT(output__2[[#This Row],[θ x]]^2+output__2[[#This Row],[θ y]]^2+output__2[[#This Row],[θ z]]^2)</f>
        <v>60.453936107004225</v>
      </c>
      <c r="S501">
        <f>output__2[[#This Row],[ax]]*$B501</f>
        <v>-0.36450575999999302</v>
      </c>
      <c r="T501">
        <f>output__2[[#This Row],[ay]]*$B501</f>
        <v>0.15582959999999704</v>
      </c>
      <c r="U501">
        <f>output__2[[#This Row],[az]]*$B501</f>
        <v>0.21680639999999585</v>
      </c>
      <c r="V501">
        <f>SUM(S$2:S501)</f>
        <v>0.99951085999990785</v>
      </c>
      <c r="W501">
        <f>SUM(T$2:T501)</f>
        <v>5.5363086800001904</v>
      </c>
      <c r="X501">
        <f>SUM($U$2:U501)</f>
        <v>-20.766434010000037</v>
      </c>
      <c r="Y501">
        <f>SQRT(output__2[[#This Row],[vx]]^2+output__2[[#This Row],[vy]]^2+output__2[[#This Row],[vz]]^2)</f>
        <v>21.514983552194256</v>
      </c>
      <c r="Z501">
        <f t="shared" si="7"/>
        <v>0.97499999999999998</v>
      </c>
      <c r="AA501">
        <f>output__2[[#This Row],[m segmental(kg)]]*output__2[[#This Row],[vmag]]</f>
        <v>20.977108963389398</v>
      </c>
    </row>
    <row r="502" spans="1:27" x14ac:dyDescent="0.3">
      <c r="A502">
        <v>62.790350999999994</v>
      </c>
      <c r="B502">
        <f>output__2[[#This Row],[time]]-A501</f>
        <v>0.11165299999999689</v>
      </c>
      <c r="C502">
        <v>2.77</v>
      </c>
      <c r="D502">
        <v>-7.61</v>
      </c>
      <c r="E502">
        <v>0.11</v>
      </c>
      <c r="F502">
        <v>-0.42</v>
      </c>
      <c r="G502">
        <v>0.32</v>
      </c>
      <c r="H502">
        <v>0.24</v>
      </c>
      <c r="I502">
        <f>output__2[[#This Row],[wx]]*180/PI()</f>
        <v>-24.064227395494573</v>
      </c>
      <c r="J502">
        <f>output__2[[#This Row],[wy]]*180/PI()</f>
        <v>18.334649444186343</v>
      </c>
      <c r="K502">
        <f>output__2[[#This Row],[wz]]*180/PI()</f>
        <v>13.750987083139757</v>
      </c>
      <c r="L502">
        <f>output__2[[#This Row],[wx (deg)]]*output__2[[#This Row],[dt]]</f>
        <v>-2.6868431813890807</v>
      </c>
      <c r="M502">
        <f>output__2[[#This Row],[wy (deg)]]*output__2[[#This Row],[dt]]</f>
        <v>2.0471186143916809</v>
      </c>
      <c r="N502">
        <f>output__2[[#This Row],[wz (deg)]]*output__2[[#This Row],[dt]]</f>
        <v>1.5353389607937606</v>
      </c>
      <c r="O502">
        <f>SUM($L$2:output__2[[#This Row],[delta θx]])</f>
        <v>54.108935544447398</v>
      </c>
      <c r="P502">
        <f>SUM($M$2:output__2[[#This Row],[delta θy]])</f>
        <v>-8.9526454576673729</v>
      </c>
      <c r="Q502">
        <f>SUM($N$2:output__2[[#This Row],[delta θz]])</f>
        <v>19.083076709991182</v>
      </c>
      <c r="R502">
        <f>SQRT(output__2[[#This Row],[θ x]]^2+output__2[[#This Row],[θ y]]^2+output__2[[#This Row],[θ z]]^2)</f>
        <v>58.069704521060402</v>
      </c>
      <c r="S502">
        <f>output__2[[#This Row],[ax]]*$B502</f>
        <v>0.30927880999999141</v>
      </c>
      <c r="T502">
        <f>output__2[[#This Row],[ay]]*$B502</f>
        <v>-0.84967932999997642</v>
      </c>
      <c r="U502">
        <f>output__2[[#This Row],[az]]*$B502</f>
        <v>1.2281829999999659E-2</v>
      </c>
      <c r="V502">
        <f>SUM(S$2:S502)</f>
        <v>1.3087896699998993</v>
      </c>
      <c r="W502">
        <f>SUM(T$2:T502)</f>
        <v>4.6866293500002136</v>
      </c>
      <c r="X502">
        <f>SUM($U$2:U502)</f>
        <v>-20.754152180000037</v>
      </c>
      <c r="Y502">
        <f>SQRT(output__2[[#This Row],[vx]]^2+output__2[[#This Row],[vy]]^2+output__2[[#This Row],[vz]]^2)</f>
        <v>21.316947665535565</v>
      </c>
      <c r="Z502">
        <f t="shared" si="7"/>
        <v>0.97499999999999998</v>
      </c>
      <c r="AA502">
        <f>output__2[[#This Row],[m segmental(kg)]]*output__2[[#This Row],[vmag]]</f>
        <v>20.784023973897174</v>
      </c>
    </row>
    <row r="503" spans="1:27" x14ac:dyDescent="0.3">
      <c r="A503">
        <v>62.916021000000001</v>
      </c>
      <c r="B503">
        <f>output__2[[#This Row],[time]]-A502</f>
        <v>0.12567000000000661</v>
      </c>
      <c r="C503">
        <v>1.76</v>
      </c>
      <c r="D503">
        <v>6.04</v>
      </c>
      <c r="E503">
        <v>-2.36</v>
      </c>
      <c r="F503">
        <v>-0.79</v>
      </c>
      <c r="G503">
        <v>0.37</v>
      </c>
      <c r="H503">
        <v>-0.04</v>
      </c>
      <c r="I503">
        <f>output__2[[#This Row],[wx]]*180/PI()</f>
        <v>-45.263665815335038</v>
      </c>
      <c r="J503">
        <f>output__2[[#This Row],[wy]]*180/PI()</f>
        <v>21.199438419840458</v>
      </c>
      <c r="K503">
        <f>output__2[[#This Row],[wz]]*180/PI()</f>
        <v>-2.2918311805232929</v>
      </c>
      <c r="L503">
        <f>output__2[[#This Row],[wx (deg)]]*output__2[[#This Row],[dt]]</f>
        <v>-5.6882848830134538</v>
      </c>
      <c r="M503">
        <f>output__2[[#This Row],[wy (deg)]]*output__2[[#This Row],[dt]]</f>
        <v>2.6641334262214906</v>
      </c>
      <c r="N503">
        <f>output__2[[#This Row],[wz (deg)]]*output__2[[#This Row],[dt]]</f>
        <v>-0.28801442445637737</v>
      </c>
      <c r="O503">
        <f>SUM($L$2:output__2[[#This Row],[delta θx]])</f>
        <v>48.420650661433946</v>
      </c>
      <c r="P503">
        <f>SUM($M$2:output__2[[#This Row],[delta θy]])</f>
        <v>-6.2885120314458822</v>
      </c>
      <c r="Q503">
        <f>SUM($N$2:output__2[[#This Row],[delta θz]])</f>
        <v>18.795062285534804</v>
      </c>
      <c r="R503">
        <f>SQRT(output__2[[#This Row],[θ x]]^2+output__2[[#This Row],[θ y]]^2+output__2[[#This Row],[θ z]]^2)</f>
        <v>52.319777908200223</v>
      </c>
      <c r="S503">
        <f>output__2[[#This Row],[ax]]*$B503</f>
        <v>0.22117920000001162</v>
      </c>
      <c r="T503">
        <f>output__2[[#This Row],[ay]]*$B503</f>
        <v>0.75904680000003988</v>
      </c>
      <c r="U503">
        <f>output__2[[#This Row],[az]]*$B503</f>
        <v>-0.29658120000001559</v>
      </c>
      <c r="V503">
        <f>SUM(S$2:S503)</f>
        <v>1.529968869999911</v>
      </c>
      <c r="W503">
        <f>SUM(T$2:T503)</f>
        <v>5.4456761500002537</v>
      </c>
      <c r="X503">
        <f>SUM($U$2:U503)</f>
        <v>-21.050733380000054</v>
      </c>
      <c r="Y503">
        <f>SQRT(output__2[[#This Row],[vx]]^2+output__2[[#This Row],[vy]]^2+output__2[[#This Row],[vz]]^2)</f>
        <v>21.797467038848776</v>
      </c>
      <c r="Z503">
        <f t="shared" si="7"/>
        <v>0.97499999999999998</v>
      </c>
      <c r="AA503">
        <f>output__2[[#This Row],[m segmental(kg)]]*output__2[[#This Row],[vmag]]</f>
        <v>21.252530362877557</v>
      </c>
    </row>
    <row r="504" spans="1:27" x14ac:dyDescent="0.3">
      <c r="A504">
        <v>63.052276999999997</v>
      </c>
      <c r="B504">
        <f>output__2[[#This Row],[time]]-A503</f>
        <v>0.13625599999999594</v>
      </c>
      <c r="C504">
        <v>4.13</v>
      </c>
      <c r="D504">
        <v>1.95</v>
      </c>
      <c r="E504">
        <v>1.3800000000000001</v>
      </c>
      <c r="F504">
        <v>-0.70000000000000007</v>
      </c>
      <c r="G504">
        <v>0.43</v>
      </c>
      <c r="H504">
        <v>0.23</v>
      </c>
      <c r="I504">
        <f>output__2[[#This Row],[wx]]*180/PI()</f>
        <v>-40.107045659157627</v>
      </c>
      <c r="J504">
        <f>output__2[[#This Row],[wy]]*180/PI()</f>
        <v>24.637185190625402</v>
      </c>
      <c r="K504">
        <f>output__2[[#This Row],[wz]]*180/PI()</f>
        <v>13.178029288008934</v>
      </c>
      <c r="L504">
        <f>output__2[[#This Row],[wx (deg)]]*output__2[[#This Row],[dt]]</f>
        <v>-5.4648256133340185</v>
      </c>
      <c r="M504">
        <f>output__2[[#This Row],[wy (deg)]]*output__2[[#This Row],[dt]]</f>
        <v>3.3569643053337548</v>
      </c>
      <c r="N504">
        <f>output__2[[#This Row],[wz (deg)]]*output__2[[#This Row],[dt]]</f>
        <v>1.7955855586668918</v>
      </c>
      <c r="O504">
        <f>SUM($L$2:output__2[[#This Row],[delta θx]])</f>
        <v>42.955825048099925</v>
      </c>
      <c r="P504">
        <f>SUM($M$2:output__2[[#This Row],[delta θy]])</f>
        <v>-2.9315477261121274</v>
      </c>
      <c r="Q504">
        <f>SUM($N$2:output__2[[#This Row],[delta θz]])</f>
        <v>20.590647844201698</v>
      </c>
      <c r="R504">
        <f>SQRT(output__2[[#This Row],[θ x]]^2+output__2[[#This Row],[θ y]]^2+output__2[[#This Row],[θ z]]^2)</f>
        <v>47.726006079257985</v>
      </c>
      <c r="S504">
        <f>output__2[[#This Row],[ax]]*$B504</f>
        <v>0.56273727999998324</v>
      </c>
      <c r="T504">
        <f>output__2[[#This Row],[ay]]*$B504</f>
        <v>0.26569919999999209</v>
      </c>
      <c r="U504">
        <f>output__2[[#This Row],[az]]*$B504</f>
        <v>0.18803327999999442</v>
      </c>
      <c r="V504">
        <f>SUM(S$2:S504)</f>
        <v>2.092706149999894</v>
      </c>
      <c r="W504">
        <f>SUM(T$2:T504)</f>
        <v>5.711375350000246</v>
      </c>
      <c r="X504">
        <f>SUM($U$2:U504)</f>
        <v>-20.862700100000058</v>
      </c>
      <c r="Y504">
        <f>SQRT(output__2[[#This Row],[vx]]^2+output__2[[#This Row],[vy]]^2+output__2[[#This Row],[vz]]^2)</f>
        <v>21.731347930613513</v>
      </c>
      <c r="Z504">
        <f t="shared" si="7"/>
        <v>0.97499999999999998</v>
      </c>
      <c r="AA504">
        <f>output__2[[#This Row],[m segmental(kg)]]*output__2[[#This Row],[vmag]]</f>
        <v>21.188064232348175</v>
      </c>
    </row>
    <row r="505" spans="1:27" x14ac:dyDescent="0.3">
      <c r="A505">
        <v>63.181940999999995</v>
      </c>
      <c r="B505">
        <f>output__2[[#This Row],[time]]-A504</f>
        <v>0.12966399999999823</v>
      </c>
      <c r="C505">
        <v>1.78</v>
      </c>
      <c r="D505">
        <v>-7.72</v>
      </c>
      <c r="E505">
        <v>0.95000000000000007</v>
      </c>
      <c r="F505">
        <v>-0.41000000000000003</v>
      </c>
      <c r="G505">
        <v>0.27</v>
      </c>
      <c r="H505">
        <v>-0.05</v>
      </c>
      <c r="I505">
        <f>output__2[[#This Row],[wx]]*180/PI()</f>
        <v>-23.491269600363758</v>
      </c>
      <c r="J505">
        <f>output__2[[#This Row],[wy]]*180/PI()</f>
        <v>15.469860468532227</v>
      </c>
      <c r="K505">
        <f>output__2[[#This Row],[wz]]*180/PI()</f>
        <v>-2.8647889756541161</v>
      </c>
      <c r="L505">
        <f>output__2[[#This Row],[wx (deg)]]*output__2[[#This Row],[dt]]</f>
        <v>-3.0459719814615247</v>
      </c>
      <c r="M505">
        <f>output__2[[#This Row],[wy (deg)]]*output__2[[#This Row],[dt]]</f>
        <v>2.0058839877917354</v>
      </c>
      <c r="N505">
        <f>output__2[[#This Row],[wz (deg)]]*output__2[[#This Row],[dt]]</f>
        <v>-0.37145999773921023</v>
      </c>
      <c r="O505">
        <f>SUM($L$2:output__2[[#This Row],[delta θx]])</f>
        <v>39.909853066638398</v>
      </c>
      <c r="P505">
        <f>SUM($M$2:output__2[[#This Row],[delta θy]])</f>
        <v>-0.92566373832039206</v>
      </c>
      <c r="Q505">
        <f>SUM($N$2:output__2[[#This Row],[delta θz]])</f>
        <v>20.219187846462486</v>
      </c>
      <c r="R505">
        <f>SQRT(output__2[[#This Row],[θ x]]^2+output__2[[#This Row],[θ y]]^2+output__2[[#This Row],[θ z]]^2)</f>
        <v>44.748952862917854</v>
      </c>
      <c r="S505">
        <f>output__2[[#This Row],[ax]]*$B505</f>
        <v>0.23080191999999686</v>
      </c>
      <c r="T505">
        <f>output__2[[#This Row],[ay]]*$B505</f>
        <v>-1.0010060799999863</v>
      </c>
      <c r="U505">
        <f>output__2[[#This Row],[az]]*$B505</f>
        <v>0.12318079999999833</v>
      </c>
      <c r="V505">
        <f>SUM(S$2:S505)</f>
        <v>2.3235080699998907</v>
      </c>
      <c r="W505">
        <f>SUM(T$2:T505)</f>
        <v>4.7103692700002595</v>
      </c>
      <c r="X505">
        <f>SUM($U$2:U505)</f>
        <v>-20.739519300000058</v>
      </c>
      <c r="Y505">
        <f>SQRT(output__2[[#This Row],[vx]]^2+output__2[[#This Row],[vy]]^2+output__2[[#This Row],[vz]]^2)</f>
        <v>21.394249909875136</v>
      </c>
      <c r="Z505">
        <f t="shared" si="7"/>
        <v>0.97499999999999998</v>
      </c>
      <c r="AA505">
        <f>output__2[[#This Row],[m segmental(kg)]]*output__2[[#This Row],[vmag]]</f>
        <v>20.859393662128255</v>
      </c>
    </row>
    <row r="506" spans="1:27" x14ac:dyDescent="0.3">
      <c r="A506">
        <v>63.310262999999999</v>
      </c>
      <c r="B506">
        <f>output__2[[#This Row],[time]]-A505</f>
        <v>0.12832200000000427</v>
      </c>
      <c r="C506">
        <v>-0.5</v>
      </c>
      <c r="D506">
        <v>3.25</v>
      </c>
      <c r="E506">
        <v>-2.86</v>
      </c>
      <c r="F506">
        <v>-0.24</v>
      </c>
      <c r="G506">
        <v>-0.57999999999999996</v>
      </c>
      <c r="H506">
        <v>0.5</v>
      </c>
      <c r="I506">
        <f>output__2[[#This Row],[wx]]*180/PI()</f>
        <v>-13.750987083139757</v>
      </c>
      <c r="J506">
        <f>output__2[[#This Row],[wy]]*180/PI()</f>
        <v>-33.231552117587746</v>
      </c>
      <c r="K506">
        <f>output__2[[#This Row],[wz]]*180/PI()</f>
        <v>28.647889756541161</v>
      </c>
      <c r="L506">
        <f>output__2[[#This Row],[wx (deg)]]*output__2[[#This Row],[dt]]</f>
        <v>-1.7645541644827185</v>
      </c>
      <c r="M506">
        <f>output__2[[#This Row],[wy (deg)]]*output__2[[#This Row],[dt]]</f>
        <v>-4.2643392308332366</v>
      </c>
      <c r="N506">
        <f>output__2[[#This Row],[wz (deg)]]*output__2[[#This Row],[dt]]</f>
        <v>3.6761545093389971</v>
      </c>
      <c r="O506">
        <f>SUM($L$2:output__2[[#This Row],[delta θx]])</f>
        <v>38.14529890215568</v>
      </c>
      <c r="P506">
        <f>SUM($M$2:output__2[[#This Row],[delta θy]])</f>
        <v>-5.1900029691536282</v>
      </c>
      <c r="Q506">
        <f>SUM($N$2:output__2[[#This Row],[delta θz]])</f>
        <v>23.895342355801482</v>
      </c>
      <c r="R506">
        <f>SQRT(output__2[[#This Row],[θ x]]^2+output__2[[#This Row],[θ y]]^2+output__2[[#This Row],[θ z]]^2)</f>
        <v>45.309903392697528</v>
      </c>
      <c r="S506">
        <f>output__2[[#This Row],[ax]]*$B506</f>
        <v>-6.4161000000002133E-2</v>
      </c>
      <c r="T506">
        <f>output__2[[#This Row],[ay]]*$B506</f>
        <v>0.41704650000001386</v>
      </c>
      <c r="U506">
        <f>output__2[[#This Row],[az]]*$B506</f>
        <v>-0.36700092000001217</v>
      </c>
      <c r="V506">
        <f>SUM(S$2:S506)</f>
        <v>2.2593470699998885</v>
      </c>
      <c r="W506">
        <f>SUM(T$2:T506)</f>
        <v>5.1274157700002734</v>
      </c>
      <c r="X506">
        <f>SUM($U$2:U506)</f>
        <v>-21.106520220000071</v>
      </c>
      <c r="Y506">
        <f>SQRT(output__2[[#This Row],[vx]]^2+output__2[[#This Row],[vy]]^2+output__2[[#This Row],[vz]]^2)</f>
        <v>21.837587720680972</v>
      </c>
      <c r="Z506">
        <f t="shared" si="7"/>
        <v>0.97499999999999998</v>
      </c>
      <c r="AA506">
        <f>output__2[[#This Row],[m segmental(kg)]]*output__2[[#This Row],[vmag]]</f>
        <v>21.291648027663946</v>
      </c>
    </row>
    <row r="507" spans="1:27" x14ac:dyDescent="0.3">
      <c r="A507">
        <v>63.419947999999998</v>
      </c>
      <c r="B507">
        <f>output__2[[#This Row],[time]]-A506</f>
        <v>0.10968499999999892</v>
      </c>
      <c r="C507">
        <v>-3.75</v>
      </c>
      <c r="D507">
        <v>4.1500000000000004</v>
      </c>
      <c r="E507">
        <v>-1.24</v>
      </c>
      <c r="F507">
        <v>-0.34</v>
      </c>
      <c r="G507">
        <v>-0.51</v>
      </c>
      <c r="H507">
        <v>-0.28000000000000003</v>
      </c>
      <c r="I507">
        <f>output__2[[#This Row],[wx]]*180/PI()</f>
        <v>-19.480565034447991</v>
      </c>
      <c r="J507">
        <f>output__2[[#This Row],[wy]]*180/PI()</f>
        <v>-29.220847551671984</v>
      </c>
      <c r="K507">
        <f>output__2[[#This Row],[wz]]*180/PI()</f>
        <v>-16.042818263663051</v>
      </c>
      <c r="L507">
        <f>output__2[[#This Row],[wx (deg)]]*output__2[[#This Row],[dt]]</f>
        <v>-2.1367257758034071</v>
      </c>
      <c r="M507">
        <f>output__2[[#This Row],[wy (deg)]]*output__2[[#This Row],[dt]]</f>
        <v>-3.2050886637051099</v>
      </c>
      <c r="N507">
        <f>output__2[[#This Row],[wz (deg)]]*output__2[[#This Row],[dt]]</f>
        <v>-1.7596565212498645</v>
      </c>
      <c r="O507">
        <f>SUM($L$2:output__2[[#This Row],[delta θx]])</f>
        <v>36.008573126352275</v>
      </c>
      <c r="P507">
        <f>SUM($M$2:output__2[[#This Row],[delta θy]])</f>
        <v>-8.3950916328587386</v>
      </c>
      <c r="Q507">
        <f>SUM($N$2:output__2[[#This Row],[delta θz]])</f>
        <v>22.135685834551616</v>
      </c>
      <c r="R507">
        <f>SQRT(output__2[[#This Row],[θ x]]^2+output__2[[#This Row],[θ y]]^2+output__2[[#This Row],[θ z]]^2)</f>
        <v>43.093891556529485</v>
      </c>
      <c r="S507">
        <f>output__2[[#This Row],[ax]]*$B507</f>
        <v>-0.41131874999999596</v>
      </c>
      <c r="T507">
        <f>output__2[[#This Row],[ay]]*$B507</f>
        <v>0.45519274999999559</v>
      </c>
      <c r="U507">
        <f>output__2[[#This Row],[az]]*$B507</f>
        <v>-0.13600939999999867</v>
      </c>
      <c r="V507">
        <f>SUM(S$2:S507)</f>
        <v>1.8480283199998926</v>
      </c>
      <c r="W507">
        <f>SUM(T$2:T507)</f>
        <v>5.5826085200002691</v>
      </c>
      <c r="X507">
        <f>SUM($U$2:U507)</f>
        <v>-21.24252962000007</v>
      </c>
      <c r="Y507">
        <f>SQRT(output__2[[#This Row],[vx]]^2+output__2[[#This Row],[vy]]^2+output__2[[#This Row],[vz]]^2)</f>
        <v>22.041456195444109</v>
      </c>
      <c r="Z507">
        <f t="shared" si="7"/>
        <v>0.97499999999999998</v>
      </c>
      <c r="AA507">
        <f>output__2[[#This Row],[m segmental(kg)]]*output__2[[#This Row],[vmag]]</f>
        <v>21.490419790558004</v>
      </c>
    </row>
    <row r="508" spans="1:27" x14ac:dyDescent="0.3">
      <c r="A508">
        <v>63.556588999999995</v>
      </c>
      <c r="B508">
        <f>output__2[[#This Row],[time]]-A507</f>
        <v>0.13664099999999735</v>
      </c>
      <c r="C508">
        <v>6.2</v>
      </c>
      <c r="D508">
        <v>-7.43</v>
      </c>
      <c r="E508">
        <v>-1.45</v>
      </c>
      <c r="F508">
        <v>-1.0900000000000001</v>
      </c>
      <c r="G508">
        <v>-0.28000000000000003</v>
      </c>
      <c r="H508">
        <v>1.01</v>
      </c>
      <c r="I508">
        <f>output__2[[#This Row],[wx]]*180/PI()</f>
        <v>-62.452399669259741</v>
      </c>
      <c r="J508">
        <f>output__2[[#This Row],[wy]]*180/PI()</f>
        <v>-16.042818263663051</v>
      </c>
      <c r="K508">
        <f>output__2[[#This Row],[wz]]*180/PI()</f>
        <v>57.868737308213149</v>
      </c>
      <c r="L508">
        <f>output__2[[#This Row],[wx (deg)]]*output__2[[#This Row],[dt]]</f>
        <v>-8.5335583432071545</v>
      </c>
      <c r="M508">
        <f>output__2[[#This Row],[wy (deg)]]*output__2[[#This Row],[dt]]</f>
        <v>-2.1921067303651403</v>
      </c>
      <c r="N508">
        <f>output__2[[#This Row],[wz (deg)]]*output__2[[#This Row],[dt]]</f>
        <v>7.9072421345313995</v>
      </c>
      <c r="O508">
        <f>SUM($L$2:output__2[[#This Row],[delta θx]])</f>
        <v>27.47501478314512</v>
      </c>
      <c r="P508">
        <f>SUM($M$2:output__2[[#This Row],[delta θy]])</f>
        <v>-10.587198363223878</v>
      </c>
      <c r="Q508">
        <f>SUM($N$2:output__2[[#This Row],[delta θz]])</f>
        <v>30.042927969083017</v>
      </c>
      <c r="R508">
        <f>SQRT(output__2[[#This Row],[θ x]]^2+output__2[[#This Row],[θ y]]^2+output__2[[#This Row],[θ z]]^2)</f>
        <v>42.065933098789145</v>
      </c>
      <c r="S508">
        <f>output__2[[#This Row],[ax]]*$B508</f>
        <v>0.84717419999998356</v>
      </c>
      <c r="T508">
        <f>output__2[[#This Row],[ay]]*$B508</f>
        <v>-1.0152426299999802</v>
      </c>
      <c r="U508">
        <f>output__2[[#This Row],[az]]*$B508</f>
        <v>-0.19812944999999615</v>
      </c>
      <c r="V508">
        <f>SUM(S$2:S508)</f>
        <v>2.6952025199998761</v>
      </c>
      <c r="W508">
        <f>SUM(T$2:T508)</f>
        <v>4.5673658900002891</v>
      </c>
      <c r="X508">
        <f>SUM($U$2:U508)</f>
        <v>-21.440659070000066</v>
      </c>
      <c r="Y508">
        <f>SQRT(output__2[[#This Row],[vx]]^2+output__2[[#This Row],[vy]]^2+output__2[[#This Row],[vz]]^2)</f>
        <v>22.086801695875479</v>
      </c>
      <c r="Z508">
        <f t="shared" si="7"/>
        <v>0.97499999999999998</v>
      </c>
      <c r="AA508">
        <f>output__2[[#This Row],[m segmental(kg)]]*output__2[[#This Row],[vmag]]</f>
        <v>21.534631653478591</v>
      </c>
    </row>
    <row r="509" spans="1:27" x14ac:dyDescent="0.3">
      <c r="A509">
        <v>63.703337999999995</v>
      </c>
      <c r="B509">
        <f>output__2[[#This Row],[time]]-A508</f>
        <v>0.1467489999999998</v>
      </c>
      <c r="C509">
        <v>8.0500000000000007</v>
      </c>
      <c r="D509">
        <v>6.7</v>
      </c>
      <c r="E509">
        <v>-7.94</v>
      </c>
      <c r="F509">
        <v>-0.55000000000000004</v>
      </c>
      <c r="G509">
        <v>0.18</v>
      </c>
      <c r="H509">
        <v>-0.59</v>
      </c>
      <c r="I509">
        <f>output__2[[#This Row],[wx]]*180/PI()</f>
        <v>-31.512678732195283</v>
      </c>
      <c r="J509">
        <f>output__2[[#This Row],[wy]]*180/PI()</f>
        <v>10.313240312354818</v>
      </c>
      <c r="K509">
        <f>output__2[[#This Row],[wz]]*180/PI()</f>
        <v>-33.804509912718565</v>
      </c>
      <c r="L509">
        <f>output__2[[#This Row],[wx (deg)]]*output__2[[#This Row],[dt]]</f>
        <v>-4.6244540912709189</v>
      </c>
      <c r="M509">
        <f>output__2[[#This Row],[wy (deg)]]*output__2[[#This Row],[dt]]</f>
        <v>1.5134577025977551</v>
      </c>
      <c r="N509">
        <f>output__2[[#This Row],[wz (deg)]]*output__2[[#This Row],[dt]]</f>
        <v>-4.9607780251815301</v>
      </c>
      <c r="O509">
        <f>SUM($L$2:output__2[[#This Row],[delta θx]])</f>
        <v>22.8505606918742</v>
      </c>
      <c r="P509">
        <f>SUM($M$2:output__2[[#This Row],[delta θy]])</f>
        <v>-9.0737406606261235</v>
      </c>
      <c r="Q509">
        <f>SUM($N$2:output__2[[#This Row],[delta θz]])</f>
        <v>25.082149943901488</v>
      </c>
      <c r="R509">
        <f>SQRT(output__2[[#This Row],[θ x]]^2+output__2[[#This Row],[θ y]]^2+output__2[[#This Row],[θ z]]^2)</f>
        <v>35.122573073704089</v>
      </c>
      <c r="S509">
        <f>output__2[[#This Row],[ax]]*$B509</f>
        <v>1.1813294499999984</v>
      </c>
      <c r="T509">
        <f>output__2[[#This Row],[ay]]*$B509</f>
        <v>0.98321829999999866</v>
      </c>
      <c r="U509">
        <f>output__2[[#This Row],[az]]*$B509</f>
        <v>-1.1651870599999985</v>
      </c>
      <c r="V509">
        <f>SUM(S$2:S509)</f>
        <v>3.8765319699998746</v>
      </c>
      <c r="W509">
        <f>SUM(T$2:T509)</f>
        <v>5.5505841900002881</v>
      </c>
      <c r="X509">
        <f>SUM($U$2:U509)</f>
        <v>-22.605846130000064</v>
      </c>
      <c r="Y509">
        <f>SQRT(output__2[[#This Row],[vx]]^2+output__2[[#This Row],[vy]]^2+output__2[[#This Row],[vz]]^2)</f>
        <v>23.597897453331537</v>
      </c>
      <c r="Z509">
        <f t="shared" si="7"/>
        <v>0.97499999999999998</v>
      </c>
      <c r="AA509">
        <f>output__2[[#This Row],[m segmental(kg)]]*output__2[[#This Row],[vmag]]</f>
        <v>23.007950016998247</v>
      </c>
    </row>
    <row r="510" spans="1:27" x14ac:dyDescent="0.3">
      <c r="A510">
        <v>63.822528999999996</v>
      </c>
      <c r="B510">
        <f>output__2[[#This Row],[time]]-A509</f>
        <v>0.11919100000000071</v>
      </c>
      <c r="C510">
        <v>-0.53</v>
      </c>
      <c r="D510">
        <v>2.17</v>
      </c>
      <c r="E510">
        <v>0.38</v>
      </c>
      <c r="F510">
        <v>-0.23</v>
      </c>
      <c r="G510">
        <v>1.1599999999999999</v>
      </c>
      <c r="H510">
        <v>-0.4</v>
      </c>
      <c r="I510">
        <f>output__2[[#This Row],[wx]]*180/PI()</f>
        <v>-13.178029288008934</v>
      </c>
      <c r="J510">
        <f>output__2[[#This Row],[wy]]*180/PI()</f>
        <v>66.463104235175493</v>
      </c>
      <c r="K510">
        <f>output__2[[#This Row],[wz]]*180/PI()</f>
        <v>-22.918311805232928</v>
      </c>
      <c r="L510">
        <f>output__2[[#This Row],[wx (deg)]]*output__2[[#This Row],[dt]]</f>
        <v>-1.5707024888670824</v>
      </c>
      <c r="M510">
        <f>output__2[[#This Row],[wy (deg)]]*output__2[[#This Row],[dt]]</f>
        <v>7.9218038568948499</v>
      </c>
      <c r="N510">
        <f>output__2[[#This Row],[wz (deg)]]*output__2[[#This Row],[dt]]</f>
        <v>-2.7316565023775343</v>
      </c>
      <c r="O510">
        <f>SUM($L$2:output__2[[#This Row],[delta θx]])</f>
        <v>21.279858203007119</v>
      </c>
      <c r="P510">
        <f>SUM($M$2:output__2[[#This Row],[delta θy]])</f>
        <v>-1.1519368037312736</v>
      </c>
      <c r="Q510">
        <f>SUM($N$2:output__2[[#This Row],[delta θz]])</f>
        <v>22.350493441523952</v>
      </c>
      <c r="R510">
        <f>SQRT(output__2[[#This Row],[θ x]]^2+output__2[[#This Row],[θ y]]^2+output__2[[#This Row],[θ z]]^2)</f>
        <v>30.882096441457552</v>
      </c>
      <c r="S510">
        <f>output__2[[#This Row],[ax]]*$B510</f>
        <v>-6.3171230000000383E-2</v>
      </c>
      <c r="T510">
        <f>output__2[[#This Row],[ay]]*$B510</f>
        <v>0.25864447000000151</v>
      </c>
      <c r="U510">
        <f>output__2[[#This Row],[az]]*$B510</f>
        <v>4.529258000000027E-2</v>
      </c>
      <c r="V510">
        <f>SUM(S$2:S510)</f>
        <v>3.8133607399998741</v>
      </c>
      <c r="W510">
        <f>SUM(T$2:T510)</f>
        <v>5.80922866000029</v>
      </c>
      <c r="X510">
        <f>SUM($U$2:U510)</f>
        <v>-22.560553550000062</v>
      </c>
      <c r="Y510">
        <f>SQRT(output__2[[#This Row],[vx]]^2+output__2[[#This Row],[vy]]^2+output__2[[#This Row],[vz]]^2)</f>
        <v>23.606512538703413</v>
      </c>
      <c r="Z510">
        <f t="shared" si="7"/>
        <v>0.97499999999999998</v>
      </c>
      <c r="AA510">
        <f>output__2[[#This Row],[m segmental(kg)]]*output__2[[#This Row],[vmag]]</f>
        <v>23.016349725235827</v>
      </c>
    </row>
    <row r="511" spans="1:27" x14ac:dyDescent="0.3">
      <c r="A511">
        <v>63.935043</v>
      </c>
      <c r="B511">
        <f>output__2[[#This Row],[time]]-A510</f>
        <v>0.11251400000000444</v>
      </c>
      <c r="C511">
        <v>4.3</v>
      </c>
      <c r="D511">
        <v>-6.51</v>
      </c>
      <c r="E511">
        <v>-0.69000000000000006</v>
      </c>
      <c r="F511">
        <v>-0.44</v>
      </c>
      <c r="G511">
        <v>-0.01</v>
      </c>
      <c r="H511">
        <v>0.28999999999999998</v>
      </c>
      <c r="I511">
        <f>output__2[[#This Row],[wx]]*180/PI()</f>
        <v>-25.210142985756224</v>
      </c>
      <c r="J511">
        <f>output__2[[#This Row],[wy]]*180/PI()</f>
        <v>-0.57295779513082323</v>
      </c>
      <c r="K511">
        <f>output__2[[#This Row],[wz]]*180/PI()</f>
        <v>16.615776058793873</v>
      </c>
      <c r="L511">
        <f>output__2[[#This Row],[wx (deg)]]*output__2[[#This Row],[dt]]</f>
        <v>-2.8364940278994877</v>
      </c>
      <c r="M511">
        <f>output__2[[#This Row],[wy (deg)]]*output__2[[#This Row],[dt]]</f>
        <v>-6.4465773361351994E-2</v>
      </c>
      <c r="N511">
        <f>output__2[[#This Row],[wz (deg)]]*output__2[[#This Row],[dt]]</f>
        <v>1.8695074274792076</v>
      </c>
      <c r="O511">
        <f>SUM($L$2:output__2[[#This Row],[delta θx]])</f>
        <v>18.443364175107632</v>
      </c>
      <c r="P511">
        <f>SUM($M$2:output__2[[#This Row],[delta θy]])</f>
        <v>-1.2164025770926257</v>
      </c>
      <c r="Q511">
        <f>SUM($N$2:output__2[[#This Row],[delta θz]])</f>
        <v>24.220000869003158</v>
      </c>
      <c r="R511">
        <f>SQRT(output__2[[#This Row],[θ x]]^2+output__2[[#This Row],[θ y]]^2+output__2[[#This Row],[θ z]]^2)</f>
        <v>30.467125880524321</v>
      </c>
      <c r="S511">
        <f>output__2[[#This Row],[ax]]*$B511</f>
        <v>0.48381020000001906</v>
      </c>
      <c r="T511">
        <f>output__2[[#This Row],[ay]]*$B511</f>
        <v>-0.73246614000002885</v>
      </c>
      <c r="U511">
        <f>output__2[[#This Row],[az]]*$B511</f>
        <v>-7.7634660000003075E-2</v>
      </c>
      <c r="V511">
        <f>SUM(S$2:S511)</f>
        <v>4.2971709399998934</v>
      </c>
      <c r="W511">
        <f>SUM(T$2:T511)</f>
        <v>5.0767625200002611</v>
      </c>
      <c r="X511">
        <f>SUM($U$2:U511)</f>
        <v>-22.638188210000067</v>
      </c>
      <c r="Y511">
        <f>SQRT(output__2[[#This Row],[vx]]^2+output__2[[#This Row],[vy]]^2+output__2[[#This Row],[vz]]^2)</f>
        <v>23.595057982625196</v>
      </c>
      <c r="Z511">
        <f t="shared" si="7"/>
        <v>0.97499999999999998</v>
      </c>
      <c r="AA511">
        <f>output__2[[#This Row],[m segmental(kg)]]*output__2[[#This Row],[vmag]]</f>
        <v>23.005181533059567</v>
      </c>
    </row>
    <row r="512" spans="1:27" x14ac:dyDescent="0.3">
      <c r="A512">
        <v>64.069684999999993</v>
      </c>
      <c r="B512">
        <f>output__2[[#This Row],[time]]-A511</f>
        <v>0.13464199999999238</v>
      </c>
      <c r="C512">
        <v>-1.67</v>
      </c>
      <c r="D512">
        <v>6.3</v>
      </c>
      <c r="E512">
        <v>-7.8900000000000006</v>
      </c>
      <c r="F512">
        <v>0.18</v>
      </c>
      <c r="G512">
        <v>-0.43</v>
      </c>
      <c r="H512">
        <v>0.91</v>
      </c>
      <c r="I512">
        <f>output__2[[#This Row],[wx]]*180/PI()</f>
        <v>10.313240312354818</v>
      </c>
      <c r="J512">
        <f>output__2[[#This Row],[wy]]*180/PI()</f>
        <v>-24.637185190625402</v>
      </c>
      <c r="K512">
        <f>output__2[[#This Row],[wz]]*180/PI()</f>
        <v>52.139159356904919</v>
      </c>
      <c r="L512">
        <f>output__2[[#This Row],[wx (deg)]]*output__2[[#This Row],[dt]]</f>
        <v>1.3885953021359989</v>
      </c>
      <c r="M512">
        <f>output__2[[#This Row],[wy (deg)]]*output__2[[#This Row],[dt]]</f>
        <v>-3.3171998884359977</v>
      </c>
      <c r="N512">
        <f>output__2[[#This Row],[wz (deg)]]*output__2[[#This Row],[dt]]</f>
        <v>7.0201206941319949</v>
      </c>
      <c r="O512">
        <f>SUM($L$2:output__2[[#This Row],[delta θx]])</f>
        <v>19.831959477243633</v>
      </c>
      <c r="P512">
        <f>SUM($M$2:output__2[[#This Row],[delta θy]])</f>
        <v>-4.5336024655286238</v>
      </c>
      <c r="Q512">
        <f>SUM($N$2:output__2[[#This Row],[delta θz]])</f>
        <v>31.240121563135155</v>
      </c>
      <c r="R512">
        <f>SQRT(output__2[[#This Row],[θ x]]^2+output__2[[#This Row],[θ y]]^2+output__2[[#This Row],[θ z]]^2)</f>
        <v>37.280093391808222</v>
      </c>
      <c r="S512">
        <f>output__2[[#This Row],[ax]]*$B512</f>
        <v>-0.22485213999998727</v>
      </c>
      <c r="T512">
        <f>output__2[[#This Row],[ay]]*$B512</f>
        <v>0.84824459999995194</v>
      </c>
      <c r="U512">
        <f>output__2[[#This Row],[az]]*$B512</f>
        <v>-1.0623253799999399</v>
      </c>
      <c r="V512">
        <f>SUM(S$2:S512)</f>
        <v>4.0723187999999064</v>
      </c>
      <c r="W512">
        <f>SUM(T$2:T512)</f>
        <v>5.9250071200002132</v>
      </c>
      <c r="X512">
        <f>SUM($U$2:U512)</f>
        <v>-23.700513590000007</v>
      </c>
      <c r="Y512">
        <f>SQRT(output__2[[#This Row],[vx]]^2+output__2[[#This Row],[vy]]^2+output__2[[#This Row],[vz]]^2)</f>
        <v>24.766990818641268</v>
      </c>
      <c r="Z512">
        <f t="shared" si="7"/>
        <v>0.97499999999999998</v>
      </c>
      <c r="AA512">
        <f>output__2[[#This Row],[m segmental(kg)]]*output__2[[#This Row],[vmag]]</f>
        <v>24.147816048175237</v>
      </c>
    </row>
    <row r="513" spans="1:27" x14ac:dyDescent="0.3">
      <c r="A513">
        <v>64.197721000000001</v>
      </c>
      <c r="B513">
        <f>output__2[[#This Row],[time]]-A512</f>
        <v>0.1280360000000087</v>
      </c>
      <c r="C513">
        <v>-1.3900000000000001</v>
      </c>
      <c r="D513">
        <v>3.96</v>
      </c>
      <c r="E513">
        <v>-0.54</v>
      </c>
      <c r="F513">
        <v>0.21</v>
      </c>
      <c r="G513">
        <v>-0.65</v>
      </c>
      <c r="H513">
        <v>-0.19</v>
      </c>
      <c r="I513">
        <f>output__2[[#This Row],[wx]]*180/PI()</f>
        <v>12.032113697747286</v>
      </c>
      <c r="J513">
        <f>output__2[[#This Row],[wy]]*180/PI()</f>
        <v>-37.242256683503513</v>
      </c>
      <c r="K513">
        <f>output__2[[#This Row],[wz]]*180/PI()</f>
        <v>-10.886198107485642</v>
      </c>
      <c r="L513">
        <f>output__2[[#This Row],[wx (deg)]]*output__2[[#This Row],[dt]]</f>
        <v>1.5405437094048762</v>
      </c>
      <c r="M513">
        <f>output__2[[#This Row],[wy (deg)]]*output__2[[#This Row],[dt]]</f>
        <v>-4.7683495767293795</v>
      </c>
      <c r="N513">
        <f>output__2[[#This Row],[wz (deg)]]*output__2[[#This Row],[dt]]</f>
        <v>-1.3938252608901263</v>
      </c>
      <c r="O513">
        <f>SUM($L$2:output__2[[#This Row],[delta θx]])</f>
        <v>21.372503186648508</v>
      </c>
      <c r="P513">
        <f>SUM($M$2:output__2[[#This Row],[delta θy]])</f>
        <v>-9.3019520422580033</v>
      </c>
      <c r="Q513">
        <f>SUM($N$2:output__2[[#This Row],[delta θz]])</f>
        <v>29.84629630224503</v>
      </c>
      <c r="R513">
        <f>SQRT(output__2[[#This Row],[θ x]]^2+output__2[[#This Row],[θ y]]^2+output__2[[#This Row],[θ z]]^2)</f>
        <v>37.86966605637253</v>
      </c>
      <c r="S513">
        <f>output__2[[#This Row],[ax]]*$B513</f>
        <v>-0.1779700400000121</v>
      </c>
      <c r="T513">
        <f>output__2[[#This Row],[ay]]*$B513</f>
        <v>0.50702256000003443</v>
      </c>
      <c r="U513">
        <f>output__2[[#This Row],[az]]*$B513</f>
        <v>-6.9139440000004701E-2</v>
      </c>
      <c r="V513">
        <f>SUM(S$2:S513)</f>
        <v>3.8943487599998945</v>
      </c>
      <c r="W513">
        <f>SUM(T$2:T513)</f>
        <v>6.4320296800002481</v>
      </c>
      <c r="X513">
        <f>SUM($U$2:U513)</f>
        <v>-23.769653030000011</v>
      </c>
      <c r="Y513">
        <f>SQRT(output__2[[#This Row],[vx]]^2+output__2[[#This Row],[vy]]^2+output__2[[#This Row],[vz]]^2)</f>
        <v>24.930570856591018</v>
      </c>
      <c r="Z513">
        <f t="shared" si="7"/>
        <v>0.97499999999999998</v>
      </c>
      <c r="AA513">
        <f>output__2[[#This Row],[m segmental(kg)]]*output__2[[#This Row],[vmag]]</f>
        <v>24.307306585176242</v>
      </c>
    </row>
    <row r="514" spans="1:27" x14ac:dyDescent="0.3">
      <c r="A514">
        <v>64.299413000000001</v>
      </c>
      <c r="B514">
        <f>output__2[[#This Row],[time]]-A513</f>
        <v>0.10169199999999989</v>
      </c>
      <c r="C514">
        <v>3.08</v>
      </c>
      <c r="D514">
        <v>-8.620000000000001</v>
      </c>
      <c r="E514">
        <v>2.0100000000000002</v>
      </c>
      <c r="F514">
        <v>-0.46</v>
      </c>
      <c r="G514">
        <v>-0.2</v>
      </c>
      <c r="H514">
        <v>0.01</v>
      </c>
      <c r="I514">
        <f>output__2[[#This Row],[wx]]*180/PI()</f>
        <v>-26.356058576017869</v>
      </c>
      <c r="J514">
        <f>output__2[[#This Row],[wy]]*180/PI()</f>
        <v>-11.459155902616464</v>
      </c>
      <c r="K514">
        <f>output__2[[#This Row],[wz]]*180/PI()</f>
        <v>0.57295779513082323</v>
      </c>
      <c r="L514">
        <f>output__2[[#This Row],[wx (deg)]]*output__2[[#This Row],[dt]]</f>
        <v>-2.6802003087124064</v>
      </c>
      <c r="M514">
        <f>output__2[[#This Row],[wy (deg)]]*output__2[[#This Row],[dt]]</f>
        <v>-1.1653044820488723</v>
      </c>
      <c r="N514">
        <f>output__2[[#This Row],[wz (deg)]]*output__2[[#This Row],[dt]]</f>
        <v>5.8265224102443613E-2</v>
      </c>
      <c r="O514">
        <f>SUM($L$2:output__2[[#This Row],[delta θx]])</f>
        <v>18.6923028779361</v>
      </c>
      <c r="P514">
        <f>SUM($M$2:output__2[[#This Row],[delta θy]])</f>
        <v>-10.467256524306876</v>
      </c>
      <c r="Q514">
        <f>SUM($N$2:output__2[[#This Row],[delta θz]])</f>
        <v>29.904561526347472</v>
      </c>
      <c r="R514">
        <f>SQRT(output__2[[#This Row],[θ x]]^2+output__2[[#This Row],[θ y]]^2+output__2[[#This Row],[θ z]]^2)</f>
        <v>36.786525333459323</v>
      </c>
      <c r="S514">
        <f>output__2[[#This Row],[ax]]*$B514</f>
        <v>0.31321135999999966</v>
      </c>
      <c r="T514">
        <f>output__2[[#This Row],[ay]]*$B514</f>
        <v>-0.87658503999999915</v>
      </c>
      <c r="U514">
        <f>output__2[[#This Row],[az]]*$B514</f>
        <v>0.20440091999999982</v>
      </c>
      <c r="V514">
        <f>SUM(S$2:S514)</f>
        <v>4.2075601199998944</v>
      </c>
      <c r="W514">
        <f>SUM(T$2:T514)</f>
        <v>5.5554446400002488</v>
      </c>
      <c r="X514">
        <f>SUM($U$2:U514)</f>
        <v>-23.56525211000001</v>
      </c>
      <c r="Y514">
        <f>SQRT(output__2[[#This Row],[vx]]^2+output__2[[#This Row],[vy]]^2+output__2[[#This Row],[vz]]^2)</f>
        <v>24.574125301206163</v>
      </c>
      <c r="Z514">
        <f t="shared" si="7"/>
        <v>0.97499999999999998</v>
      </c>
      <c r="AA514">
        <f>output__2[[#This Row],[m segmental(kg)]]*output__2[[#This Row],[vmag]]</f>
        <v>23.959772168676007</v>
      </c>
    </row>
    <row r="515" spans="1:27" x14ac:dyDescent="0.3">
      <c r="A515">
        <v>64.425550000000001</v>
      </c>
      <c r="B515">
        <f>output__2[[#This Row],[time]]-A514</f>
        <v>0.12613699999999994</v>
      </c>
      <c r="C515">
        <v>11.32</v>
      </c>
      <c r="D515">
        <v>10.72</v>
      </c>
      <c r="E515">
        <v>-7.45</v>
      </c>
      <c r="F515">
        <v>-0.14000000000000001</v>
      </c>
      <c r="G515">
        <v>-0.27</v>
      </c>
      <c r="H515">
        <v>-0.31</v>
      </c>
      <c r="I515">
        <f>output__2[[#This Row],[wx]]*180/PI()</f>
        <v>-8.0214091318315255</v>
      </c>
      <c r="J515">
        <f>output__2[[#This Row],[wy]]*180/PI()</f>
        <v>-15.469860468532227</v>
      </c>
      <c r="K515">
        <f>output__2[[#This Row],[wz]]*180/PI()</f>
        <v>-17.761691649055518</v>
      </c>
      <c r="L515">
        <f>output__2[[#This Row],[wx (deg)]]*output__2[[#This Row],[dt]]</f>
        <v>-1.0117964836618327</v>
      </c>
      <c r="M515">
        <f>output__2[[#This Row],[wy (deg)]]*output__2[[#This Row],[dt]]</f>
        <v>-1.9513217899192485</v>
      </c>
      <c r="N515">
        <f>output__2[[#This Row],[wz (deg)]]*output__2[[#This Row],[dt]]</f>
        <v>-2.2404064995369146</v>
      </c>
      <c r="O515">
        <f>SUM($L$2:output__2[[#This Row],[delta θx]])</f>
        <v>17.680506394274268</v>
      </c>
      <c r="P515">
        <f>SUM($M$2:output__2[[#This Row],[delta θy]])</f>
        <v>-12.418578314226124</v>
      </c>
      <c r="Q515">
        <f>SUM($N$2:output__2[[#This Row],[delta θz]])</f>
        <v>27.664155026810558</v>
      </c>
      <c r="R515">
        <f>SQRT(output__2[[#This Row],[θ x]]^2+output__2[[#This Row],[θ y]]^2+output__2[[#This Row],[θ z]]^2)</f>
        <v>35.101664733342041</v>
      </c>
      <c r="S515">
        <f>output__2[[#This Row],[ax]]*$B515</f>
        <v>1.4278708399999993</v>
      </c>
      <c r="T515">
        <f>output__2[[#This Row],[ay]]*$B515</f>
        <v>1.3521886399999994</v>
      </c>
      <c r="U515">
        <f>output__2[[#This Row],[az]]*$B515</f>
        <v>-0.9397206499999996</v>
      </c>
      <c r="V515">
        <f>SUM(S$2:S515)</f>
        <v>5.6354309599998942</v>
      </c>
      <c r="W515">
        <f>SUM(T$2:T515)</f>
        <v>6.9076332800002485</v>
      </c>
      <c r="X515">
        <f>SUM($U$2:U515)</f>
        <v>-24.504972760000008</v>
      </c>
      <c r="Y515">
        <f>SQRT(output__2[[#This Row],[vx]]^2+output__2[[#This Row],[vy]]^2+output__2[[#This Row],[vz]]^2)</f>
        <v>26.07618011910937</v>
      </c>
      <c r="Z515">
        <f t="shared" si="7"/>
        <v>0.97499999999999998</v>
      </c>
      <c r="AA515">
        <f>output__2[[#This Row],[m segmental(kg)]]*output__2[[#This Row],[vmag]]</f>
        <v>25.424275616131634</v>
      </c>
    </row>
    <row r="516" spans="1:27" x14ac:dyDescent="0.3">
      <c r="A516">
        <v>64.559522999999999</v>
      </c>
      <c r="B516">
        <f>output__2[[#This Row],[time]]-A515</f>
        <v>0.13397299999999746</v>
      </c>
      <c r="C516">
        <v>5.07</v>
      </c>
      <c r="D516">
        <v>3.69</v>
      </c>
      <c r="E516">
        <v>-2.56</v>
      </c>
      <c r="F516">
        <v>0.04</v>
      </c>
      <c r="G516">
        <v>0.12</v>
      </c>
      <c r="H516">
        <v>0.32</v>
      </c>
      <c r="I516">
        <f>output__2[[#This Row],[wx]]*180/PI()</f>
        <v>2.2918311805232929</v>
      </c>
      <c r="J516">
        <f>output__2[[#This Row],[wy]]*180/PI()</f>
        <v>6.8754935415698784</v>
      </c>
      <c r="K516">
        <f>output__2[[#This Row],[wz]]*180/PI()</f>
        <v>18.334649444186343</v>
      </c>
      <c r="L516">
        <f>output__2[[#This Row],[wx (deg)]]*output__2[[#This Row],[dt]]</f>
        <v>0.30704349874824127</v>
      </c>
      <c r="M516">
        <f>output__2[[#This Row],[wy (deg)]]*output__2[[#This Row],[dt]]</f>
        <v>0.92113049624472376</v>
      </c>
      <c r="N516">
        <f>output__2[[#This Row],[wz (deg)]]*output__2[[#This Row],[dt]]</f>
        <v>2.4563479899859302</v>
      </c>
      <c r="O516">
        <f>SUM($L$2:output__2[[#This Row],[delta θx]])</f>
        <v>17.987549893022511</v>
      </c>
      <c r="P516">
        <f>SUM($M$2:output__2[[#This Row],[delta θy]])</f>
        <v>-11.497447817981401</v>
      </c>
      <c r="Q516">
        <f>SUM($N$2:output__2[[#This Row],[delta θz]])</f>
        <v>30.120503016796487</v>
      </c>
      <c r="R516">
        <f>SQRT(output__2[[#This Row],[θ x]]^2+output__2[[#This Row],[θ y]]^2+output__2[[#This Row],[θ z]]^2)</f>
        <v>36.918666815935076</v>
      </c>
      <c r="S516">
        <f>output__2[[#This Row],[ax]]*$B516</f>
        <v>0.67924310999998716</v>
      </c>
      <c r="T516">
        <f>output__2[[#This Row],[ay]]*$B516</f>
        <v>0.49436036999999061</v>
      </c>
      <c r="U516">
        <f>output__2[[#This Row],[az]]*$B516</f>
        <v>-0.34297087999999348</v>
      </c>
      <c r="V516">
        <f>SUM(S$2:S516)</f>
        <v>6.3146740699998816</v>
      </c>
      <c r="W516">
        <f>SUM(T$2:T516)</f>
        <v>7.4019936500002395</v>
      </c>
      <c r="X516">
        <f>SUM($U$2:U516)</f>
        <v>-24.84794364</v>
      </c>
      <c r="Y516">
        <f>SQRT(output__2[[#This Row],[vx]]^2+output__2[[#This Row],[vy]]^2+output__2[[#This Row],[vz]]^2)</f>
        <v>26.684919369216558</v>
      </c>
      <c r="Z516">
        <f t="shared" ref="Z516:Z579" si="8">65*0.015</f>
        <v>0.97499999999999998</v>
      </c>
      <c r="AA516">
        <f>output__2[[#This Row],[m segmental(kg)]]*output__2[[#This Row],[vmag]]</f>
        <v>26.017796384986145</v>
      </c>
    </row>
    <row r="517" spans="1:27" x14ac:dyDescent="0.3">
      <c r="A517">
        <v>64.681021000000001</v>
      </c>
      <c r="B517">
        <f>output__2[[#This Row],[time]]-A516</f>
        <v>0.12149800000000255</v>
      </c>
      <c r="C517">
        <v>1.8800000000000001</v>
      </c>
      <c r="D517">
        <v>-4</v>
      </c>
      <c r="E517">
        <v>0.19</v>
      </c>
      <c r="F517">
        <v>-0.49</v>
      </c>
      <c r="G517">
        <v>0.34</v>
      </c>
      <c r="H517">
        <v>0</v>
      </c>
      <c r="I517">
        <f>output__2[[#This Row],[wx]]*180/PI()</f>
        <v>-28.074931961410339</v>
      </c>
      <c r="J517">
        <f>output__2[[#This Row],[wy]]*180/PI()</f>
        <v>19.480565034447991</v>
      </c>
      <c r="K517">
        <f>output__2[[#This Row],[wz]]*180/PI()</f>
        <v>0</v>
      </c>
      <c r="L517">
        <f>output__2[[#This Row],[wx (deg)]]*output__2[[#This Row],[dt]]</f>
        <v>-3.411048083447505</v>
      </c>
      <c r="M517">
        <f>output__2[[#This Row],[wy (deg)]]*output__2[[#This Row],[dt]]</f>
        <v>2.3668496905554117</v>
      </c>
      <c r="N517">
        <f>output__2[[#This Row],[wz (deg)]]*output__2[[#This Row],[dt]]</f>
        <v>0</v>
      </c>
      <c r="O517">
        <f>SUM($L$2:output__2[[#This Row],[delta θx]])</f>
        <v>14.576501809575007</v>
      </c>
      <c r="P517">
        <f>SUM($M$2:output__2[[#This Row],[delta θy]])</f>
        <v>-9.1305981274259889</v>
      </c>
      <c r="Q517">
        <f>SUM($N$2:output__2[[#This Row],[delta θz]])</f>
        <v>30.120503016796487</v>
      </c>
      <c r="R517">
        <f>SQRT(output__2[[#This Row],[θ x]]^2+output__2[[#This Row],[θ y]]^2+output__2[[#This Row],[θ z]]^2)</f>
        <v>34.685543518214395</v>
      </c>
      <c r="S517">
        <f>output__2[[#This Row],[ax]]*$B517</f>
        <v>0.22841624000000479</v>
      </c>
      <c r="T517">
        <f>output__2[[#This Row],[ay]]*$B517</f>
        <v>-0.48599200000001019</v>
      </c>
      <c r="U517">
        <f>output__2[[#This Row],[az]]*$B517</f>
        <v>2.3084620000000486E-2</v>
      </c>
      <c r="V517">
        <f>SUM(S$2:S517)</f>
        <v>6.5430903099998865</v>
      </c>
      <c r="W517">
        <f>SUM(T$2:T517)</f>
        <v>6.9160016500002293</v>
      </c>
      <c r="X517">
        <f>SUM($U$2:U517)</f>
        <v>-24.824859020000002</v>
      </c>
      <c r="Y517">
        <f>SQRT(output__2[[#This Row],[vx]]^2+output__2[[#This Row],[vy]]^2+output__2[[#This Row],[vz]]^2)</f>
        <v>26.587905803024348</v>
      </c>
      <c r="Z517">
        <f t="shared" si="8"/>
        <v>0.97499999999999998</v>
      </c>
      <c r="AA517">
        <f>output__2[[#This Row],[m segmental(kg)]]*output__2[[#This Row],[vmag]]</f>
        <v>25.923208157948739</v>
      </c>
    </row>
    <row r="518" spans="1:27" x14ac:dyDescent="0.3">
      <c r="A518">
        <v>64.803404</v>
      </c>
      <c r="B518">
        <f>output__2[[#This Row],[time]]-A517</f>
        <v>0.12238299999999924</v>
      </c>
      <c r="C518">
        <v>-6.37</v>
      </c>
      <c r="D518">
        <v>7.62</v>
      </c>
      <c r="E518">
        <v>-9.24</v>
      </c>
      <c r="F518">
        <v>0.33</v>
      </c>
      <c r="G518">
        <v>0.21</v>
      </c>
      <c r="H518">
        <v>0.55000000000000004</v>
      </c>
      <c r="I518">
        <f>output__2[[#This Row],[wx]]*180/PI()</f>
        <v>18.907607239317169</v>
      </c>
      <c r="J518">
        <f>output__2[[#This Row],[wy]]*180/PI()</f>
        <v>12.032113697747286</v>
      </c>
      <c r="K518">
        <f>output__2[[#This Row],[wz]]*180/PI()</f>
        <v>31.512678732195283</v>
      </c>
      <c r="L518">
        <f>output__2[[#This Row],[wx (deg)]]*output__2[[#This Row],[dt]]</f>
        <v>2.3139696967693388</v>
      </c>
      <c r="M518">
        <f>output__2[[#This Row],[wy (deg)]]*output__2[[#This Row],[dt]]</f>
        <v>1.472526170671397</v>
      </c>
      <c r="N518">
        <f>output__2[[#This Row],[wz (deg)]]*output__2[[#This Row],[dt]]</f>
        <v>3.8566161612822314</v>
      </c>
      <c r="O518">
        <f>SUM($L$2:output__2[[#This Row],[delta θx]])</f>
        <v>16.890471506344344</v>
      </c>
      <c r="P518">
        <f>SUM($M$2:output__2[[#This Row],[delta θy]])</f>
        <v>-7.6580719567545916</v>
      </c>
      <c r="Q518">
        <f>SUM($N$2:output__2[[#This Row],[delta θz]])</f>
        <v>33.977119178078716</v>
      </c>
      <c r="R518">
        <f>SQRT(output__2[[#This Row],[θ x]]^2+output__2[[#This Row],[θ y]]^2+output__2[[#This Row],[θ z]]^2)</f>
        <v>38.708897187117408</v>
      </c>
      <c r="S518">
        <f>output__2[[#This Row],[ax]]*$B518</f>
        <v>-0.77957970999999515</v>
      </c>
      <c r="T518">
        <f>output__2[[#This Row],[ay]]*$B518</f>
        <v>0.9325584599999942</v>
      </c>
      <c r="U518">
        <f>output__2[[#This Row],[az]]*$B518</f>
        <v>-1.130818919999993</v>
      </c>
      <c r="V518">
        <f>SUM(S$2:S518)</f>
        <v>5.7635105999998917</v>
      </c>
      <c r="W518">
        <f>SUM(T$2:T518)</f>
        <v>7.8485601100002231</v>
      </c>
      <c r="X518">
        <f>SUM($U$2:U518)</f>
        <v>-25.955677939999994</v>
      </c>
      <c r="Y518">
        <f>SQRT(output__2[[#This Row],[vx]]^2+output__2[[#This Row],[vy]]^2+output__2[[#This Row],[vz]]^2)</f>
        <v>27.722106116989025</v>
      </c>
      <c r="Z518">
        <f t="shared" si="8"/>
        <v>0.97499999999999998</v>
      </c>
      <c r="AA518">
        <f>output__2[[#This Row],[m segmental(kg)]]*output__2[[#This Row],[vmag]]</f>
        <v>27.029053464064297</v>
      </c>
    </row>
    <row r="519" spans="1:27" x14ac:dyDescent="0.3">
      <c r="A519">
        <v>64.934722999999991</v>
      </c>
      <c r="B519">
        <f>output__2[[#This Row],[time]]-A518</f>
        <v>0.13131899999999064</v>
      </c>
      <c r="C519">
        <v>-0.32</v>
      </c>
      <c r="D519">
        <v>6.19</v>
      </c>
      <c r="E519">
        <v>-2.8000000000000003</v>
      </c>
      <c r="F519">
        <v>0.05</v>
      </c>
      <c r="G519">
        <v>0.1</v>
      </c>
      <c r="H519">
        <v>-0.41000000000000003</v>
      </c>
      <c r="I519">
        <f>output__2[[#This Row],[wx]]*180/PI()</f>
        <v>2.8647889756541161</v>
      </c>
      <c r="J519">
        <f>output__2[[#This Row],[wy]]*180/PI()</f>
        <v>5.7295779513082321</v>
      </c>
      <c r="K519">
        <f>output__2[[#This Row],[wz]]*180/PI()</f>
        <v>-23.491269600363758</v>
      </c>
      <c r="L519">
        <f>output__2[[#This Row],[wx (deg)]]*output__2[[#This Row],[dt]]</f>
        <v>0.37620122349389606</v>
      </c>
      <c r="M519">
        <f>output__2[[#This Row],[wy (deg)]]*output__2[[#This Row],[dt]]</f>
        <v>0.75240244698779213</v>
      </c>
      <c r="N519">
        <f>output__2[[#This Row],[wz (deg)]]*output__2[[#This Row],[dt]]</f>
        <v>-3.0848500326499484</v>
      </c>
      <c r="O519">
        <f>SUM($L$2:output__2[[#This Row],[delta θx]])</f>
        <v>17.266672729838241</v>
      </c>
      <c r="P519">
        <f>SUM($M$2:output__2[[#This Row],[delta θy]])</f>
        <v>-6.9056695097667991</v>
      </c>
      <c r="Q519">
        <f>SUM($N$2:output__2[[#This Row],[delta θz]])</f>
        <v>30.892269145428767</v>
      </c>
      <c r="R519">
        <f>SQRT(output__2[[#This Row],[θ x]]^2+output__2[[#This Row],[θ y]]^2+output__2[[#This Row],[θ z]]^2)</f>
        <v>36.057711401183973</v>
      </c>
      <c r="S519">
        <f>output__2[[#This Row],[ax]]*$B519</f>
        <v>-4.2022079999997006E-2</v>
      </c>
      <c r="T519">
        <f>output__2[[#This Row],[ay]]*$B519</f>
        <v>0.81286460999994214</v>
      </c>
      <c r="U519">
        <f>output__2[[#This Row],[az]]*$B519</f>
        <v>-0.3676931999999738</v>
      </c>
      <c r="V519">
        <f>SUM(S$2:S519)</f>
        <v>5.7214885199998946</v>
      </c>
      <c r="W519">
        <f>SUM(T$2:T519)</f>
        <v>8.6614247200001646</v>
      </c>
      <c r="X519">
        <f>SUM($U$2:U519)</f>
        <v>-26.323371139999967</v>
      </c>
      <c r="Y519">
        <f>SQRT(output__2[[#This Row],[vx]]^2+output__2[[#This Row],[vy]]^2+output__2[[#This Row],[vz]]^2)</f>
        <v>28.296211358393968</v>
      </c>
      <c r="Z519">
        <f t="shared" si="8"/>
        <v>0.97499999999999998</v>
      </c>
      <c r="AA519">
        <f>output__2[[#This Row],[m segmental(kg)]]*output__2[[#This Row],[vmag]]</f>
        <v>27.588806074434117</v>
      </c>
    </row>
    <row r="520" spans="1:27" x14ac:dyDescent="0.3">
      <c r="A520">
        <v>65.07837099999999</v>
      </c>
      <c r="B520">
        <f>output__2[[#This Row],[time]]-A519</f>
        <v>0.14364799999999889</v>
      </c>
      <c r="C520">
        <v>2.56</v>
      </c>
      <c r="D520">
        <v>-5.1100000000000003</v>
      </c>
      <c r="E520">
        <v>1.78</v>
      </c>
      <c r="F520">
        <v>-0.04</v>
      </c>
      <c r="G520">
        <v>0.02</v>
      </c>
      <c r="H520">
        <v>-0.2</v>
      </c>
      <c r="I520">
        <f>output__2[[#This Row],[wx]]*180/PI()</f>
        <v>-2.2918311805232929</v>
      </c>
      <c r="J520">
        <f>output__2[[#This Row],[wy]]*180/PI()</f>
        <v>1.1459155902616465</v>
      </c>
      <c r="K520">
        <f>output__2[[#This Row],[wz]]*180/PI()</f>
        <v>-11.459155902616464</v>
      </c>
      <c r="L520">
        <f>output__2[[#This Row],[wx (deg)]]*output__2[[#This Row],[dt]]</f>
        <v>-0.32921696541980744</v>
      </c>
      <c r="M520">
        <f>output__2[[#This Row],[wy (deg)]]*output__2[[#This Row],[dt]]</f>
        <v>0.16460848270990372</v>
      </c>
      <c r="N520">
        <f>output__2[[#This Row],[wz (deg)]]*output__2[[#This Row],[dt]]</f>
        <v>-1.6460848270990371</v>
      </c>
      <c r="O520">
        <f>SUM($L$2:output__2[[#This Row],[delta θx]])</f>
        <v>16.937455764418434</v>
      </c>
      <c r="P520">
        <f>SUM($M$2:output__2[[#This Row],[delta θy]])</f>
        <v>-6.7410610270568956</v>
      </c>
      <c r="Q520">
        <f>SUM($N$2:output__2[[#This Row],[delta θz]])</f>
        <v>29.246184318329728</v>
      </c>
      <c r="R520">
        <f>SQRT(output__2[[#This Row],[θ x]]^2+output__2[[#This Row],[θ y]]^2+output__2[[#This Row],[θ z]]^2)</f>
        <v>34.462423140630321</v>
      </c>
      <c r="S520">
        <f>output__2[[#This Row],[ax]]*$B520</f>
        <v>0.36773887999999716</v>
      </c>
      <c r="T520">
        <f>output__2[[#This Row],[ay]]*$B520</f>
        <v>-0.73404127999999436</v>
      </c>
      <c r="U520">
        <f>output__2[[#This Row],[az]]*$B520</f>
        <v>0.25569343999999805</v>
      </c>
      <c r="V520">
        <f>SUM(S$2:S520)</f>
        <v>6.089227399999892</v>
      </c>
      <c r="W520">
        <f>SUM(T$2:T520)</f>
        <v>7.9273834400001704</v>
      </c>
      <c r="X520">
        <f>SUM($U$2:U520)</f>
        <v>-26.067677699999969</v>
      </c>
      <c r="Y520">
        <f>SQRT(output__2[[#This Row],[vx]]^2+output__2[[#This Row],[vy]]^2+output__2[[#This Row],[vz]]^2)</f>
        <v>27.918558687811483</v>
      </c>
      <c r="Z520">
        <f t="shared" si="8"/>
        <v>0.97499999999999998</v>
      </c>
      <c r="AA520">
        <f>output__2[[#This Row],[m segmental(kg)]]*output__2[[#This Row],[vmag]]</f>
        <v>27.220594720616194</v>
      </c>
    </row>
    <row r="521" spans="1:27" x14ac:dyDescent="0.3">
      <c r="A521">
        <v>65.17728799999999</v>
      </c>
      <c r="B521">
        <f>output__2[[#This Row],[time]]-A520</f>
        <v>9.8917000000000144E-2</v>
      </c>
      <c r="C521">
        <v>-1.46</v>
      </c>
      <c r="D521">
        <v>-9.870000000000001</v>
      </c>
      <c r="E521">
        <v>-5.76</v>
      </c>
      <c r="F521">
        <v>-0.05</v>
      </c>
      <c r="G521">
        <v>0.87</v>
      </c>
      <c r="H521">
        <v>-0.1</v>
      </c>
      <c r="I521">
        <f>output__2[[#This Row],[wx]]*180/PI()</f>
        <v>-2.8647889756541161</v>
      </c>
      <c r="J521">
        <f>output__2[[#This Row],[wy]]*180/PI()</f>
        <v>49.847328176381616</v>
      </c>
      <c r="K521">
        <f>output__2[[#This Row],[wz]]*180/PI()</f>
        <v>-5.7295779513082321</v>
      </c>
      <c r="L521">
        <f>output__2[[#This Row],[wx (deg)]]*output__2[[#This Row],[dt]]</f>
        <v>-0.28337633110477861</v>
      </c>
      <c r="M521">
        <f>output__2[[#This Row],[wy (deg)]]*output__2[[#This Row],[dt]]</f>
        <v>4.9307481612231472</v>
      </c>
      <c r="N521">
        <f>output__2[[#This Row],[wz (deg)]]*output__2[[#This Row],[dt]]</f>
        <v>-0.56675266220955722</v>
      </c>
      <c r="O521">
        <f>SUM($L$2:output__2[[#This Row],[delta θx]])</f>
        <v>16.654079433313655</v>
      </c>
      <c r="P521">
        <f>SUM($M$2:output__2[[#This Row],[delta θy]])</f>
        <v>-1.8103128658337484</v>
      </c>
      <c r="Q521">
        <f>SUM($N$2:output__2[[#This Row],[delta θz]])</f>
        <v>28.679431656120173</v>
      </c>
      <c r="R521">
        <f>SQRT(output__2[[#This Row],[θ x]]^2+output__2[[#This Row],[θ y]]^2+output__2[[#This Row],[θ z]]^2)</f>
        <v>33.213632661324354</v>
      </c>
      <c r="S521">
        <f>output__2[[#This Row],[ax]]*$B521</f>
        <v>-0.1444188200000002</v>
      </c>
      <c r="T521">
        <f>output__2[[#This Row],[ay]]*$B521</f>
        <v>-0.97631079000000154</v>
      </c>
      <c r="U521">
        <f>output__2[[#This Row],[az]]*$B521</f>
        <v>-0.56976192000000081</v>
      </c>
      <c r="V521">
        <f>SUM(S$2:S521)</f>
        <v>5.9448085799998918</v>
      </c>
      <c r="W521">
        <f>SUM(T$2:T521)</f>
        <v>6.9510726500001692</v>
      </c>
      <c r="X521">
        <f>SUM($U$2:U521)</f>
        <v>-26.63743961999997</v>
      </c>
      <c r="Y521">
        <f>SQRT(output__2[[#This Row],[vx]]^2+output__2[[#This Row],[vy]]^2+output__2[[#This Row],[vz]]^2)</f>
        <v>28.164008051901362</v>
      </c>
      <c r="Z521">
        <f t="shared" si="8"/>
        <v>0.97499999999999998</v>
      </c>
      <c r="AA521">
        <f>output__2[[#This Row],[m segmental(kg)]]*output__2[[#This Row],[vmag]]</f>
        <v>27.459907850603827</v>
      </c>
    </row>
    <row r="522" spans="1:27" x14ac:dyDescent="0.3">
      <c r="A522">
        <v>65.306193999999991</v>
      </c>
      <c r="B522">
        <f>output__2[[#This Row],[time]]-A521</f>
        <v>0.12890600000000063</v>
      </c>
      <c r="C522">
        <v>-0.85</v>
      </c>
      <c r="D522">
        <v>-0.61</v>
      </c>
      <c r="E522">
        <v>4.87</v>
      </c>
      <c r="F522">
        <v>0.75</v>
      </c>
      <c r="G522">
        <v>0.61</v>
      </c>
      <c r="H522">
        <v>-0.21</v>
      </c>
      <c r="I522">
        <f>output__2[[#This Row],[wx]]*180/PI()</f>
        <v>42.971834634811742</v>
      </c>
      <c r="J522">
        <f>output__2[[#This Row],[wy]]*180/PI()</f>
        <v>34.950425502980217</v>
      </c>
      <c r="K522">
        <f>output__2[[#This Row],[wz]]*180/PI()</f>
        <v>-12.032113697747286</v>
      </c>
      <c r="L522">
        <f>output__2[[#This Row],[wx (deg)]]*output__2[[#This Row],[dt]]</f>
        <v>5.5393273154350693</v>
      </c>
      <c r="M522">
        <f>output__2[[#This Row],[wy (deg)]]*output__2[[#This Row],[dt]]</f>
        <v>4.5053195498871901</v>
      </c>
      <c r="N522">
        <f>output__2[[#This Row],[wz (deg)]]*output__2[[#This Row],[dt]]</f>
        <v>-1.5510116483218193</v>
      </c>
      <c r="O522">
        <f>SUM($L$2:output__2[[#This Row],[delta θx]])</f>
        <v>22.193406748748725</v>
      </c>
      <c r="P522">
        <f>SUM($M$2:output__2[[#This Row],[delta θy]])</f>
        <v>2.6950066840534417</v>
      </c>
      <c r="Q522">
        <f>SUM($N$2:output__2[[#This Row],[delta θz]])</f>
        <v>27.128420007798354</v>
      </c>
      <c r="R522">
        <f>SQRT(output__2[[#This Row],[θ x]]^2+output__2[[#This Row],[θ y]]^2+output__2[[#This Row],[θ z]]^2)</f>
        <v>35.153400066878483</v>
      </c>
      <c r="S522">
        <f>output__2[[#This Row],[ax]]*$B522</f>
        <v>-0.10957010000000053</v>
      </c>
      <c r="T522">
        <f>output__2[[#This Row],[ay]]*$B522</f>
        <v>-7.8632660000000382E-2</v>
      </c>
      <c r="U522">
        <f>output__2[[#This Row],[az]]*$B522</f>
        <v>0.6277722200000031</v>
      </c>
      <c r="V522">
        <f>SUM(S$2:S522)</f>
        <v>5.8352384799998909</v>
      </c>
      <c r="W522">
        <f>SUM(T$2:T522)</f>
        <v>6.8724399900001689</v>
      </c>
      <c r="X522">
        <f>SUM($U$2:U522)</f>
        <v>-26.009667399999966</v>
      </c>
      <c r="Y522">
        <f>SQRT(output__2[[#This Row],[vx]]^2+output__2[[#This Row],[vy]]^2+output__2[[#This Row],[vz]]^2)</f>
        <v>27.527862935455886</v>
      </c>
      <c r="Z522">
        <f t="shared" si="8"/>
        <v>0.97499999999999998</v>
      </c>
      <c r="AA522">
        <f>output__2[[#This Row],[m segmental(kg)]]*output__2[[#This Row],[vmag]]</f>
        <v>26.839666362069487</v>
      </c>
    </row>
    <row r="523" spans="1:27" x14ac:dyDescent="0.3">
      <c r="A523">
        <v>65.427819</v>
      </c>
      <c r="B523">
        <f>output__2[[#This Row],[time]]-A522</f>
        <v>0.12162500000000875</v>
      </c>
      <c r="C523">
        <v>0.31</v>
      </c>
      <c r="D523">
        <v>-1.9000000000000001</v>
      </c>
      <c r="E523">
        <v>-0.05</v>
      </c>
      <c r="F523">
        <v>0.05</v>
      </c>
      <c r="G523">
        <v>0.48</v>
      </c>
      <c r="H523">
        <v>-0.06</v>
      </c>
      <c r="I523">
        <f>output__2[[#This Row],[wx]]*180/PI()</f>
        <v>2.8647889756541161</v>
      </c>
      <c r="J523">
        <f>output__2[[#This Row],[wy]]*180/PI()</f>
        <v>27.501974166279513</v>
      </c>
      <c r="K523">
        <f>output__2[[#This Row],[wz]]*180/PI()</f>
        <v>-3.4377467707849392</v>
      </c>
      <c r="L523">
        <f>output__2[[#This Row],[wx (deg)]]*output__2[[#This Row],[dt]]</f>
        <v>0.34842995916395697</v>
      </c>
      <c r="M523">
        <f>output__2[[#This Row],[wy (deg)]]*output__2[[#This Row],[dt]]</f>
        <v>3.3449276079739865</v>
      </c>
      <c r="N523">
        <f>output__2[[#This Row],[wz (deg)]]*output__2[[#This Row],[dt]]</f>
        <v>-0.41811595099674831</v>
      </c>
      <c r="O523">
        <f>SUM($L$2:output__2[[#This Row],[delta θx]])</f>
        <v>22.541836707912683</v>
      </c>
      <c r="P523">
        <f>SUM($M$2:output__2[[#This Row],[delta θy]])</f>
        <v>6.0399342920274286</v>
      </c>
      <c r="Q523">
        <f>SUM($N$2:output__2[[#This Row],[delta θz]])</f>
        <v>26.710304056801604</v>
      </c>
      <c r="R523">
        <f>SQRT(output__2[[#This Row],[θ x]]^2+output__2[[#This Row],[θ y]]^2+output__2[[#This Row],[θ z]]^2)</f>
        <v>35.469078804290938</v>
      </c>
      <c r="S523">
        <f>output__2[[#This Row],[ax]]*$B523</f>
        <v>3.7703750000002714E-2</v>
      </c>
      <c r="T523">
        <f>output__2[[#This Row],[ay]]*$B523</f>
        <v>-0.23108750000001665</v>
      </c>
      <c r="U523">
        <f>output__2[[#This Row],[az]]*$B523</f>
        <v>-6.0812500000004379E-3</v>
      </c>
      <c r="V523">
        <f>SUM(S$2:S523)</f>
        <v>5.8729422299998939</v>
      </c>
      <c r="W523">
        <f>SUM(T$2:T523)</f>
        <v>6.6413524900001519</v>
      </c>
      <c r="X523">
        <f>SUM($U$2:U523)</f>
        <v>-26.015748649999967</v>
      </c>
      <c r="Y523">
        <f>SQRT(output__2[[#This Row],[vx]]^2+output__2[[#This Row],[vy]]^2+output__2[[#This Row],[vz]]^2)</f>
        <v>27.484872041785504</v>
      </c>
      <c r="Z523">
        <f t="shared" si="8"/>
        <v>0.97499999999999998</v>
      </c>
      <c r="AA523">
        <f>output__2[[#This Row],[m segmental(kg)]]*output__2[[#This Row],[vmag]]</f>
        <v>26.797750240740864</v>
      </c>
    </row>
    <row r="524" spans="1:27" x14ac:dyDescent="0.3">
      <c r="A524">
        <v>65.553303</v>
      </c>
      <c r="B524">
        <f>output__2[[#This Row],[time]]-A523</f>
        <v>0.12548400000000015</v>
      </c>
      <c r="C524">
        <v>-0.88</v>
      </c>
      <c r="D524">
        <v>-8.67</v>
      </c>
      <c r="E524">
        <v>-3.19</v>
      </c>
      <c r="F524">
        <v>-0.51</v>
      </c>
      <c r="G524">
        <v>0.24</v>
      </c>
      <c r="H524">
        <v>-0.16</v>
      </c>
      <c r="I524">
        <f>output__2[[#This Row],[wx]]*180/PI()</f>
        <v>-29.220847551671984</v>
      </c>
      <c r="J524">
        <f>output__2[[#This Row],[wy]]*180/PI()</f>
        <v>13.750987083139757</v>
      </c>
      <c r="K524">
        <f>output__2[[#This Row],[wz]]*180/PI()</f>
        <v>-9.1673247220931717</v>
      </c>
      <c r="L524">
        <f>output__2[[#This Row],[wx (deg)]]*output__2[[#This Row],[dt]]</f>
        <v>-3.6667488341740118</v>
      </c>
      <c r="M524">
        <f>output__2[[#This Row],[wy (deg)]]*output__2[[#This Row],[dt]]</f>
        <v>1.7255288631407113</v>
      </c>
      <c r="N524">
        <f>output__2[[#This Row],[wz (deg)]]*output__2[[#This Row],[dt]]</f>
        <v>-1.1503525754271409</v>
      </c>
      <c r="O524">
        <f>SUM($L$2:output__2[[#This Row],[delta θx]])</f>
        <v>18.875087873738671</v>
      </c>
      <c r="P524">
        <f>SUM($M$2:output__2[[#This Row],[delta θy]])</f>
        <v>7.7654631551681401</v>
      </c>
      <c r="Q524">
        <f>SUM($N$2:output__2[[#This Row],[delta θz]])</f>
        <v>25.559951481374462</v>
      </c>
      <c r="R524">
        <f>SQRT(output__2[[#This Row],[θ x]]^2+output__2[[#This Row],[θ y]]^2+output__2[[#This Row],[θ z]]^2)</f>
        <v>32.709058072433805</v>
      </c>
      <c r="S524">
        <f>output__2[[#This Row],[ax]]*$B524</f>
        <v>-0.11042592000000014</v>
      </c>
      <c r="T524">
        <f>output__2[[#This Row],[ay]]*$B524</f>
        <v>-1.0879462800000013</v>
      </c>
      <c r="U524">
        <f>output__2[[#This Row],[az]]*$B524</f>
        <v>-0.40029396000000045</v>
      </c>
      <c r="V524">
        <f>SUM(S$2:S524)</f>
        <v>5.7625163099998939</v>
      </c>
      <c r="W524">
        <f>SUM(T$2:T524)</f>
        <v>5.5534062100001504</v>
      </c>
      <c r="X524">
        <f>SUM($U$2:U524)</f>
        <v>-26.416042609999966</v>
      </c>
      <c r="Y524">
        <f>SQRT(output__2[[#This Row],[vx]]^2+output__2[[#This Row],[vy]]^2+output__2[[#This Row],[vz]]^2)</f>
        <v>27.601706866235951</v>
      </c>
      <c r="Z524">
        <f t="shared" si="8"/>
        <v>0.97499999999999998</v>
      </c>
      <c r="AA524">
        <f>output__2[[#This Row],[m segmental(kg)]]*output__2[[#This Row],[vmag]]</f>
        <v>26.911664194580052</v>
      </c>
    </row>
    <row r="525" spans="1:27" x14ac:dyDescent="0.3">
      <c r="A525">
        <v>65.682789</v>
      </c>
      <c r="B525">
        <f>output__2[[#This Row],[time]]-A524</f>
        <v>0.12948599999999999</v>
      </c>
      <c r="C525">
        <v>3.18</v>
      </c>
      <c r="D525">
        <v>2.59</v>
      </c>
      <c r="E525">
        <v>-2.1800000000000002</v>
      </c>
      <c r="F525">
        <v>-0.33</v>
      </c>
      <c r="G525">
        <v>-0.67</v>
      </c>
      <c r="H525">
        <v>0.48</v>
      </c>
      <c r="I525">
        <f>output__2[[#This Row],[wx]]*180/PI()</f>
        <v>-18.907607239317169</v>
      </c>
      <c r="J525">
        <f>output__2[[#This Row],[wy]]*180/PI()</f>
        <v>-38.388172273765157</v>
      </c>
      <c r="K525">
        <f>output__2[[#This Row],[wz]]*180/PI()</f>
        <v>27.501974166279513</v>
      </c>
      <c r="L525">
        <f>output__2[[#This Row],[wx (deg)]]*output__2[[#This Row],[dt]]</f>
        <v>-2.4482704309902226</v>
      </c>
      <c r="M525">
        <f>output__2[[#This Row],[wy (deg)]]*output__2[[#This Row],[dt]]</f>
        <v>-4.9707308750407551</v>
      </c>
      <c r="N525">
        <f>output__2[[#This Row],[wz (deg)]]*output__2[[#This Row],[dt]]</f>
        <v>3.5611206268948687</v>
      </c>
      <c r="O525">
        <f>SUM($L$2:output__2[[#This Row],[delta θx]])</f>
        <v>16.426817442748447</v>
      </c>
      <c r="P525">
        <f>SUM($M$2:output__2[[#This Row],[delta θy]])</f>
        <v>2.7947322801273851</v>
      </c>
      <c r="Q525">
        <f>SUM($N$2:output__2[[#This Row],[delta θz]])</f>
        <v>29.121072108269331</v>
      </c>
      <c r="R525">
        <f>SQRT(output__2[[#This Row],[θ x]]^2+output__2[[#This Row],[θ y]]^2+output__2[[#This Row],[θ z]]^2)</f>
        <v>33.551269730816337</v>
      </c>
      <c r="S525">
        <f>output__2[[#This Row],[ax]]*$B525</f>
        <v>0.41176547999999996</v>
      </c>
      <c r="T525">
        <f>output__2[[#This Row],[ay]]*$B525</f>
        <v>0.33536873999999994</v>
      </c>
      <c r="U525">
        <f>output__2[[#This Row],[az]]*$B525</f>
        <v>-0.28227947999999997</v>
      </c>
      <c r="V525">
        <f>SUM(S$2:S525)</f>
        <v>6.1742817899998936</v>
      </c>
      <c r="W525">
        <f>SUM(T$2:T525)</f>
        <v>5.8887749500001503</v>
      </c>
      <c r="X525">
        <f>SUM($U$2:U525)</f>
        <v>-26.698322089999966</v>
      </c>
      <c r="Y525">
        <f>SQRT(output__2[[#This Row],[vx]]^2+output__2[[#This Row],[vy]]^2+output__2[[#This Row],[vz]]^2)</f>
        <v>28.028553805993159</v>
      </c>
      <c r="Z525">
        <f t="shared" si="8"/>
        <v>0.97499999999999998</v>
      </c>
      <c r="AA525">
        <f>output__2[[#This Row],[m segmental(kg)]]*output__2[[#This Row],[vmag]]</f>
        <v>27.327839960843328</v>
      </c>
    </row>
    <row r="526" spans="1:27" x14ac:dyDescent="0.3">
      <c r="A526">
        <v>65.808047000000002</v>
      </c>
      <c r="B526">
        <f>output__2[[#This Row],[time]]-A525</f>
        <v>0.12525800000000231</v>
      </c>
      <c r="C526">
        <v>-3.45</v>
      </c>
      <c r="D526">
        <v>0.01</v>
      </c>
      <c r="E526">
        <v>-0.25</v>
      </c>
      <c r="F526">
        <v>-0.44</v>
      </c>
      <c r="G526">
        <v>-0.57999999999999996</v>
      </c>
      <c r="H526">
        <v>-0.13</v>
      </c>
      <c r="I526">
        <f>output__2[[#This Row],[wx]]*180/PI()</f>
        <v>-25.210142985756224</v>
      </c>
      <c r="J526">
        <f>output__2[[#This Row],[wy]]*180/PI()</f>
        <v>-33.231552117587746</v>
      </c>
      <c r="K526">
        <f>output__2[[#This Row],[wz]]*180/PI()</f>
        <v>-7.4484513367007024</v>
      </c>
      <c r="L526">
        <f>output__2[[#This Row],[wx (deg)]]*output__2[[#This Row],[dt]]</f>
        <v>-3.1577720901099116</v>
      </c>
      <c r="M526">
        <f>output__2[[#This Row],[wy (deg)]]*output__2[[#This Row],[dt]]</f>
        <v>-4.1625177551448829</v>
      </c>
      <c r="N526">
        <f>output__2[[#This Row],[wz (deg)]]*output__2[[#This Row],[dt]]</f>
        <v>-0.93297811753247384</v>
      </c>
      <c r="O526">
        <f>SUM($L$2:output__2[[#This Row],[delta θx]])</f>
        <v>13.269045352638535</v>
      </c>
      <c r="P526">
        <f>SUM($M$2:output__2[[#This Row],[delta θy]])</f>
        <v>-1.3677854750174978</v>
      </c>
      <c r="Q526">
        <f>SUM($N$2:output__2[[#This Row],[delta θz]])</f>
        <v>28.188093990736856</v>
      </c>
      <c r="R526">
        <f>SQRT(output__2[[#This Row],[θ x]]^2+output__2[[#This Row],[θ y]]^2+output__2[[#This Row],[θ z]]^2)</f>
        <v>31.185045206102597</v>
      </c>
      <c r="S526">
        <f>output__2[[#This Row],[ax]]*$B526</f>
        <v>-0.43214010000000802</v>
      </c>
      <c r="T526">
        <f>output__2[[#This Row],[ay]]*$B526</f>
        <v>1.2525800000000231E-3</v>
      </c>
      <c r="U526">
        <f>output__2[[#This Row],[az]]*$B526</f>
        <v>-3.1314500000000578E-2</v>
      </c>
      <c r="V526">
        <f>SUM(S$2:S526)</f>
        <v>5.7421416899998858</v>
      </c>
      <c r="W526">
        <f>SUM(T$2:T526)</f>
        <v>5.8900275300001503</v>
      </c>
      <c r="X526">
        <f>SUM($U$2:U526)</f>
        <v>-26.729636589999966</v>
      </c>
      <c r="Y526">
        <f>SQRT(output__2[[#This Row],[vx]]^2+output__2[[#This Row],[vy]]^2+output__2[[#This Row],[vz]]^2)</f>
        <v>27.966731802726958</v>
      </c>
      <c r="Z526">
        <f t="shared" si="8"/>
        <v>0.97499999999999998</v>
      </c>
      <c r="AA526">
        <f>output__2[[#This Row],[m segmental(kg)]]*output__2[[#This Row],[vmag]]</f>
        <v>27.267563507658785</v>
      </c>
    </row>
    <row r="527" spans="1:27" x14ac:dyDescent="0.3">
      <c r="A527">
        <v>65.938006999999999</v>
      </c>
      <c r="B527">
        <f>output__2[[#This Row],[time]]-A526</f>
        <v>0.12995999999999697</v>
      </c>
      <c r="C527">
        <v>0.23</v>
      </c>
      <c r="D527">
        <v>-8.25</v>
      </c>
      <c r="E527">
        <v>-1.1500000000000001</v>
      </c>
      <c r="F527">
        <v>-0.67</v>
      </c>
      <c r="G527">
        <v>0.52</v>
      </c>
      <c r="H527">
        <v>-0.06</v>
      </c>
      <c r="I527">
        <f>output__2[[#This Row],[wx]]*180/PI()</f>
        <v>-38.388172273765157</v>
      </c>
      <c r="J527">
        <f>output__2[[#This Row],[wy]]*180/PI()</f>
        <v>29.793805346802809</v>
      </c>
      <c r="K527">
        <f>output__2[[#This Row],[wz]]*180/PI()</f>
        <v>-3.4377467707849392</v>
      </c>
      <c r="L527">
        <f>output__2[[#This Row],[wx (deg)]]*output__2[[#This Row],[dt]]</f>
        <v>-4.9889268686984032</v>
      </c>
      <c r="M527">
        <f>output__2[[#This Row],[wy (deg)]]*output__2[[#This Row],[dt]]</f>
        <v>3.8720029428704028</v>
      </c>
      <c r="N527">
        <f>output__2[[#This Row],[wz (deg)]]*output__2[[#This Row],[dt]]</f>
        <v>-0.44676957033120029</v>
      </c>
      <c r="O527">
        <f>SUM($L$2:output__2[[#This Row],[delta θx]])</f>
        <v>8.2801184839401323</v>
      </c>
      <c r="P527">
        <f>SUM($M$2:output__2[[#This Row],[delta θy]])</f>
        <v>2.504217467852905</v>
      </c>
      <c r="Q527">
        <f>SUM($N$2:output__2[[#This Row],[delta θz]])</f>
        <v>27.741324420405657</v>
      </c>
      <c r="R527">
        <f>SQRT(output__2[[#This Row],[θ x]]^2+output__2[[#This Row],[θ y]]^2+output__2[[#This Row],[θ z]]^2)</f>
        <v>29.058777466242141</v>
      </c>
      <c r="S527">
        <f>output__2[[#This Row],[ax]]*$B527</f>
        <v>2.9890799999999305E-2</v>
      </c>
      <c r="T527">
        <f>output__2[[#This Row],[ay]]*$B527</f>
        <v>-1.072169999999975</v>
      </c>
      <c r="U527">
        <f>output__2[[#This Row],[az]]*$B527</f>
        <v>-0.14945399999999653</v>
      </c>
      <c r="V527">
        <f>SUM(S$2:S527)</f>
        <v>5.7720324899998854</v>
      </c>
      <c r="W527">
        <f>SUM(T$2:T527)</f>
        <v>4.8178575300001754</v>
      </c>
      <c r="X527">
        <f>SUM($U$2:U527)</f>
        <v>-26.879090589999961</v>
      </c>
      <c r="Y527">
        <f>SQRT(output__2[[#This Row],[vx]]^2+output__2[[#This Row],[vy]]^2+output__2[[#This Row],[vz]]^2)</f>
        <v>27.91081548773554</v>
      </c>
      <c r="Z527">
        <f t="shared" si="8"/>
        <v>0.97499999999999998</v>
      </c>
      <c r="AA527">
        <f>output__2[[#This Row],[m segmental(kg)]]*output__2[[#This Row],[vmag]]</f>
        <v>27.21304510054215</v>
      </c>
    </row>
    <row r="528" spans="1:27" x14ac:dyDescent="0.3">
      <c r="A528">
        <v>66.056685999999999</v>
      </c>
      <c r="B528">
        <f>output__2[[#This Row],[time]]-A527</f>
        <v>0.1186790000000002</v>
      </c>
      <c r="C528">
        <v>1.1400000000000001</v>
      </c>
      <c r="D528">
        <v>5.86</v>
      </c>
      <c r="E528">
        <v>-1.05</v>
      </c>
      <c r="F528">
        <v>-0.39</v>
      </c>
      <c r="G528">
        <v>-0.08</v>
      </c>
      <c r="H528">
        <v>-0.08</v>
      </c>
      <c r="I528">
        <f>output__2[[#This Row],[wx]]*180/PI()</f>
        <v>-22.345354010102106</v>
      </c>
      <c r="J528">
        <f>output__2[[#This Row],[wy]]*180/PI()</f>
        <v>-4.5836623610465859</v>
      </c>
      <c r="K528">
        <f>output__2[[#This Row],[wz]]*180/PI()</f>
        <v>-4.5836623610465859</v>
      </c>
      <c r="L528">
        <f>output__2[[#This Row],[wx (deg)]]*output__2[[#This Row],[dt]]</f>
        <v>-2.6519242685649123</v>
      </c>
      <c r="M528">
        <f>output__2[[#This Row],[wy (deg)]]*output__2[[#This Row],[dt]]</f>
        <v>-0.54398446534664868</v>
      </c>
      <c r="N528">
        <f>output__2[[#This Row],[wz (deg)]]*output__2[[#This Row],[dt]]</f>
        <v>-0.54398446534664868</v>
      </c>
      <c r="O528">
        <f>SUM($L$2:output__2[[#This Row],[delta θx]])</f>
        <v>5.6281942153752205</v>
      </c>
      <c r="P528">
        <f>SUM($M$2:output__2[[#This Row],[delta θy]])</f>
        <v>1.9602330025062562</v>
      </c>
      <c r="Q528">
        <f>SUM($N$2:output__2[[#This Row],[delta θz]])</f>
        <v>27.197339955059007</v>
      </c>
      <c r="R528">
        <f>SQRT(output__2[[#This Row],[θ x]]^2+output__2[[#This Row],[θ y]]^2+output__2[[#This Row],[θ z]]^2)</f>
        <v>27.84267200146471</v>
      </c>
      <c r="S528">
        <f>output__2[[#This Row],[ax]]*$B528</f>
        <v>0.13529406000000024</v>
      </c>
      <c r="T528">
        <f>output__2[[#This Row],[ay]]*$B528</f>
        <v>0.69545894000000119</v>
      </c>
      <c r="U528">
        <f>output__2[[#This Row],[az]]*$B528</f>
        <v>-0.12461295000000022</v>
      </c>
      <c r="V528">
        <f>SUM(S$2:S528)</f>
        <v>5.9073265499998859</v>
      </c>
      <c r="W528">
        <f>SUM(T$2:T528)</f>
        <v>5.5133164700001762</v>
      </c>
      <c r="X528">
        <f>SUM($U$2:U528)</f>
        <v>-27.003703539999961</v>
      </c>
      <c r="Y528">
        <f>SQRT(output__2[[#This Row],[vx]]^2+output__2[[#This Row],[vy]]^2+output__2[[#This Row],[vz]]^2)</f>
        <v>28.186755229059536</v>
      </c>
      <c r="Z528">
        <f t="shared" si="8"/>
        <v>0.97499999999999998</v>
      </c>
      <c r="AA528">
        <f>output__2[[#This Row],[m segmental(kg)]]*output__2[[#This Row],[vmag]]</f>
        <v>27.482086348333045</v>
      </c>
    </row>
    <row r="529" spans="1:27" x14ac:dyDescent="0.3">
      <c r="A529">
        <v>66.181471999999999</v>
      </c>
      <c r="B529">
        <f>output__2[[#This Row],[time]]-A528</f>
        <v>0.12478600000000029</v>
      </c>
      <c r="C529">
        <v>3.59</v>
      </c>
      <c r="D529">
        <v>0.57000000000000006</v>
      </c>
      <c r="E529">
        <v>0.2</v>
      </c>
      <c r="F529">
        <v>-0.12</v>
      </c>
      <c r="G529">
        <v>-0.04</v>
      </c>
      <c r="H529">
        <v>0.42</v>
      </c>
      <c r="I529">
        <f>output__2[[#This Row],[wx]]*180/PI()</f>
        <v>-6.8754935415698784</v>
      </c>
      <c r="J529">
        <f>output__2[[#This Row],[wy]]*180/PI()</f>
        <v>-2.2918311805232929</v>
      </c>
      <c r="K529">
        <f>output__2[[#This Row],[wz]]*180/PI()</f>
        <v>24.064227395494573</v>
      </c>
      <c r="L529">
        <f>output__2[[#This Row],[wx (deg)]]*output__2[[#This Row],[dt]]</f>
        <v>-0.85796533707834077</v>
      </c>
      <c r="M529">
        <f>output__2[[#This Row],[wy (deg)]]*output__2[[#This Row],[dt]]</f>
        <v>-0.28598844569278031</v>
      </c>
      <c r="N529">
        <f>output__2[[#This Row],[wz (deg)]]*output__2[[#This Row],[dt]]</f>
        <v>3.0028786797741924</v>
      </c>
      <c r="O529">
        <f>SUM($L$2:output__2[[#This Row],[delta θx]])</f>
        <v>4.77022887829688</v>
      </c>
      <c r="P529">
        <f>SUM($M$2:output__2[[#This Row],[delta θy]])</f>
        <v>1.6742445568134758</v>
      </c>
      <c r="Q529">
        <f>SUM($N$2:output__2[[#This Row],[delta θz]])</f>
        <v>30.200218634833199</v>
      </c>
      <c r="R529">
        <f>SQRT(output__2[[#This Row],[θ x]]^2+output__2[[#This Row],[θ y]]^2+output__2[[#This Row],[θ z]]^2)</f>
        <v>30.620440623529301</v>
      </c>
      <c r="S529">
        <f>output__2[[#This Row],[ax]]*$B529</f>
        <v>0.44798174000000102</v>
      </c>
      <c r="T529">
        <f>output__2[[#This Row],[ay]]*$B529</f>
        <v>7.1128020000000167E-2</v>
      </c>
      <c r="U529">
        <f>output__2[[#This Row],[az]]*$B529</f>
        <v>2.4957200000000058E-2</v>
      </c>
      <c r="V529">
        <f>SUM(S$2:S529)</f>
        <v>6.3553082899998872</v>
      </c>
      <c r="W529">
        <f>SUM(T$2:T529)</f>
        <v>5.584444490000176</v>
      </c>
      <c r="X529">
        <f>SUM($U$2:U529)</f>
        <v>-26.978746339999962</v>
      </c>
      <c r="Y529">
        <f>SQRT(output__2[[#This Row],[vx]]^2+output__2[[#This Row],[vy]]^2+output__2[[#This Row],[vz]]^2)</f>
        <v>28.274170505974105</v>
      </c>
      <c r="Z529">
        <f t="shared" si="8"/>
        <v>0.97499999999999998</v>
      </c>
      <c r="AA529">
        <f>output__2[[#This Row],[m segmental(kg)]]*output__2[[#This Row],[vmag]]</f>
        <v>27.567316243324751</v>
      </c>
    </row>
    <row r="530" spans="1:27" x14ac:dyDescent="0.3">
      <c r="A530">
        <v>66.306986999999992</v>
      </c>
      <c r="B530">
        <f>output__2[[#This Row],[time]]-A529</f>
        <v>0.12551499999999294</v>
      </c>
      <c r="C530">
        <v>-1.1400000000000001</v>
      </c>
      <c r="D530">
        <v>-5.94</v>
      </c>
      <c r="E530">
        <v>-0.21</v>
      </c>
      <c r="F530">
        <v>-0.77</v>
      </c>
      <c r="G530">
        <v>0.03</v>
      </c>
      <c r="H530">
        <v>-0.18</v>
      </c>
      <c r="I530">
        <f>output__2[[#This Row],[wx]]*180/PI()</f>
        <v>-44.117750225073387</v>
      </c>
      <c r="J530">
        <f>output__2[[#This Row],[wy]]*180/PI()</f>
        <v>1.7188733853924696</v>
      </c>
      <c r="K530">
        <f>output__2[[#This Row],[wz]]*180/PI()</f>
        <v>-10.313240312354818</v>
      </c>
      <c r="L530">
        <f>output__2[[#This Row],[wx (deg)]]*output__2[[#This Row],[dt]]</f>
        <v>-5.5374394194997745</v>
      </c>
      <c r="M530">
        <f>output__2[[#This Row],[wy (deg)]]*output__2[[#This Row],[dt]]</f>
        <v>0.21574439296752368</v>
      </c>
      <c r="N530">
        <f>output__2[[#This Row],[wz (deg)]]*output__2[[#This Row],[dt]]</f>
        <v>-1.2944663578051421</v>
      </c>
      <c r="O530">
        <f>SUM($L$2:output__2[[#This Row],[delta θx]])</f>
        <v>-0.76721054120289445</v>
      </c>
      <c r="P530">
        <f>SUM($M$2:output__2[[#This Row],[delta θy]])</f>
        <v>1.8899889497809994</v>
      </c>
      <c r="Q530">
        <f>SUM($N$2:output__2[[#This Row],[delta θz]])</f>
        <v>28.905752277028057</v>
      </c>
      <c r="R530">
        <f>SQRT(output__2[[#This Row],[θ x]]^2+output__2[[#This Row],[θ y]]^2+output__2[[#This Row],[θ z]]^2)</f>
        <v>28.977632493800108</v>
      </c>
      <c r="S530">
        <f>output__2[[#This Row],[ax]]*$B530</f>
        <v>-0.14308709999999197</v>
      </c>
      <c r="T530">
        <f>output__2[[#This Row],[ay]]*$B530</f>
        <v>-0.74555909999995806</v>
      </c>
      <c r="U530">
        <f>output__2[[#This Row],[az]]*$B530</f>
        <v>-2.6358149999998515E-2</v>
      </c>
      <c r="V530">
        <f>SUM(S$2:S530)</f>
        <v>6.2122211899998954</v>
      </c>
      <c r="W530">
        <f>SUM(T$2:T530)</f>
        <v>4.8388853900002182</v>
      </c>
      <c r="X530">
        <f>SUM($U$2:U530)</f>
        <v>-27.005104489999962</v>
      </c>
      <c r="Y530">
        <f>SQRT(output__2[[#This Row],[vx]]^2+output__2[[#This Row],[vy]]^2+output__2[[#This Row],[vz]]^2)</f>
        <v>28.129738222153033</v>
      </c>
      <c r="Z530">
        <f t="shared" si="8"/>
        <v>0.97499999999999998</v>
      </c>
      <c r="AA530">
        <f>output__2[[#This Row],[m segmental(kg)]]*output__2[[#This Row],[vmag]]</f>
        <v>27.426494766599205</v>
      </c>
    </row>
    <row r="531" spans="1:27" x14ac:dyDescent="0.3">
      <c r="A531">
        <v>66.433027999999993</v>
      </c>
      <c r="B531">
        <f>output__2[[#This Row],[time]]-A530</f>
        <v>0.12604100000000074</v>
      </c>
      <c r="C531">
        <v>-6.54</v>
      </c>
      <c r="D531">
        <v>4.3</v>
      </c>
      <c r="E531">
        <v>-2.98</v>
      </c>
      <c r="F531">
        <v>-1.1599999999999999</v>
      </c>
      <c r="G531">
        <v>-0.34</v>
      </c>
      <c r="H531">
        <v>0.36</v>
      </c>
      <c r="I531">
        <f>output__2[[#This Row],[wx]]*180/PI()</f>
        <v>-66.463104235175493</v>
      </c>
      <c r="J531">
        <f>output__2[[#This Row],[wy]]*180/PI()</f>
        <v>-19.480565034447991</v>
      </c>
      <c r="K531">
        <f>output__2[[#This Row],[wz]]*180/PI()</f>
        <v>20.626480624709636</v>
      </c>
      <c r="L531">
        <f>output__2[[#This Row],[wx (deg)]]*output__2[[#This Row],[dt]]</f>
        <v>-8.3770761209058033</v>
      </c>
      <c r="M531">
        <f>output__2[[#This Row],[wy (deg)]]*output__2[[#This Row],[dt]]</f>
        <v>-2.4553498975068737</v>
      </c>
      <c r="N531">
        <f>output__2[[#This Row],[wz (deg)]]*output__2[[#This Row],[dt]]</f>
        <v>2.5997822444190426</v>
      </c>
      <c r="O531">
        <f>SUM($L$2:output__2[[#This Row],[delta θx]])</f>
        <v>-9.1442866621086978</v>
      </c>
      <c r="P531">
        <f>SUM($M$2:output__2[[#This Row],[delta θy]])</f>
        <v>-0.56536094772587431</v>
      </c>
      <c r="Q531">
        <f>SUM($N$2:output__2[[#This Row],[delta θz]])</f>
        <v>31.5055345214471</v>
      </c>
      <c r="R531">
        <f>SQRT(output__2[[#This Row],[θ x]]^2+output__2[[#This Row],[θ y]]^2+output__2[[#This Row],[θ z]]^2)</f>
        <v>32.810612872089536</v>
      </c>
      <c r="S531">
        <f>output__2[[#This Row],[ax]]*$B531</f>
        <v>-0.82430814000000485</v>
      </c>
      <c r="T531">
        <f>output__2[[#This Row],[ay]]*$B531</f>
        <v>0.54197630000000319</v>
      </c>
      <c r="U531">
        <f>output__2[[#This Row],[az]]*$B531</f>
        <v>-0.37560218000000217</v>
      </c>
      <c r="V531">
        <f>SUM(S$2:S531)</f>
        <v>5.3879130499998906</v>
      </c>
      <c r="W531">
        <f>SUM(T$2:T531)</f>
        <v>5.3808616900002217</v>
      </c>
      <c r="X531">
        <f>SUM($U$2:U531)</f>
        <v>-27.380706669999963</v>
      </c>
      <c r="Y531">
        <f>SQRT(output__2[[#This Row],[vx]]^2+output__2[[#This Row],[vy]]^2+output__2[[#This Row],[vz]]^2)</f>
        <v>28.41982366781771</v>
      </c>
      <c r="Z531">
        <f t="shared" si="8"/>
        <v>0.97499999999999998</v>
      </c>
      <c r="AA531">
        <f>output__2[[#This Row],[m segmental(kg)]]*output__2[[#This Row],[vmag]]</f>
        <v>27.709328076122265</v>
      </c>
    </row>
    <row r="532" spans="1:27" x14ac:dyDescent="0.3">
      <c r="A532">
        <v>66.559072999999998</v>
      </c>
      <c r="B532">
        <f>output__2[[#This Row],[time]]-A531</f>
        <v>0.12604500000000485</v>
      </c>
      <c r="C532">
        <v>-5.55</v>
      </c>
      <c r="D532">
        <v>5.38</v>
      </c>
      <c r="E532">
        <v>-3.94</v>
      </c>
      <c r="F532">
        <v>-0.19</v>
      </c>
      <c r="G532">
        <v>-0.27</v>
      </c>
      <c r="H532">
        <v>-0.64</v>
      </c>
      <c r="I532">
        <f>output__2[[#This Row],[wx]]*180/PI()</f>
        <v>-10.886198107485642</v>
      </c>
      <c r="J532">
        <f>output__2[[#This Row],[wy]]*180/PI()</f>
        <v>-15.469860468532227</v>
      </c>
      <c r="K532">
        <f>output__2[[#This Row],[wz]]*180/PI()</f>
        <v>-36.669298888372687</v>
      </c>
      <c r="L532">
        <f>output__2[[#This Row],[wx (deg)]]*output__2[[#This Row],[dt]]</f>
        <v>-1.3721508404580804</v>
      </c>
      <c r="M532">
        <f>output__2[[#This Row],[wy (deg)]]*output__2[[#This Row],[dt]]</f>
        <v>-1.9498985627562195</v>
      </c>
      <c r="N532">
        <f>output__2[[#This Row],[wz (deg)]]*output__2[[#This Row],[dt]]</f>
        <v>-4.6219817783851127</v>
      </c>
      <c r="O532">
        <f>SUM($L$2:output__2[[#This Row],[delta θx]])</f>
        <v>-10.516437502566777</v>
      </c>
      <c r="P532">
        <f>SUM($M$2:output__2[[#This Row],[delta θy]])</f>
        <v>-2.5152595104820938</v>
      </c>
      <c r="Q532">
        <f>SUM($N$2:output__2[[#This Row],[delta θz]])</f>
        <v>26.883552743061987</v>
      </c>
      <c r="R532">
        <f>SQRT(output__2[[#This Row],[θ x]]^2+output__2[[#This Row],[θ y]]^2+output__2[[#This Row],[θ z]]^2)</f>
        <v>28.976669861104799</v>
      </c>
      <c r="S532">
        <f>output__2[[#This Row],[ax]]*$B532</f>
        <v>-0.69954975000002684</v>
      </c>
      <c r="T532">
        <f>output__2[[#This Row],[ay]]*$B532</f>
        <v>0.67812210000002604</v>
      </c>
      <c r="U532">
        <f>output__2[[#This Row],[az]]*$B532</f>
        <v>-0.49661730000001908</v>
      </c>
      <c r="V532">
        <f>SUM(S$2:S532)</f>
        <v>4.6883632999998639</v>
      </c>
      <c r="W532">
        <f>SUM(T$2:T532)</f>
        <v>6.0589837900002479</v>
      </c>
      <c r="X532">
        <f>SUM($U$2:U532)</f>
        <v>-27.877323969999981</v>
      </c>
      <c r="Y532">
        <f>SQRT(output__2[[#This Row],[vx]]^2+output__2[[#This Row],[vy]]^2+output__2[[#This Row],[vz]]^2)</f>
        <v>28.910849636920165</v>
      </c>
      <c r="Z532">
        <f t="shared" si="8"/>
        <v>0.97499999999999998</v>
      </c>
      <c r="AA532">
        <f>output__2[[#This Row],[m segmental(kg)]]*output__2[[#This Row],[vmag]]</f>
        <v>28.188078395997159</v>
      </c>
    </row>
    <row r="533" spans="1:27" x14ac:dyDescent="0.3">
      <c r="A533">
        <v>66.690609999999992</v>
      </c>
      <c r="B533">
        <f>output__2[[#This Row],[time]]-A532</f>
        <v>0.13153699999999446</v>
      </c>
      <c r="C533">
        <v>1.17</v>
      </c>
      <c r="D533">
        <v>-7.19</v>
      </c>
      <c r="E533">
        <v>-0.52</v>
      </c>
      <c r="F533">
        <v>-0.53</v>
      </c>
      <c r="G533">
        <v>-0.15</v>
      </c>
      <c r="H533">
        <v>0.05</v>
      </c>
      <c r="I533">
        <f>output__2[[#This Row],[wx]]*180/PI()</f>
        <v>-30.366763141933632</v>
      </c>
      <c r="J533">
        <f>output__2[[#This Row],[wy]]*180/PI()</f>
        <v>-8.5943669269623477</v>
      </c>
      <c r="K533">
        <f>output__2[[#This Row],[wz]]*180/PI()</f>
        <v>2.8647889756541161</v>
      </c>
      <c r="L533">
        <f>output__2[[#This Row],[wx (deg)]]*output__2[[#This Row],[dt]]</f>
        <v>-3.9943529234003559</v>
      </c>
      <c r="M533">
        <f>output__2[[#This Row],[wy (deg)]]*output__2[[#This Row],[dt]]</f>
        <v>-1.1304772424717988</v>
      </c>
      <c r="N533">
        <f>output__2[[#This Row],[wz (deg)]]*output__2[[#This Row],[dt]]</f>
        <v>0.37682574749059961</v>
      </c>
      <c r="O533">
        <f>SUM($L$2:output__2[[#This Row],[delta θx]])</f>
        <v>-14.510790425967134</v>
      </c>
      <c r="P533">
        <f>SUM($M$2:output__2[[#This Row],[delta θy]])</f>
        <v>-3.6457367529538924</v>
      </c>
      <c r="Q533">
        <f>SUM($N$2:output__2[[#This Row],[delta θz]])</f>
        <v>27.260378490552586</v>
      </c>
      <c r="R533">
        <f>SQRT(output__2[[#This Row],[θ x]]^2+output__2[[#This Row],[θ y]]^2+output__2[[#This Row],[θ z]]^2)</f>
        <v>31.096344973426707</v>
      </c>
      <c r="S533">
        <f>output__2[[#This Row],[ax]]*$B533</f>
        <v>0.15389828999999353</v>
      </c>
      <c r="T533">
        <f>output__2[[#This Row],[ay]]*$B533</f>
        <v>-0.9457510299999603</v>
      </c>
      <c r="U533">
        <f>output__2[[#This Row],[az]]*$B533</f>
        <v>-6.8399239999997127E-2</v>
      </c>
      <c r="V533">
        <f>SUM(S$2:S533)</f>
        <v>4.8422615899998576</v>
      </c>
      <c r="W533">
        <f>SUM(T$2:T533)</f>
        <v>5.1132327600002876</v>
      </c>
      <c r="X533">
        <f>SUM($U$2:U533)</f>
        <v>-27.945723209999979</v>
      </c>
      <c r="Y533">
        <f>SQRT(output__2[[#This Row],[vx]]^2+output__2[[#This Row],[vy]]^2+output__2[[#This Row],[vz]]^2)</f>
        <v>28.819370088429409</v>
      </c>
      <c r="Z533">
        <f t="shared" si="8"/>
        <v>0.97499999999999998</v>
      </c>
      <c r="AA533">
        <f>output__2[[#This Row],[m segmental(kg)]]*output__2[[#This Row],[vmag]]</f>
        <v>28.098885836218674</v>
      </c>
    </row>
    <row r="534" spans="1:27" x14ac:dyDescent="0.3">
      <c r="A534">
        <v>66.845806999999994</v>
      </c>
      <c r="B534">
        <f>output__2[[#This Row],[time]]-A533</f>
        <v>0.15519700000000114</v>
      </c>
      <c r="C534">
        <v>8.85</v>
      </c>
      <c r="D534">
        <v>9.7200000000000006</v>
      </c>
      <c r="E534">
        <v>-8.2200000000000006</v>
      </c>
      <c r="F534">
        <v>0.71</v>
      </c>
      <c r="G534">
        <v>-0.24</v>
      </c>
      <c r="H534">
        <v>-0.59</v>
      </c>
      <c r="I534">
        <f>output__2[[#This Row],[wx]]*180/PI()</f>
        <v>40.680003454288446</v>
      </c>
      <c r="J534">
        <f>output__2[[#This Row],[wy]]*180/PI()</f>
        <v>-13.750987083139757</v>
      </c>
      <c r="K534">
        <f>output__2[[#This Row],[wz]]*180/PI()</f>
        <v>-33.804509912718565</v>
      </c>
      <c r="L534">
        <f>output__2[[#This Row],[wx (deg)]]*output__2[[#This Row],[dt]]</f>
        <v>6.3134144960952501</v>
      </c>
      <c r="M534">
        <f>output__2[[#This Row],[wy (deg)]]*output__2[[#This Row],[dt]]</f>
        <v>-2.1341119423420567</v>
      </c>
      <c r="N534">
        <f>output__2[[#This Row],[wz (deg)]]*output__2[[#This Row],[dt]]</f>
        <v>-5.2463585249242213</v>
      </c>
      <c r="O534">
        <f>SUM($L$2:output__2[[#This Row],[delta θx]])</f>
        <v>-8.1973759298718836</v>
      </c>
      <c r="P534">
        <f>SUM($M$2:output__2[[#This Row],[delta θy]])</f>
        <v>-5.7798486952959491</v>
      </c>
      <c r="Q534">
        <f>SUM($N$2:output__2[[#This Row],[delta θz]])</f>
        <v>22.014019965628364</v>
      </c>
      <c r="R534">
        <f>SQRT(output__2[[#This Row],[θ x]]^2+output__2[[#This Row],[θ y]]^2+output__2[[#This Row],[θ z]]^2)</f>
        <v>24.191335186864769</v>
      </c>
      <c r="S534">
        <f>output__2[[#This Row],[ax]]*$B534</f>
        <v>1.37349345000001</v>
      </c>
      <c r="T534">
        <f>output__2[[#This Row],[ay]]*$B534</f>
        <v>1.5085148400000112</v>
      </c>
      <c r="U534">
        <f>output__2[[#This Row],[az]]*$B534</f>
        <v>-1.2757193400000095</v>
      </c>
      <c r="V534">
        <f>SUM(S$2:S534)</f>
        <v>6.215755039999868</v>
      </c>
      <c r="W534">
        <f>SUM(T$2:T534)</f>
        <v>6.6217476000002993</v>
      </c>
      <c r="X534">
        <f>SUM($U$2:U534)</f>
        <v>-29.221442549999988</v>
      </c>
      <c r="Y534">
        <f>SQRT(output__2[[#This Row],[vx]]^2+output__2[[#This Row],[vy]]^2+output__2[[#This Row],[vz]]^2)</f>
        <v>30.600259095281256</v>
      </c>
      <c r="Z534">
        <f t="shared" si="8"/>
        <v>0.97499999999999998</v>
      </c>
      <c r="AA534">
        <f>output__2[[#This Row],[m segmental(kg)]]*output__2[[#This Row],[vmag]]</f>
        <v>29.835252617899226</v>
      </c>
    </row>
    <row r="535" spans="1:27" x14ac:dyDescent="0.3">
      <c r="A535">
        <v>66.978616000000002</v>
      </c>
      <c r="B535">
        <f>output__2[[#This Row],[time]]-A534</f>
        <v>0.13280900000000884</v>
      </c>
      <c r="C535">
        <v>4.43</v>
      </c>
      <c r="D535">
        <v>3.93</v>
      </c>
      <c r="E535">
        <v>-0.51</v>
      </c>
      <c r="F535">
        <v>0.15</v>
      </c>
      <c r="G535">
        <v>0.45</v>
      </c>
      <c r="H535">
        <v>0.31</v>
      </c>
      <c r="I535">
        <f>output__2[[#This Row],[wx]]*180/PI()</f>
        <v>8.5943669269623477</v>
      </c>
      <c r="J535">
        <f>output__2[[#This Row],[wy]]*180/PI()</f>
        <v>25.783100780887047</v>
      </c>
      <c r="K535">
        <f>output__2[[#This Row],[wz]]*180/PI()</f>
        <v>17.761691649055518</v>
      </c>
      <c r="L535">
        <f>output__2[[#This Row],[wx (deg)]]*output__2[[#This Row],[dt]]</f>
        <v>1.1414092772030184</v>
      </c>
      <c r="M535">
        <f>output__2[[#This Row],[wy (deg)]]*output__2[[#This Row],[dt]]</f>
        <v>3.4242278316090555</v>
      </c>
      <c r="N535">
        <f>output__2[[#This Row],[wz (deg)]]*output__2[[#This Row],[dt]]</f>
        <v>2.3589125062195713</v>
      </c>
      <c r="O535">
        <f>SUM($L$2:output__2[[#This Row],[delta θx]])</f>
        <v>-7.0559666526688654</v>
      </c>
      <c r="P535">
        <f>SUM($M$2:output__2[[#This Row],[delta θy]])</f>
        <v>-2.3556208636868936</v>
      </c>
      <c r="Q535">
        <f>SUM($N$2:output__2[[#This Row],[delta θz]])</f>
        <v>24.372932471847935</v>
      </c>
      <c r="R535">
        <f>SQRT(output__2[[#This Row],[θ x]]^2+output__2[[#This Row],[θ y]]^2+output__2[[#This Row],[θ z]]^2)</f>
        <v>25.482846236915364</v>
      </c>
      <c r="S535">
        <f>output__2[[#This Row],[ax]]*$B535</f>
        <v>0.58834387000003907</v>
      </c>
      <c r="T535">
        <f>output__2[[#This Row],[ay]]*$B535</f>
        <v>0.52193937000003476</v>
      </c>
      <c r="U535">
        <f>output__2[[#This Row],[az]]*$B535</f>
        <v>-6.7732590000004506E-2</v>
      </c>
      <c r="V535">
        <f>SUM(S$2:S535)</f>
        <v>6.8040989099999072</v>
      </c>
      <c r="W535">
        <f>SUM(T$2:T535)</f>
        <v>7.143686970000334</v>
      </c>
      <c r="X535">
        <f>SUM($U$2:U535)</f>
        <v>-29.289175139999994</v>
      </c>
      <c r="Y535">
        <f>SQRT(output__2[[#This Row],[vx]]^2+output__2[[#This Row],[vy]]^2+output__2[[#This Row],[vz]]^2)</f>
        <v>30.906048047008667</v>
      </c>
      <c r="Z535">
        <f t="shared" si="8"/>
        <v>0.97499999999999998</v>
      </c>
      <c r="AA535">
        <f>output__2[[#This Row],[m segmental(kg)]]*output__2[[#This Row],[vmag]]</f>
        <v>30.133396845833449</v>
      </c>
    </row>
    <row r="536" spans="1:27" x14ac:dyDescent="0.3">
      <c r="A536">
        <v>67.061972999999995</v>
      </c>
      <c r="B536">
        <f>output__2[[#This Row],[time]]-A535</f>
        <v>8.3356999999992354E-2</v>
      </c>
      <c r="C536">
        <v>2.41</v>
      </c>
      <c r="D536">
        <v>-4.58</v>
      </c>
      <c r="E536">
        <v>0.2</v>
      </c>
      <c r="F536">
        <v>-0.17</v>
      </c>
      <c r="G536">
        <v>0.57999999999999996</v>
      </c>
      <c r="H536">
        <v>0.04</v>
      </c>
      <c r="I536">
        <f>output__2[[#This Row],[wx]]*180/PI()</f>
        <v>-9.7402825172239957</v>
      </c>
      <c r="J536">
        <f>output__2[[#This Row],[wy]]*180/PI()</f>
        <v>33.231552117587746</v>
      </c>
      <c r="K536">
        <f>output__2[[#This Row],[wz]]*180/PI()</f>
        <v>2.2918311805232929</v>
      </c>
      <c r="L536">
        <f>output__2[[#This Row],[wx (deg)]]*output__2[[#This Row],[dt]]</f>
        <v>-0.8119207297881661</v>
      </c>
      <c r="M536">
        <f>output__2[[#This Row],[wy (deg)]]*output__2[[#This Row],[dt]]</f>
        <v>2.7700824898655076</v>
      </c>
      <c r="N536">
        <f>output__2[[#This Row],[wz (deg)]]*output__2[[#This Row],[dt]]</f>
        <v>0.19104017171486259</v>
      </c>
      <c r="O536">
        <f>SUM($L$2:output__2[[#This Row],[delta θx]])</f>
        <v>-7.867887382457031</v>
      </c>
      <c r="P536">
        <f>SUM($M$2:output__2[[#This Row],[delta θy]])</f>
        <v>0.41446162617861404</v>
      </c>
      <c r="Q536">
        <f>SUM($N$2:output__2[[#This Row],[delta θz]])</f>
        <v>24.563972643562799</v>
      </c>
      <c r="R536">
        <f>SQRT(output__2[[#This Row],[θ x]]^2+output__2[[#This Row],[θ y]]^2+output__2[[#This Row],[θ z]]^2)</f>
        <v>25.796592455909806</v>
      </c>
      <c r="S536">
        <f>output__2[[#This Row],[ax]]*$B536</f>
        <v>0.20089036999998158</v>
      </c>
      <c r="T536">
        <f>output__2[[#This Row],[ay]]*$B536</f>
        <v>-0.38177505999996497</v>
      </c>
      <c r="U536">
        <f>output__2[[#This Row],[az]]*$B536</f>
        <v>1.6671399999998473E-2</v>
      </c>
      <c r="V536">
        <f>SUM(S$2:S536)</f>
        <v>7.0049892799998892</v>
      </c>
      <c r="W536">
        <f>SUM(T$2:T536)</f>
        <v>6.7619119100003688</v>
      </c>
      <c r="X536">
        <f>SUM($U$2:U536)</f>
        <v>-29.272503739999994</v>
      </c>
      <c r="Y536">
        <f>SQRT(output__2[[#This Row],[vx]]^2+output__2[[#This Row],[vy]]^2+output__2[[#This Row],[vz]]^2)</f>
        <v>30.849194522707265</v>
      </c>
      <c r="Z536">
        <f t="shared" si="8"/>
        <v>0.97499999999999998</v>
      </c>
      <c r="AA536">
        <f>output__2[[#This Row],[m segmental(kg)]]*output__2[[#This Row],[vmag]]</f>
        <v>30.077964659639584</v>
      </c>
    </row>
    <row r="537" spans="1:27" x14ac:dyDescent="0.3">
      <c r="A537">
        <v>67.214866000000001</v>
      </c>
      <c r="B537">
        <f>output__2[[#This Row],[time]]-A536</f>
        <v>0.15289300000000594</v>
      </c>
      <c r="C537">
        <v>-9.18</v>
      </c>
      <c r="D537">
        <v>4.34</v>
      </c>
      <c r="E537">
        <v>-3.08</v>
      </c>
      <c r="F537">
        <v>0.06</v>
      </c>
      <c r="G537">
        <v>-0.1</v>
      </c>
      <c r="H537">
        <v>0.53</v>
      </c>
      <c r="I537">
        <f>output__2[[#This Row],[wx]]*180/PI()</f>
        <v>3.4377467707849392</v>
      </c>
      <c r="J537">
        <f>output__2[[#This Row],[wy]]*180/PI()</f>
        <v>-5.7295779513082321</v>
      </c>
      <c r="K537">
        <f>output__2[[#This Row],[wz]]*180/PI()</f>
        <v>30.366763141933632</v>
      </c>
      <c r="L537">
        <f>output__2[[#This Row],[wx (deg)]]*output__2[[#This Row],[dt]]</f>
        <v>0.52560741702564218</v>
      </c>
      <c r="M537">
        <f>output__2[[#This Row],[wy (deg)]]*output__2[[#This Row],[dt]]</f>
        <v>-0.87601236170940355</v>
      </c>
      <c r="N537">
        <f>output__2[[#This Row],[wz (deg)]]*output__2[[#This Row],[dt]]</f>
        <v>4.642865517059839</v>
      </c>
      <c r="O537">
        <f>SUM($L$2:output__2[[#This Row],[delta θx]])</f>
        <v>-7.3422799654313886</v>
      </c>
      <c r="P537">
        <f>SUM($M$2:output__2[[#This Row],[delta θy]])</f>
        <v>-0.46155073553078951</v>
      </c>
      <c r="Q537">
        <f>SUM($N$2:output__2[[#This Row],[delta θz]])</f>
        <v>29.206838160622638</v>
      </c>
      <c r="R537">
        <f>SQRT(output__2[[#This Row],[θ x]]^2+output__2[[#This Row],[θ y]]^2+output__2[[#This Row],[θ z]]^2)</f>
        <v>30.119121825064006</v>
      </c>
      <c r="S537">
        <f>output__2[[#This Row],[ax]]*$B537</f>
        <v>-1.4035577400000545</v>
      </c>
      <c r="T537">
        <f>output__2[[#This Row],[ay]]*$B537</f>
        <v>0.66355562000002577</v>
      </c>
      <c r="U537">
        <f>output__2[[#This Row],[az]]*$B537</f>
        <v>-0.4709104400000183</v>
      </c>
      <c r="V537">
        <f>SUM(S$2:S537)</f>
        <v>5.6014315399998349</v>
      </c>
      <c r="W537">
        <f>SUM(T$2:T537)</f>
        <v>7.4254675300003949</v>
      </c>
      <c r="X537">
        <f>SUM($U$2:U537)</f>
        <v>-29.743414180000013</v>
      </c>
      <c r="Y537">
        <f>SQRT(output__2[[#This Row],[vx]]^2+output__2[[#This Row],[vy]]^2+output__2[[#This Row],[vz]]^2)</f>
        <v>31.163829841972586</v>
      </c>
      <c r="Z537">
        <f t="shared" si="8"/>
        <v>0.97499999999999998</v>
      </c>
      <c r="AA537">
        <f>output__2[[#This Row],[m segmental(kg)]]*output__2[[#This Row],[vmag]]</f>
        <v>30.384734095923271</v>
      </c>
    </row>
    <row r="538" spans="1:27" x14ac:dyDescent="0.3">
      <c r="A538">
        <v>67.335324</v>
      </c>
      <c r="B538">
        <f>output__2[[#This Row],[time]]-A537</f>
        <v>0.12045799999999929</v>
      </c>
      <c r="C538">
        <v>-0.55000000000000004</v>
      </c>
      <c r="D538">
        <v>5.55</v>
      </c>
      <c r="E538">
        <v>-0.26</v>
      </c>
      <c r="F538">
        <v>-0.18</v>
      </c>
      <c r="G538">
        <v>-0.28000000000000003</v>
      </c>
      <c r="H538">
        <v>-0.32</v>
      </c>
      <c r="I538">
        <f>output__2[[#This Row],[wx]]*180/PI()</f>
        <v>-10.313240312354818</v>
      </c>
      <c r="J538">
        <f>output__2[[#This Row],[wy]]*180/PI()</f>
        <v>-16.042818263663051</v>
      </c>
      <c r="K538">
        <f>output__2[[#This Row],[wz]]*180/PI()</f>
        <v>-18.334649444186343</v>
      </c>
      <c r="L538">
        <f>output__2[[#This Row],[wx (deg)]]*output__2[[#This Row],[dt]]</f>
        <v>-1.2423123015456292</v>
      </c>
      <c r="M538">
        <f>output__2[[#This Row],[wy (deg)]]*output__2[[#This Row],[dt]]</f>
        <v>-1.9324858024043123</v>
      </c>
      <c r="N538">
        <f>output__2[[#This Row],[wz (deg)]]*output__2[[#This Row],[dt]]</f>
        <v>-2.2085552027477857</v>
      </c>
      <c r="O538">
        <f>SUM($L$2:output__2[[#This Row],[delta θx]])</f>
        <v>-8.5845922669770172</v>
      </c>
      <c r="P538">
        <f>SUM($M$2:output__2[[#This Row],[delta θy]])</f>
        <v>-2.3940365379351016</v>
      </c>
      <c r="Q538">
        <f>SUM($N$2:output__2[[#This Row],[delta θz]])</f>
        <v>26.998282957874853</v>
      </c>
      <c r="R538">
        <f>SQRT(output__2[[#This Row],[θ x]]^2+output__2[[#This Row],[θ y]]^2+output__2[[#This Row],[θ z]]^2)</f>
        <v>28.43121379766762</v>
      </c>
      <c r="S538">
        <f>output__2[[#This Row],[ax]]*$B538</f>
        <v>-6.6251899999999614E-2</v>
      </c>
      <c r="T538">
        <f>output__2[[#This Row],[ay]]*$B538</f>
        <v>0.66854189999999603</v>
      </c>
      <c r="U538">
        <f>output__2[[#This Row],[az]]*$B538</f>
        <v>-3.1319079999999819E-2</v>
      </c>
      <c r="V538">
        <f>SUM(S$2:S538)</f>
        <v>5.5351796399998356</v>
      </c>
      <c r="W538">
        <f>SUM(T$2:T538)</f>
        <v>8.0940094300003906</v>
      </c>
      <c r="X538">
        <f>SUM($U$2:U538)</f>
        <v>-29.774733260000012</v>
      </c>
      <c r="Y538">
        <f>SQRT(output__2[[#This Row],[vx]]^2+output__2[[#This Row],[vy]]^2+output__2[[#This Row],[vz]]^2)</f>
        <v>31.347821981824431</v>
      </c>
      <c r="Z538">
        <f t="shared" si="8"/>
        <v>0.97499999999999998</v>
      </c>
      <c r="AA538">
        <f>output__2[[#This Row],[m segmental(kg)]]*output__2[[#This Row],[vmag]]</f>
        <v>30.564126432278819</v>
      </c>
    </row>
    <row r="539" spans="1:27" x14ac:dyDescent="0.3">
      <c r="A539">
        <v>67.437288999999993</v>
      </c>
      <c r="B539">
        <f>output__2[[#This Row],[time]]-A538</f>
        <v>0.10196499999999276</v>
      </c>
      <c r="C539">
        <v>0.8</v>
      </c>
      <c r="D539">
        <v>-6.93</v>
      </c>
      <c r="E539">
        <v>1.67</v>
      </c>
      <c r="F539">
        <v>-0.63</v>
      </c>
      <c r="G539">
        <v>-0.44</v>
      </c>
      <c r="H539">
        <v>-0.04</v>
      </c>
      <c r="I539">
        <f>output__2[[#This Row],[wx]]*180/PI()</f>
        <v>-36.096341093241868</v>
      </c>
      <c r="J539">
        <f>output__2[[#This Row],[wy]]*180/PI()</f>
        <v>-25.210142985756224</v>
      </c>
      <c r="K539">
        <f>output__2[[#This Row],[wz]]*180/PI()</f>
        <v>-2.2918311805232929</v>
      </c>
      <c r="L539">
        <f>output__2[[#This Row],[wx (deg)]]*output__2[[#This Row],[dt]]</f>
        <v>-3.6805634195721457</v>
      </c>
      <c r="M539">
        <f>output__2[[#This Row],[wy (deg)]]*output__2[[#This Row],[dt]]</f>
        <v>-2.570552229542451</v>
      </c>
      <c r="N539">
        <f>output__2[[#This Row],[wz (deg)]]*output__2[[#This Row],[dt]]</f>
        <v>-0.23368656632204096</v>
      </c>
      <c r="O539">
        <f>SUM($L$2:output__2[[#This Row],[delta θx]])</f>
        <v>-12.265155686549162</v>
      </c>
      <c r="P539">
        <f>SUM($M$2:output__2[[#This Row],[delta θy]])</f>
        <v>-4.9645887674775526</v>
      </c>
      <c r="Q539">
        <f>SUM($N$2:output__2[[#This Row],[delta θz]])</f>
        <v>26.764596391552811</v>
      </c>
      <c r="R539">
        <f>SQRT(output__2[[#This Row],[θ x]]^2+output__2[[#This Row],[θ y]]^2+output__2[[#This Row],[θ z]]^2)</f>
        <v>29.856738027590612</v>
      </c>
      <c r="S539">
        <f>output__2[[#This Row],[ax]]*$B539</f>
        <v>8.1571999999994205E-2</v>
      </c>
      <c r="T539">
        <f>output__2[[#This Row],[ay]]*$B539</f>
        <v>-0.7066174499999498</v>
      </c>
      <c r="U539">
        <f>output__2[[#This Row],[az]]*$B539</f>
        <v>0.1702815499999879</v>
      </c>
      <c r="V539">
        <f>SUM(S$2:S539)</f>
        <v>5.6167516399998298</v>
      </c>
      <c r="W539">
        <f>SUM(T$2:T539)</f>
        <v>7.3873919800004408</v>
      </c>
      <c r="X539">
        <f>SUM($U$2:U539)</f>
        <v>-29.604451710000024</v>
      </c>
      <c r="Y539">
        <f>SQRT(output__2[[#This Row],[vx]]^2+output__2[[#This Row],[vy]]^2+output__2[[#This Row],[vz]]^2)</f>
        <v>31.024909674346176</v>
      </c>
      <c r="Z539">
        <f t="shared" si="8"/>
        <v>0.97499999999999998</v>
      </c>
      <c r="AA539">
        <f>output__2[[#This Row],[m segmental(kg)]]*output__2[[#This Row],[vmag]]</f>
        <v>30.249286932487522</v>
      </c>
    </row>
    <row r="540" spans="1:27" x14ac:dyDescent="0.3">
      <c r="A540">
        <v>67.563419999999994</v>
      </c>
      <c r="B540">
        <f>output__2[[#This Row],[time]]-A539</f>
        <v>0.12613100000000088</v>
      </c>
      <c r="C540">
        <v>6.13</v>
      </c>
      <c r="D540">
        <v>11.71</v>
      </c>
      <c r="E540">
        <v>-6.53</v>
      </c>
      <c r="F540">
        <v>0.87</v>
      </c>
      <c r="G540">
        <v>-0.89</v>
      </c>
      <c r="H540">
        <v>-0.49</v>
      </c>
      <c r="I540">
        <f>output__2[[#This Row],[wx]]*180/PI()</f>
        <v>49.847328176381616</v>
      </c>
      <c r="J540">
        <f>output__2[[#This Row],[wy]]*180/PI()</f>
        <v>-50.993243766643261</v>
      </c>
      <c r="K540">
        <f>output__2[[#This Row],[wz]]*180/PI()</f>
        <v>-28.074931961410339</v>
      </c>
      <c r="L540">
        <f>output__2[[#This Row],[wx (deg)]]*output__2[[#This Row],[dt]]</f>
        <v>6.2872933502152337</v>
      </c>
      <c r="M540">
        <f>output__2[[#This Row],[wy (deg)]]*output__2[[#This Row],[dt]]</f>
        <v>-6.4318288295305264</v>
      </c>
      <c r="N540">
        <f>output__2[[#This Row],[wz (deg)]]*output__2[[#This Row],[dt]]</f>
        <v>-3.5411192432246721</v>
      </c>
      <c r="O540">
        <f>SUM($L$2:output__2[[#This Row],[delta θx]])</f>
        <v>-5.9778623363339287</v>
      </c>
      <c r="P540">
        <f>SUM($M$2:output__2[[#This Row],[delta θy]])</f>
        <v>-11.396417597008078</v>
      </c>
      <c r="Q540">
        <f>SUM($N$2:output__2[[#This Row],[delta θz]])</f>
        <v>23.22347714832814</v>
      </c>
      <c r="R540">
        <f>SQRT(output__2[[#This Row],[θ x]]^2+output__2[[#This Row],[θ y]]^2+output__2[[#This Row],[θ z]]^2)</f>
        <v>26.550763887626179</v>
      </c>
      <c r="S540">
        <f>output__2[[#This Row],[ax]]*$B540</f>
        <v>0.77318303000000543</v>
      </c>
      <c r="T540">
        <f>output__2[[#This Row],[ay]]*$B540</f>
        <v>1.4769940100000105</v>
      </c>
      <c r="U540">
        <f>output__2[[#This Row],[az]]*$B540</f>
        <v>-0.82363543000000583</v>
      </c>
      <c r="V540">
        <f>SUM(S$2:S540)</f>
        <v>6.3899346699998354</v>
      </c>
      <c r="W540">
        <f>SUM(T$2:T540)</f>
        <v>8.8643859900004518</v>
      </c>
      <c r="X540">
        <f>SUM($U$2:U540)</f>
        <v>-30.428087140000031</v>
      </c>
      <c r="Y540">
        <f>SQRT(output__2[[#This Row],[vx]]^2+output__2[[#This Row],[vy]]^2+output__2[[#This Row],[vz]]^2)</f>
        <v>32.330745290914919</v>
      </c>
      <c r="Z540">
        <f t="shared" si="8"/>
        <v>0.97499999999999998</v>
      </c>
      <c r="AA540">
        <f>output__2[[#This Row],[m segmental(kg)]]*output__2[[#This Row],[vmag]]</f>
        <v>31.522476658642045</v>
      </c>
    </row>
    <row r="541" spans="1:27" x14ac:dyDescent="0.3">
      <c r="A541">
        <v>67.689123999999993</v>
      </c>
      <c r="B541">
        <f>output__2[[#This Row],[time]]-A540</f>
        <v>0.12570399999999893</v>
      </c>
      <c r="C541">
        <v>1.74</v>
      </c>
      <c r="D541">
        <v>2.39</v>
      </c>
      <c r="E541">
        <v>-2.15</v>
      </c>
      <c r="F541">
        <v>0.08</v>
      </c>
      <c r="G541">
        <v>-0.21</v>
      </c>
      <c r="H541">
        <v>0.46</v>
      </c>
      <c r="I541">
        <f>output__2[[#This Row],[wx]]*180/PI()</f>
        <v>4.5836623610465859</v>
      </c>
      <c r="J541">
        <f>output__2[[#This Row],[wy]]*180/PI()</f>
        <v>-12.032113697747286</v>
      </c>
      <c r="K541">
        <f>output__2[[#This Row],[wz]]*180/PI()</f>
        <v>26.356058576017869</v>
      </c>
      <c r="L541">
        <f>output__2[[#This Row],[wx (deg)]]*output__2[[#This Row],[dt]]</f>
        <v>0.57618469343299517</v>
      </c>
      <c r="M541">
        <f>output__2[[#This Row],[wy (deg)]]*output__2[[#This Row],[dt]]</f>
        <v>-1.5124848202616119</v>
      </c>
      <c r="N541">
        <f>output__2[[#This Row],[wz (deg)]]*output__2[[#This Row],[dt]]</f>
        <v>3.3130619872397218</v>
      </c>
      <c r="O541">
        <f>SUM($L$2:output__2[[#This Row],[delta θx]])</f>
        <v>-5.4016776429009337</v>
      </c>
      <c r="P541">
        <f>SUM($M$2:output__2[[#This Row],[delta θy]])</f>
        <v>-12.90890241726969</v>
      </c>
      <c r="Q541">
        <f>SUM($N$2:output__2[[#This Row],[delta θz]])</f>
        <v>26.53653913556786</v>
      </c>
      <c r="R541">
        <f>SQRT(output__2[[#This Row],[θ x]]^2+output__2[[#This Row],[θ y]]^2+output__2[[#This Row],[θ z]]^2)</f>
        <v>30.000096537676871</v>
      </c>
      <c r="S541">
        <f>output__2[[#This Row],[ax]]*$B541</f>
        <v>0.21872495999999814</v>
      </c>
      <c r="T541">
        <f>output__2[[#This Row],[ay]]*$B541</f>
        <v>0.30043255999999746</v>
      </c>
      <c r="U541">
        <f>output__2[[#This Row],[az]]*$B541</f>
        <v>-0.27026359999999766</v>
      </c>
      <c r="V541">
        <f>SUM(S$2:S541)</f>
        <v>6.6086596299998339</v>
      </c>
      <c r="W541">
        <f>SUM(T$2:T541)</f>
        <v>9.1648185500004491</v>
      </c>
      <c r="X541">
        <f>SUM($U$2:U541)</f>
        <v>-30.698350740000027</v>
      </c>
      <c r="Y541">
        <f>SQRT(output__2[[#This Row],[vx]]^2+output__2[[#This Row],[vy]]^2+output__2[[#This Row],[vz]]^2)</f>
        <v>32.711726021652879</v>
      </c>
      <c r="Z541">
        <f t="shared" si="8"/>
        <v>0.97499999999999998</v>
      </c>
      <c r="AA541">
        <f>output__2[[#This Row],[m segmental(kg)]]*output__2[[#This Row],[vmag]]</f>
        <v>31.893932871111556</v>
      </c>
    </row>
    <row r="542" spans="1:27" x14ac:dyDescent="0.3">
      <c r="A542">
        <v>67.820427999999993</v>
      </c>
      <c r="B542">
        <f>output__2[[#This Row],[time]]-A541</f>
        <v>0.13130400000000009</v>
      </c>
      <c r="C542">
        <v>1</v>
      </c>
      <c r="D542">
        <v>-3.5100000000000002</v>
      </c>
      <c r="E542">
        <v>-0.21</v>
      </c>
      <c r="F542">
        <v>-0.2</v>
      </c>
      <c r="G542">
        <v>0.15</v>
      </c>
      <c r="H542">
        <v>-0.18</v>
      </c>
      <c r="I542">
        <f>output__2[[#This Row],[wx]]*180/PI()</f>
        <v>-11.459155902616464</v>
      </c>
      <c r="J542">
        <f>output__2[[#This Row],[wy]]*180/PI()</f>
        <v>8.5943669269623477</v>
      </c>
      <c r="K542">
        <f>output__2[[#This Row],[wz]]*180/PI()</f>
        <v>-10.313240312354818</v>
      </c>
      <c r="L542">
        <f>output__2[[#This Row],[wx (deg)]]*output__2[[#This Row],[dt]]</f>
        <v>-1.5046330066371532</v>
      </c>
      <c r="M542">
        <f>output__2[[#This Row],[wy (deg)]]*output__2[[#This Row],[dt]]</f>
        <v>1.1284747549778649</v>
      </c>
      <c r="N542">
        <f>output__2[[#This Row],[wz (deg)]]*output__2[[#This Row],[dt]]</f>
        <v>-1.3541697059734379</v>
      </c>
      <c r="O542">
        <f>SUM($L$2:output__2[[#This Row],[delta θx]])</f>
        <v>-6.9063106495380868</v>
      </c>
      <c r="P542">
        <f>SUM($M$2:output__2[[#This Row],[delta θy]])</f>
        <v>-11.780427662291824</v>
      </c>
      <c r="Q542">
        <f>SUM($N$2:output__2[[#This Row],[delta θz]])</f>
        <v>25.182369429594424</v>
      </c>
      <c r="R542">
        <f>SQRT(output__2[[#This Row],[θ x]]^2+output__2[[#This Row],[θ y]]^2+output__2[[#This Row],[θ z]]^2)</f>
        <v>28.646593737877204</v>
      </c>
      <c r="S542">
        <f>output__2[[#This Row],[ax]]*$B542</f>
        <v>0.13130400000000009</v>
      </c>
      <c r="T542">
        <f>output__2[[#This Row],[ay]]*$B542</f>
        <v>-0.46087704000000035</v>
      </c>
      <c r="U542">
        <f>output__2[[#This Row],[az]]*$B542</f>
        <v>-2.7573840000000016E-2</v>
      </c>
      <c r="V542">
        <f>SUM(S$2:S542)</f>
        <v>6.739963629999834</v>
      </c>
      <c r="W542">
        <f>SUM(T$2:T542)</f>
        <v>8.7039415100004494</v>
      </c>
      <c r="X542">
        <f>SUM($U$2:U542)</f>
        <v>-30.725924580000026</v>
      </c>
      <c r="Y542">
        <f>SQRT(output__2[[#This Row],[vx]]^2+output__2[[#This Row],[vy]]^2+output__2[[#This Row],[vz]]^2)</f>
        <v>32.638445870462022</v>
      </c>
      <c r="Z542">
        <f t="shared" si="8"/>
        <v>0.97499999999999998</v>
      </c>
      <c r="AA542">
        <f>output__2[[#This Row],[m segmental(kg)]]*output__2[[#This Row],[vmag]]</f>
        <v>31.82248472370047</v>
      </c>
    </row>
    <row r="543" spans="1:27" x14ac:dyDescent="0.3">
      <c r="A543">
        <v>67.939544999999995</v>
      </c>
      <c r="B543">
        <f>output__2[[#This Row],[time]]-A542</f>
        <v>0.1191170000000028</v>
      </c>
      <c r="C543">
        <v>1.0900000000000001</v>
      </c>
      <c r="D543">
        <v>6.29</v>
      </c>
      <c r="E543">
        <v>-11.28</v>
      </c>
      <c r="F543">
        <v>1.44</v>
      </c>
      <c r="G543">
        <v>0.47000000000000003</v>
      </c>
      <c r="H543">
        <v>1.1300000000000001</v>
      </c>
      <c r="I543">
        <f>output__2[[#This Row],[wx]]*180/PI()</f>
        <v>82.505922498838544</v>
      </c>
      <c r="J543">
        <f>output__2[[#This Row],[wy]]*180/PI()</f>
        <v>26.929016371148695</v>
      </c>
      <c r="K543">
        <f>output__2[[#This Row],[wz]]*180/PI()</f>
        <v>64.744230849783037</v>
      </c>
      <c r="L543">
        <f>output__2[[#This Row],[wx (deg)]]*output__2[[#This Row],[dt]]</f>
        <v>9.8278579702943816</v>
      </c>
      <c r="M543">
        <f>output__2[[#This Row],[wy (deg)]]*output__2[[#This Row],[dt]]</f>
        <v>3.2077036430821946</v>
      </c>
      <c r="N543">
        <f>output__2[[#This Row],[wz (deg)]]*output__2[[#This Row],[dt]]</f>
        <v>7.7121385461337875</v>
      </c>
      <c r="O543">
        <f>SUM($L$2:output__2[[#This Row],[delta θx]])</f>
        <v>2.9215473207562948</v>
      </c>
      <c r="P543">
        <f>SUM($M$2:output__2[[#This Row],[delta θy]])</f>
        <v>-8.5727240192096303</v>
      </c>
      <c r="Q543">
        <f>SUM($N$2:output__2[[#This Row],[delta θz]])</f>
        <v>32.89450797572821</v>
      </c>
      <c r="R543">
        <f>SQRT(output__2[[#This Row],[θ x]]^2+output__2[[#This Row],[θ y]]^2+output__2[[#This Row],[θ z]]^2)</f>
        <v>34.118553469076012</v>
      </c>
      <c r="S543">
        <f>output__2[[#This Row],[ax]]*$B543</f>
        <v>0.12983753000000306</v>
      </c>
      <c r="T543">
        <f>output__2[[#This Row],[ay]]*$B543</f>
        <v>0.7492459300000176</v>
      </c>
      <c r="U543">
        <f>output__2[[#This Row],[az]]*$B543</f>
        <v>-1.3436397600000316</v>
      </c>
      <c r="V543">
        <f>SUM(S$2:S543)</f>
        <v>6.8698011599998372</v>
      </c>
      <c r="W543">
        <f>SUM(T$2:T543)</f>
        <v>9.4531874400004661</v>
      </c>
      <c r="X543">
        <f>SUM($U$2:U543)</f>
        <v>-32.069564340000056</v>
      </c>
      <c r="Y543">
        <f>SQRT(output__2[[#This Row],[vx]]^2+output__2[[#This Row],[vy]]^2+output__2[[#This Row],[vz]]^2)</f>
        <v>34.132299625298046</v>
      </c>
      <c r="Z543">
        <f t="shared" si="8"/>
        <v>0.97499999999999998</v>
      </c>
      <c r="AA543">
        <f>output__2[[#This Row],[m segmental(kg)]]*output__2[[#This Row],[vmag]]</f>
        <v>33.278992134665593</v>
      </c>
    </row>
    <row r="544" spans="1:27" x14ac:dyDescent="0.3">
      <c r="A544">
        <v>68.090426999999991</v>
      </c>
      <c r="B544">
        <f>output__2[[#This Row],[time]]-A543</f>
        <v>0.15088199999999574</v>
      </c>
      <c r="C544">
        <v>2.63</v>
      </c>
      <c r="D544">
        <v>2.5</v>
      </c>
      <c r="E544">
        <v>-2.06</v>
      </c>
      <c r="F544">
        <v>0.47000000000000003</v>
      </c>
      <c r="G544">
        <v>0.19</v>
      </c>
      <c r="H544">
        <v>-0.27</v>
      </c>
      <c r="I544">
        <f>output__2[[#This Row],[wx]]*180/PI()</f>
        <v>26.929016371148695</v>
      </c>
      <c r="J544">
        <f>output__2[[#This Row],[wy]]*180/PI()</f>
        <v>10.886198107485642</v>
      </c>
      <c r="K544">
        <f>output__2[[#This Row],[wz]]*180/PI()</f>
        <v>-15.469860468532227</v>
      </c>
      <c r="L544">
        <f>output__2[[#This Row],[wx (deg)]]*output__2[[#This Row],[dt]]</f>
        <v>4.0631038481115427</v>
      </c>
      <c r="M544">
        <f>output__2[[#This Row],[wy (deg)]]*output__2[[#This Row],[dt]]</f>
        <v>1.6425313428536024</v>
      </c>
      <c r="N544">
        <f>output__2[[#This Row],[wz (deg)]]*output__2[[#This Row],[dt]]</f>
        <v>-2.3341234872130134</v>
      </c>
      <c r="O544">
        <f>SUM($L$2:output__2[[#This Row],[delta θx]])</f>
        <v>6.9846511688678374</v>
      </c>
      <c r="P544">
        <f>SUM($M$2:output__2[[#This Row],[delta θy]])</f>
        <v>-6.930192676356028</v>
      </c>
      <c r="Q544">
        <f>SUM($N$2:output__2[[#This Row],[delta θz]])</f>
        <v>30.560384488515197</v>
      </c>
      <c r="R544">
        <f>SQRT(output__2[[#This Row],[θ x]]^2+output__2[[#This Row],[θ y]]^2+output__2[[#This Row],[θ z]]^2)</f>
        <v>32.105295864826815</v>
      </c>
      <c r="S544">
        <f>output__2[[#This Row],[ax]]*$B544</f>
        <v>0.39681965999998881</v>
      </c>
      <c r="T544">
        <f>output__2[[#This Row],[ay]]*$B544</f>
        <v>0.37720499999998935</v>
      </c>
      <c r="U544">
        <f>output__2[[#This Row],[az]]*$B544</f>
        <v>-0.31081691999999123</v>
      </c>
      <c r="V544">
        <f>SUM(S$2:S544)</f>
        <v>7.2666208199998259</v>
      </c>
      <c r="W544">
        <f>SUM(T$2:T544)</f>
        <v>9.8303924400004554</v>
      </c>
      <c r="X544">
        <f>SUM($U$2:U544)</f>
        <v>-32.38038126000005</v>
      </c>
      <c r="Y544">
        <f>SQRT(output__2[[#This Row],[vx]]^2+output__2[[#This Row],[vy]]^2+output__2[[#This Row],[vz]]^2)</f>
        <v>34.611117927756041</v>
      </c>
      <c r="Z544">
        <f t="shared" si="8"/>
        <v>0.97499999999999998</v>
      </c>
      <c r="AA544">
        <f>output__2[[#This Row],[m segmental(kg)]]*output__2[[#This Row],[vmag]]</f>
        <v>33.745839979562142</v>
      </c>
    </row>
    <row r="545" spans="1:27" x14ac:dyDescent="0.3">
      <c r="A545">
        <v>68.214562999999998</v>
      </c>
      <c r="B545">
        <f>output__2[[#This Row],[time]]-A544</f>
        <v>0.12413600000000713</v>
      </c>
      <c r="C545">
        <v>-0.14000000000000001</v>
      </c>
      <c r="D545">
        <v>-4.0600000000000005</v>
      </c>
      <c r="E545">
        <v>-2.38</v>
      </c>
      <c r="F545">
        <v>-0.11</v>
      </c>
      <c r="G545">
        <v>-0.04</v>
      </c>
      <c r="H545">
        <v>-0.28000000000000003</v>
      </c>
      <c r="I545">
        <f>output__2[[#This Row],[wx]]*180/PI()</f>
        <v>-6.3025357464390561</v>
      </c>
      <c r="J545">
        <f>output__2[[#This Row],[wy]]*180/PI()</f>
        <v>-2.2918311805232929</v>
      </c>
      <c r="K545">
        <f>output__2[[#This Row],[wz]]*180/PI()</f>
        <v>-16.042818263663051</v>
      </c>
      <c r="L545">
        <f>output__2[[#This Row],[wx (deg)]]*output__2[[#This Row],[dt]]</f>
        <v>-0.78237157742000363</v>
      </c>
      <c r="M545">
        <f>output__2[[#This Row],[wy (deg)]]*output__2[[#This Row],[dt]]</f>
        <v>-0.28449875542545583</v>
      </c>
      <c r="N545">
        <f>output__2[[#This Row],[wz (deg)]]*output__2[[#This Row],[dt]]</f>
        <v>-1.991491287978191</v>
      </c>
      <c r="O545">
        <f>SUM($L$2:output__2[[#This Row],[delta θx]])</f>
        <v>6.2022795914478337</v>
      </c>
      <c r="P545">
        <f>SUM($M$2:output__2[[#This Row],[delta θy]])</f>
        <v>-7.2146914317814836</v>
      </c>
      <c r="Q545">
        <f>SUM($N$2:output__2[[#This Row],[delta θz]])</f>
        <v>28.568893200537005</v>
      </c>
      <c r="R545">
        <f>SQRT(output__2[[#This Row],[θ x]]^2+output__2[[#This Row],[θ y]]^2+output__2[[#This Row],[θ z]]^2)</f>
        <v>30.111487895652068</v>
      </c>
      <c r="S545">
        <f>output__2[[#This Row],[ax]]*$B545</f>
        <v>-1.7379040000001001E-2</v>
      </c>
      <c r="T545">
        <f>output__2[[#This Row],[ay]]*$B545</f>
        <v>-0.503992160000029</v>
      </c>
      <c r="U545">
        <f>output__2[[#This Row],[az]]*$B545</f>
        <v>-0.29544368000001697</v>
      </c>
      <c r="V545">
        <f>SUM(S$2:S545)</f>
        <v>7.2492417799998252</v>
      </c>
      <c r="W545">
        <f>SUM(T$2:T545)</f>
        <v>9.326400280000426</v>
      </c>
      <c r="X545">
        <f>SUM($U$2:U545)</f>
        <v>-32.675824940000069</v>
      </c>
      <c r="Y545">
        <f>SQRT(output__2[[#This Row],[vx]]^2+output__2[[#This Row],[vy]]^2+output__2[[#This Row],[vz]]^2)</f>
        <v>34.745399466364141</v>
      </c>
      <c r="Z545">
        <f t="shared" si="8"/>
        <v>0.97499999999999998</v>
      </c>
      <c r="AA545">
        <f>output__2[[#This Row],[m segmental(kg)]]*output__2[[#This Row],[vmag]]</f>
        <v>33.876764479705038</v>
      </c>
    </row>
    <row r="546" spans="1:27" x14ac:dyDescent="0.3">
      <c r="A546">
        <v>68.341431999999998</v>
      </c>
      <c r="B546">
        <f>output__2[[#This Row],[time]]-A545</f>
        <v>0.12686899999999923</v>
      </c>
      <c r="C546">
        <v>-1.93</v>
      </c>
      <c r="D546">
        <v>-5.98</v>
      </c>
      <c r="E546">
        <v>-2.81</v>
      </c>
      <c r="F546">
        <v>1.58</v>
      </c>
      <c r="G546">
        <v>-0.01</v>
      </c>
      <c r="H546">
        <v>-0.53</v>
      </c>
      <c r="I546">
        <f>output__2[[#This Row],[wx]]*180/PI()</f>
        <v>90.527331630670076</v>
      </c>
      <c r="J546">
        <f>output__2[[#This Row],[wy]]*180/PI()</f>
        <v>-0.57295779513082323</v>
      </c>
      <c r="K546">
        <f>output__2[[#This Row],[wz]]*180/PI()</f>
        <v>-30.366763141933632</v>
      </c>
      <c r="L546">
        <f>output__2[[#This Row],[wx (deg)]]*output__2[[#This Row],[dt]]</f>
        <v>11.485112036651412</v>
      </c>
      <c r="M546">
        <f>output__2[[#This Row],[wy (deg)]]*output__2[[#This Row],[dt]]</f>
        <v>-7.2690582510451976E-2</v>
      </c>
      <c r="N546">
        <f>output__2[[#This Row],[wz (deg)]]*output__2[[#This Row],[dt]]</f>
        <v>-3.8526008730539547</v>
      </c>
      <c r="O546">
        <f>SUM($L$2:output__2[[#This Row],[delta θx]])</f>
        <v>17.687391628099245</v>
      </c>
      <c r="P546">
        <f>SUM($M$2:output__2[[#This Row],[delta θy]])</f>
        <v>-7.2873820142919357</v>
      </c>
      <c r="Q546">
        <f>SUM($N$2:output__2[[#This Row],[delta θz]])</f>
        <v>24.71629232748305</v>
      </c>
      <c r="R546">
        <f>SQRT(output__2[[#This Row],[θ x]]^2+output__2[[#This Row],[θ y]]^2+output__2[[#This Row],[θ z]]^2)</f>
        <v>31.254517523800914</v>
      </c>
      <c r="S546">
        <f>output__2[[#This Row],[ax]]*$B546</f>
        <v>-0.24485716999999851</v>
      </c>
      <c r="T546">
        <f>output__2[[#This Row],[ay]]*$B546</f>
        <v>-0.75867661999999547</v>
      </c>
      <c r="U546">
        <f>output__2[[#This Row],[az]]*$B546</f>
        <v>-0.35650188999999782</v>
      </c>
      <c r="V546">
        <f>SUM(S$2:S546)</f>
        <v>7.0043846099998266</v>
      </c>
      <c r="W546">
        <f>SUM(T$2:T546)</f>
        <v>8.5677236600004303</v>
      </c>
      <c r="X546">
        <f>SUM($U$2:U546)</f>
        <v>-33.032326830000066</v>
      </c>
      <c r="Y546">
        <f>SQRT(output__2[[#This Row],[vx]]^2+output__2[[#This Row],[vy]]^2+output__2[[#This Row],[vz]]^2)</f>
        <v>34.836789580598207</v>
      </c>
      <c r="Z546">
        <f t="shared" si="8"/>
        <v>0.97499999999999998</v>
      </c>
      <c r="AA546">
        <f>output__2[[#This Row],[m segmental(kg)]]*output__2[[#This Row],[vmag]]</f>
        <v>33.965869841083254</v>
      </c>
    </row>
    <row r="547" spans="1:27" x14ac:dyDescent="0.3">
      <c r="A547">
        <v>68.443023999999994</v>
      </c>
      <c r="B547">
        <f>output__2[[#This Row],[time]]-A546</f>
        <v>0.10159199999999657</v>
      </c>
      <c r="C547">
        <v>-0.76</v>
      </c>
      <c r="D547">
        <v>1.0900000000000001</v>
      </c>
      <c r="E547">
        <v>0.76</v>
      </c>
      <c r="F547">
        <v>0.52</v>
      </c>
      <c r="G547">
        <v>0.3</v>
      </c>
      <c r="H547">
        <v>-0.04</v>
      </c>
      <c r="I547">
        <f>output__2[[#This Row],[wx]]*180/PI()</f>
        <v>29.793805346802809</v>
      </c>
      <c r="J547">
        <f>output__2[[#This Row],[wy]]*180/PI()</f>
        <v>17.188733853924695</v>
      </c>
      <c r="K547">
        <f>output__2[[#This Row],[wz]]*180/PI()</f>
        <v>-2.2918311805232929</v>
      </c>
      <c r="L547">
        <f>output__2[[#This Row],[wx (deg)]]*output__2[[#This Row],[dt]]</f>
        <v>3.0268122727922888</v>
      </c>
      <c r="M547">
        <f>output__2[[#This Row],[wy (deg)]]*output__2[[#This Row],[dt]]</f>
        <v>1.7462378496878588</v>
      </c>
      <c r="N547">
        <f>output__2[[#This Row],[wz (deg)]]*output__2[[#This Row],[dt]]</f>
        <v>-0.23283171329171454</v>
      </c>
      <c r="O547">
        <f>SUM($L$2:output__2[[#This Row],[delta θx]])</f>
        <v>20.714203900891533</v>
      </c>
      <c r="P547">
        <f>SUM($M$2:output__2[[#This Row],[delta θy]])</f>
        <v>-5.5411441646040771</v>
      </c>
      <c r="Q547">
        <f>SUM($N$2:output__2[[#This Row],[delta θz]])</f>
        <v>24.483460614191337</v>
      </c>
      <c r="R547">
        <f>SQRT(output__2[[#This Row],[θ x]]^2+output__2[[#This Row],[θ y]]^2+output__2[[#This Row],[θ z]]^2)</f>
        <v>32.545696574928222</v>
      </c>
      <c r="S547">
        <f>output__2[[#This Row],[ax]]*$B547</f>
        <v>-7.7209919999997392E-2</v>
      </c>
      <c r="T547">
        <f>output__2[[#This Row],[ay]]*$B547</f>
        <v>0.11073527999999627</v>
      </c>
      <c r="U547">
        <f>output__2[[#This Row],[az]]*$B547</f>
        <v>7.7209919999997392E-2</v>
      </c>
      <c r="V547">
        <f>SUM(S$2:S547)</f>
        <v>6.9271746899998288</v>
      </c>
      <c r="W547">
        <f>SUM(T$2:T547)</f>
        <v>8.6784589400004268</v>
      </c>
      <c r="X547">
        <f>SUM($U$2:U547)</f>
        <v>-32.955116910000072</v>
      </c>
      <c r="Y547">
        <f>SQRT(output__2[[#This Row],[vx]]^2+output__2[[#This Row],[vy]]^2+output__2[[#This Row],[vz]]^2)</f>
        <v>34.77558237198653</v>
      </c>
      <c r="Z547">
        <f t="shared" si="8"/>
        <v>0.97499999999999998</v>
      </c>
      <c r="AA547">
        <f>output__2[[#This Row],[m segmental(kg)]]*output__2[[#This Row],[vmag]]</f>
        <v>33.906192812686868</v>
      </c>
    </row>
    <row r="548" spans="1:27" x14ac:dyDescent="0.3">
      <c r="A548">
        <v>68.611885000000001</v>
      </c>
      <c r="B548">
        <f>output__2[[#This Row],[time]]-A547</f>
        <v>0.16886100000000681</v>
      </c>
      <c r="C548">
        <v>0.98</v>
      </c>
      <c r="D548">
        <v>-2.23</v>
      </c>
      <c r="E548">
        <v>-0.22</v>
      </c>
      <c r="F548">
        <v>0.24</v>
      </c>
      <c r="G548">
        <v>0.25</v>
      </c>
      <c r="H548">
        <v>-0.18</v>
      </c>
      <c r="I548">
        <f>output__2[[#This Row],[wx]]*180/PI()</f>
        <v>13.750987083139757</v>
      </c>
      <c r="J548">
        <f>output__2[[#This Row],[wy]]*180/PI()</f>
        <v>14.323944878270581</v>
      </c>
      <c r="K548">
        <f>output__2[[#This Row],[wz]]*180/PI()</f>
        <v>-10.313240312354818</v>
      </c>
      <c r="L548">
        <f>output__2[[#This Row],[wx (deg)]]*output__2[[#This Row],[dt]]</f>
        <v>2.3220054298461563</v>
      </c>
      <c r="M548">
        <f>output__2[[#This Row],[wy (deg)]]*output__2[[#This Row],[dt]]</f>
        <v>2.4187556560897461</v>
      </c>
      <c r="N548">
        <f>output__2[[#This Row],[wz (deg)]]*output__2[[#This Row],[dt]]</f>
        <v>-1.7415040723846171</v>
      </c>
      <c r="O548">
        <f>SUM($L$2:output__2[[#This Row],[delta θx]])</f>
        <v>23.036209330737691</v>
      </c>
      <c r="P548">
        <f>SUM($M$2:output__2[[#This Row],[delta θy]])</f>
        <v>-3.122388508514331</v>
      </c>
      <c r="Q548">
        <f>SUM($N$2:output__2[[#This Row],[delta θz]])</f>
        <v>22.741956541806719</v>
      </c>
      <c r="R548">
        <f>SQRT(output__2[[#This Row],[θ x]]^2+output__2[[#This Row],[θ y]]^2+output__2[[#This Row],[θ z]]^2)</f>
        <v>32.520959974716213</v>
      </c>
      <c r="S548">
        <f>output__2[[#This Row],[ax]]*$B548</f>
        <v>0.16548378000000666</v>
      </c>
      <c r="T548">
        <f>output__2[[#This Row],[ay]]*$B548</f>
        <v>-0.3765600300000152</v>
      </c>
      <c r="U548">
        <f>output__2[[#This Row],[az]]*$B548</f>
        <v>-3.7149420000001501E-2</v>
      </c>
      <c r="V548">
        <f>SUM(S$2:S548)</f>
        <v>7.0926584699998356</v>
      </c>
      <c r="W548">
        <f>SUM(T$2:T548)</f>
        <v>8.3018989100004124</v>
      </c>
      <c r="X548">
        <f>SUM($U$2:U548)</f>
        <v>-32.992266330000071</v>
      </c>
      <c r="Y548">
        <f>SQRT(output__2[[#This Row],[vx]]^2+output__2[[#This Row],[vy]]^2+output__2[[#This Row],[vz]]^2)</f>
        <v>34.752222479628301</v>
      </c>
      <c r="Z548">
        <f t="shared" si="8"/>
        <v>0.97499999999999998</v>
      </c>
      <c r="AA548">
        <f>output__2[[#This Row],[m segmental(kg)]]*output__2[[#This Row],[vmag]]</f>
        <v>33.883416917637589</v>
      </c>
    </row>
    <row r="549" spans="1:27" x14ac:dyDescent="0.3">
      <c r="A549">
        <v>68.723914999999991</v>
      </c>
      <c r="B549">
        <f>output__2[[#This Row],[time]]-A548</f>
        <v>0.11202999999999008</v>
      </c>
      <c r="C549">
        <v>-5.5600000000000005</v>
      </c>
      <c r="D549">
        <v>-5.34</v>
      </c>
      <c r="E549">
        <v>-1.08</v>
      </c>
      <c r="F549">
        <v>1.1300000000000001</v>
      </c>
      <c r="G549">
        <v>0.27</v>
      </c>
      <c r="H549">
        <v>0.5</v>
      </c>
      <c r="I549">
        <f>output__2[[#This Row],[wx]]*180/PI()</f>
        <v>64.744230849783037</v>
      </c>
      <c r="J549">
        <f>output__2[[#This Row],[wy]]*180/PI()</f>
        <v>15.469860468532227</v>
      </c>
      <c r="K549">
        <f>output__2[[#This Row],[wz]]*180/PI()</f>
        <v>28.647889756541161</v>
      </c>
      <c r="L549">
        <f>output__2[[#This Row],[wx (deg)]]*output__2[[#This Row],[dt]]</f>
        <v>7.2532961821005513</v>
      </c>
      <c r="M549">
        <f>output__2[[#This Row],[wy (deg)]]*output__2[[#This Row],[dt]]</f>
        <v>1.733088468289512</v>
      </c>
      <c r="N549">
        <f>output__2[[#This Row],[wz (deg)]]*output__2[[#This Row],[dt]]</f>
        <v>3.2094230894250222</v>
      </c>
      <c r="O549">
        <f>SUM($L$2:output__2[[#This Row],[delta θx]])</f>
        <v>30.289505512838243</v>
      </c>
      <c r="P549">
        <f>SUM($M$2:output__2[[#This Row],[delta θy]])</f>
        <v>-1.389300040224819</v>
      </c>
      <c r="Q549">
        <f>SUM($N$2:output__2[[#This Row],[delta θz]])</f>
        <v>25.951379631231742</v>
      </c>
      <c r="R549">
        <f>SQRT(output__2[[#This Row],[θ x]]^2+output__2[[#This Row],[θ y]]^2+output__2[[#This Row],[θ z]]^2)</f>
        <v>39.910630207732083</v>
      </c>
      <c r="S549">
        <f>output__2[[#This Row],[ax]]*$B549</f>
        <v>-0.6228867999999449</v>
      </c>
      <c r="T549">
        <f>output__2[[#This Row],[ay]]*$B549</f>
        <v>-0.59824019999994704</v>
      </c>
      <c r="U549">
        <f>output__2[[#This Row],[az]]*$B549</f>
        <v>-0.1209923999999893</v>
      </c>
      <c r="V549">
        <f>SUM(S$2:S549)</f>
        <v>6.4697716699998908</v>
      </c>
      <c r="W549">
        <f>SUM(T$2:T549)</f>
        <v>7.7036587100004654</v>
      </c>
      <c r="X549">
        <f>SUM($U$2:U549)</f>
        <v>-33.113258730000062</v>
      </c>
      <c r="Y549">
        <f>SQRT(output__2[[#This Row],[vx]]^2+output__2[[#This Row],[vy]]^2+output__2[[#This Row],[vz]]^2)</f>
        <v>34.607689993728627</v>
      </c>
      <c r="Z549">
        <f t="shared" si="8"/>
        <v>0.97499999999999998</v>
      </c>
      <c r="AA549">
        <f>output__2[[#This Row],[m segmental(kg)]]*output__2[[#This Row],[vmag]]</f>
        <v>33.742497743885409</v>
      </c>
    </row>
    <row r="550" spans="1:27" x14ac:dyDescent="0.3">
      <c r="A550">
        <v>68.838278000000003</v>
      </c>
      <c r="B550">
        <f>output__2[[#This Row],[time]]-A549</f>
        <v>0.11436300000001154</v>
      </c>
      <c r="C550">
        <v>3.19</v>
      </c>
      <c r="D550">
        <v>3.12</v>
      </c>
      <c r="E550">
        <v>-1.04</v>
      </c>
      <c r="F550">
        <v>0.26</v>
      </c>
      <c r="G550">
        <v>-0.52</v>
      </c>
      <c r="H550">
        <v>0.06</v>
      </c>
      <c r="I550">
        <f>output__2[[#This Row],[wx]]*180/PI()</f>
        <v>14.896902673401405</v>
      </c>
      <c r="J550">
        <f>output__2[[#This Row],[wy]]*180/PI()</f>
        <v>-29.793805346802809</v>
      </c>
      <c r="K550">
        <f>output__2[[#This Row],[wz]]*180/PI()</f>
        <v>3.4377467707849392</v>
      </c>
      <c r="L550">
        <f>output__2[[#This Row],[wx (deg)]]*output__2[[#This Row],[dt]]</f>
        <v>1.7036544804383766</v>
      </c>
      <c r="M550">
        <f>output__2[[#This Row],[wy (deg)]]*output__2[[#This Row],[dt]]</f>
        <v>-3.4073089608767533</v>
      </c>
      <c r="N550">
        <f>output__2[[#This Row],[wz (deg)]]*output__2[[#This Row],[dt]]</f>
        <v>0.39315103394731765</v>
      </c>
      <c r="O550">
        <f>SUM($L$2:output__2[[#This Row],[delta θx]])</f>
        <v>31.99315999327662</v>
      </c>
      <c r="P550">
        <f>SUM($M$2:output__2[[#This Row],[delta θy]])</f>
        <v>-4.7966090011015723</v>
      </c>
      <c r="Q550">
        <f>SUM($N$2:output__2[[#This Row],[delta θz]])</f>
        <v>26.344530665179061</v>
      </c>
      <c r="R550">
        <f>SQRT(output__2[[#This Row],[θ x]]^2+output__2[[#This Row],[θ y]]^2+output__2[[#This Row],[θ z]]^2)</f>
        <v>41.720546979077398</v>
      </c>
      <c r="S550">
        <f>output__2[[#This Row],[ax]]*$B550</f>
        <v>0.3648179700000368</v>
      </c>
      <c r="T550">
        <f>output__2[[#This Row],[ay]]*$B550</f>
        <v>0.35681256000003603</v>
      </c>
      <c r="U550">
        <f>output__2[[#This Row],[az]]*$B550</f>
        <v>-0.11893752000001201</v>
      </c>
      <c r="V550">
        <f>SUM(S$2:S550)</f>
        <v>6.834589639999928</v>
      </c>
      <c r="W550">
        <f>SUM(T$2:T550)</f>
        <v>8.0604712700005017</v>
      </c>
      <c r="X550">
        <f>SUM($U$2:U550)</f>
        <v>-33.232196250000072</v>
      </c>
      <c r="Y550">
        <f>SQRT(output__2[[#This Row],[vx]]^2+output__2[[#This Row],[vy]]^2+output__2[[#This Row],[vz]]^2)</f>
        <v>34.872075938209022</v>
      </c>
      <c r="Z550">
        <f t="shared" si="8"/>
        <v>0.97499999999999998</v>
      </c>
      <c r="AA550">
        <f>output__2[[#This Row],[m segmental(kg)]]*output__2[[#This Row],[vmag]]</f>
        <v>34.000274039753798</v>
      </c>
    </row>
    <row r="551" spans="1:27" x14ac:dyDescent="0.3">
      <c r="A551">
        <v>68.973016999999999</v>
      </c>
      <c r="B551">
        <f>output__2[[#This Row],[time]]-A550</f>
        <v>0.13473899999999617</v>
      </c>
      <c r="C551">
        <v>-2.46</v>
      </c>
      <c r="D551">
        <v>-1.21</v>
      </c>
      <c r="E551">
        <v>-0.31</v>
      </c>
      <c r="F551">
        <v>-0.03</v>
      </c>
      <c r="G551">
        <v>-0.59</v>
      </c>
      <c r="H551">
        <v>0.04</v>
      </c>
      <c r="I551">
        <f>output__2[[#This Row],[wx]]*180/PI()</f>
        <v>-1.7188733853924696</v>
      </c>
      <c r="J551">
        <f>output__2[[#This Row],[wy]]*180/PI()</f>
        <v>-33.804509912718565</v>
      </c>
      <c r="K551">
        <f>output__2[[#This Row],[wz]]*180/PI()</f>
        <v>2.2918311805232929</v>
      </c>
      <c r="L551">
        <f>output__2[[#This Row],[wx (deg)]]*output__2[[#This Row],[dt]]</f>
        <v>-0.23159928107438937</v>
      </c>
      <c r="M551">
        <f>output__2[[#This Row],[wy (deg)]]*output__2[[#This Row],[dt]]</f>
        <v>-4.5547858611296572</v>
      </c>
      <c r="N551">
        <f>output__2[[#This Row],[wz (deg)]]*output__2[[#This Row],[dt]]</f>
        <v>0.30879904143251918</v>
      </c>
      <c r="O551">
        <f>SUM($L$2:output__2[[#This Row],[delta θx]])</f>
        <v>31.761560712202233</v>
      </c>
      <c r="P551">
        <f>SUM($M$2:output__2[[#This Row],[delta θy]])</f>
        <v>-9.3513948622312295</v>
      </c>
      <c r="Q551">
        <f>SUM($N$2:output__2[[#This Row],[delta θz]])</f>
        <v>26.653329706611579</v>
      </c>
      <c r="R551">
        <f>SQRT(output__2[[#This Row],[θ x]]^2+output__2[[#This Row],[θ y]]^2+output__2[[#This Row],[θ z]]^2)</f>
        <v>42.504650441964777</v>
      </c>
      <c r="S551">
        <f>output__2[[#This Row],[ax]]*$B551</f>
        <v>-0.33145793999999057</v>
      </c>
      <c r="T551">
        <f>output__2[[#This Row],[ay]]*$B551</f>
        <v>-0.16303418999999536</v>
      </c>
      <c r="U551">
        <f>output__2[[#This Row],[az]]*$B551</f>
        <v>-4.1769089999998808E-2</v>
      </c>
      <c r="V551">
        <f>SUM(S$2:S551)</f>
        <v>6.5031316999999378</v>
      </c>
      <c r="W551">
        <f>SUM(T$2:T551)</f>
        <v>7.8974370800005067</v>
      </c>
      <c r="X551">
        <f>SUM($U$2:U551)</f>
        <v>-33.273965340000068</v>
      </c>
      <c r="Y551">
        <f>SQRT(output__2[[#This Row],[vx]]^2+output__2[[#This Row],[vy]]^2+output__2[[#This Row],[vz]]^2)</f>
        <v>34.811162057415387</v>
      </c>
      <c r="Z551">
        <f t="shared" si="8"/>
        <v>0.97499999999999998</v>
      </c>
      <c r="AA551">
        <f>output__2[[#This Row],[m segmental(kg)]]*output__2[[#This Row],[vmag]]</f>
        <v>33.940883005980005</v>
      </c>
    </row>
    <row r="552" spans="1:27" x14ac:dyDescent="0.3">
      <c r="A552">
        <v>69.086975999999993</v>
      </c>
      <c r="B552">
        <f>output__2[[#This Row],[time]]-A551</f>
        <v>0.11395899999999415</v>
      </c>
      <c r="C552">
        <v>0.69000000000000006</v>
      </c>
      <c r="D552">
        <v>-12.4</v>
      </c>
      <c r="E552">
        <v>-0.75</v>
      </c>
      <c r="F552">
        <v>0.37</v>
      </c>
      <c r="G552">
        <v>-0.11</v>
      </c>
      <c r="H552">
        <v>0.41000000000000003</v>
      </c>
      <c r="I552">
        <f>output__2[[#This Row],[wx]]*180/PI()</f>
        <v>21.199438419840458</v>
      </c>
      <c r="J552">
        <f>output__2[[#This Row],[wy]]*180/PI()</f>
        <v>-6.3025357464390561</v>
      </c>
      <c r="K552">
        <f>output__2[[#This Row],[wz]]*180/PI()</f>
        <v>23.491269600363758</v>
      </c>
      <c r="L552">
        <f>output__2[[#This Row],[wx (deg)]]*output__2[[#This Row],[dt]]</f>
        <v>2.4158668028864749</v>
      </c>
      <c r="M552">
        <f>output__2[[#This Row],[wy (deg)]]*output__2[[#This Row],[dt]]</f>
        <v>-0.71823067112841155</v>
      </c>
      <c r="N552">
        <f>output__2[[#This Row],[wz (deg)]]*output__2[[#This Row],[dt]]</f>
        <v>2.6770415923877162</v>
      </c>
      <c r="O552">
        <f>SUM($L$2:output__2[[#This Row],[delta θx]])</f>
        <v>34.177427515088709</v>
      </c>
      <c r="P552">
        <f>SUM($M$2:output__2[[#This Row],[delta θy]])</f>
        <v>-10.069625533359641</v>
      </c>
      <c r="Q552">
        <f>SUM($N$2:output__2[[#This Row],[delta θz]])</f>
        <v>29.330371298999296</v>
      </c>
      <c r="R552">
        <f>SQRT(output__2[[#This Row],[θ x]]^2+output__2[[#This Row],[θ y]]^2+output__2[[#This Row],[θ z]]^2)</f>
        <v>46.149372590192307</v>
      </c>
      <c r="S552">
        <f>output__2[[#This Row],[ax]]*$B552</f>
        <v>7.8631709999995969E-2</v>
      </c>
      <c r="T552">
        <f>output__2[[#This Row],[ay]]*$B552</f>
        <v>-1.4130915999999274</v>
      </c>
      <c r="U552">
        <f>output__2[[#This Row],[az]]*$B552</f>
        <v>-8.5469249999995611E-2</v>
      </c>
      <c r="V552">
        <f>SUM(S$2:S552)</f>
        <v>6.581763409999934</v>
      </c>
      <c r="W552">
        <f>SUM(T$2:T552)</f>
        <v>6.4843454800005791</v>
      </c>
      <c r="X552">
        <f>SUM($U$2:U552)</f>
        <v>-33.359434590000063</v>
      </c>
      <c r="Y552">
        <f>SQRT(output__2[[#This Row],[vx]]^2+output__2[[#This Row],[vy]]^2+output__2[[#This Row],[vz]]^2)</f>
        <v>34.615288848335652</v>
      </c>
      <c r="Z552">
        <f t="shared" si="8"/>
        <v>0.97499999999999998</v>
      </c>
      <c r="AA552">
        <f>output__2[[#This Row],[m segmental(kg)]]*output__2[[#This Row],[vmag]]</f>
        <v>33.74990662712726</v>
      </c>
    </row>
    <row r="553" spans="1:27" x14ac:dyDescent="0.3">
      <c r="A553">
        <v>69.200929000000002</v>
      </c>
      <c r="B553">
        <f>output__2[[#This Row],[time]]-A552</f>
        <v>0.1139530000000093</v>
      </c>
      <c r="C553">
        <v>0.15</v>
      </c>
      <c r="D553">
        <v>1.51</v>
      </c>
      <c r="E553">
        <v>0.37</v>
      </c>
      <c r="F553">
        <v>0.42</v>
      </c>
      <c r="G553">
        <v>0.38</v>
      </c>
      <c r="H553">
        <v>-0.19</v>
      </c>
      <c r="I553">
        <f>output__2[[#This Row],[wx]]*180/PI()</f>
        <v>24.064227395494573</v>
      </c>
      <c r="J553">
        <f>output__2[[#This Row],[wy]]*180/PI()</f>
        <v>21.772396214971284</v>
      </c>
      <c r="K553">
        <f>output__2[[#This Row],[wz]]*180/PI()</f>
        <v>-10.886198107485642</v>
      </c>
      <c r="L553">
        <f>output__2[[#This Row],[wx (deg)]]*output__2[[#This Row],[dt]]</f>
        <v>2.7421909043990169</v>
      </c>
      <c r="M553">
        <f>output__2[[#This Row],[wy (deg)]]*output__2[[#This Row],[dt]]</f>
        <v>2.4810298658848251</v>
      </c>
      <c r="N553">
        <f>output__2[[#This Row],[wz (deg)]]*output__2[[#This Row],[dt]]</f>
        <v>-1.2405149329424126</v>
      </c>
      <c r="O553">
        <f>SUM($L$2:output__2[[#This Row],[delta θx]])</f>
        <v>36.919618419487726</v>
      </c>
      <c r="P553">
        <f>SUM($M$2:output__2[[#This Row],[delta θy]])</f>
        <v>-7.5885956674748165</v>
      </c>
      <c r="Q553">
        <f>SUM($N$2:output__2[[#This Row],[delta θz]])</f>
        <v>28.089856366056882</v>
      </c>
      <c r="R553">
        <f>SQRT(output__2[[#This Row],[θ x]]^2+output__2[[#This Row],[θ y]]^2+output__2[[#This Row],[θ z]]^2)</f>
        <v>47.007287085203089</v>
      </c>
      <c r="S553">
        <f>output__2[[#This Row],[ax]]*$B553</f>
        <v>1.7092950000001394E-2</v>
      </c>
      <c r="T553">
        <f>output__2[[#This Row],[ay]]*$B553</f>
        <v>0.17206903000001403</v>
      </c>
      <c r="U553">
        <f>output__2[[#This Row],[az]]*$B553</f>
        <v>4.2162610000003438E-2</v>
      </c>
      <c r="V553">
        <f>SUM(S$2:S553)</f>
        <v>6.5988563599999353</v>
      </c>
      <c r="W553">
        <f>SUM(T$2:T553)</f>
        <v>6.6564145100005927</v>
      </c>
      <c r="X553">
        <f>SUM($U$2:U553)</f>
        <v>-33.317271980000058</v>
      </c>
      <c r="Y553">
        <f>SQRT(output__2[[#This Row],[vx]]^2+output__2[[#This Row],[vy]]^2+output__2[[#This Row],[vz]]^2)</f>
        <v>34.610596232630186</v>
      </c>
      <c r="Z553">
        <f t="shared" si="8"/>
        <v>0.97499999999999998</v>
      </c>
      <c r="AA553">
        <f>output__2[[#This Row],[m segmental(kg)]]*output__2[[#This Row],[vmag]]</f>
        <v>33.74533132681443</v>
      </c>
    </row>
    <row r="554" spans="1:27" x14ac:dyDescent="0.3">
      <c r="A554">
        <v>69.342280000000002</v>
      </c>
      <c r="B554">
        <f>output__2[[#This Row],[time]]-A553</f>
        <v>0.14135100000000023</v>
      </c>
      <c r="C554">
        <v>0.45</v>
      </c>
      <c r="D554">
        <v>-2.77</v>
      </c>
      <c r="E554">
        <v>2.08</v>
      </c>
      <c r="F554">
        <v>-0.05</v>
      </c>
      <c r="G554">
        <v>0.31</v>
      </c>
      <c r="H554">
        <v>-0.12</v>
      </c>
      <c r="I554">
        <f>output__2[[#This Row],[wx]]*180/PI()</f>
        <v>-2.8647889756541161</v>
      </c>
      <c r="J554">
        <f>output__2[[#This Row],[wy]]*180/PI()</f>
        <v>17.761691649055518</v>
      </c>
      <c r="K554">
        <f>output__2[[#This Row],[wz]]*180/PI()</f>
        <v>-6.8754935415698784</v>
      </c>
      <c r="L554">
        <f>output__2[[#This Row],[wx (deg)]]*output__2[[#This Row],[dt]]</f>
        <v>-0.40494078649768561</v>
      </c>
      <c r="M554">
        <f>output__2[[#This Row],[wy (deg)]]*output__2[[#This Row],[dt]]</f>
        <v>2.5106328762856505</v>
      </c>
      <c r="N554">
        <f>output__2[[#This Row],[wz (deg)]]*output__2[[#This Row],[dt]]</f>
        <v>-0.97185788759444547</v>
      </c>
      <c r="O554">
        <f>SUM($L$2:output__2[[#This Row],[delta θx]])</f>
        <v>36.514677632990043</v>
      </c>
      <c r="P554">
        <f>SUM($M$2:output__2[[#This Row],[delta θy]])</f>
        <v>-5.077962791189166</v>
      </c>
      <c r="Q554">
        <f>SUM($N$2:output__2[[#This Row],[delta θz]])</f>
        <v>27.117998478462436</v>
      </c>
      <c r="R554">
        <f>SQRT(output__2[[#This Row],[θ x]]^2+output__2[[#This Row],[θ y]]^2+output__2[[#This Row],[θ z]]^2)</f>
        <v>45.765633724747829</v>
      </c>
      <c r="S554">
        <f>output__2[[#This Row],[ax]]*$B554</f>
        <v>6.3607950000000107E-2</v>
      </c>
      <c r="T554">
        <f>output__2[[#This Row],[ay]]*$B554</f>
        <v>-0.39154227000000064</v>
      </c>
      <c r="U554">
        <f>output__2[[#This Row],[az]]*$B554</f>
        <v>0.29401008000000051</v>
      </c>
      <c r="V554">
        <f>SUM(S$2:S554)</f>
        <v>6.662464309999935</v>
      </c>
      <c r="W554">
        <f>SUM(T$2:T554)</f>
        <v>6.2648722400005923</v>
      </c>
      <c r="X554">
        <f>SUM($U$2:U554)</f>
        <v>-33.023261900000058</v>
      </c>
      <c r="Y554">
        <f>SQRT(output__2[[#This Row],[vx]]^2+output__2[[#This Row],[vy]]^2+output__2[[#This Row],[vz]]^2)</f>
        <v>34.26620611304304</v>
      </c>
      <c r="Z554">
        <f t="shared" si="8"/>
        <v>0.97499999999999998</v>
      </c>
      <c r="AA554">
        <f>output__2[[#This Row],[m segmental(kg)]]*output__2[[#This Row],[vmag]]</f>
        <v>33.409550960216961</v>
      </c>
    </row>
    <row r="555" spans="1:27" x14ac:dyDescent="0.3">
      <c r="A555">
        <v>69.491973000000002</v>
      </c>
      <c r="B555">
        <f>output__2[[#This Row],[time]]-A554</f>
        <v>0.14969299999999919</v>
      </c>
      <c r="C555">
        <v>-0.43</v>
      </c>
      <c r="D555">
        <v>-7.37</v>
      </c>
      <c r="E555">
        <v>0</v>
      </c>
      <c r="F555">
        <v>-0.62</v>
      </c>
      <c r="G555">
        <v>0.52</v>
      </c>
      <c r="H555">
        <v>-0.27</v>
      </c>
      <c r="I555">
        <f>output__2[[#This Row],[wx]]*180/PI()</f>
        <v>-35.523383298111035</v>
      </c>
      <c r="J555">
        <f>output__2[[#This Row],[wy]]*180/PI()</f>
        <v>29.793805346802809</v>
      </c>
      <c r="K555">
        <f>output__2[[#This Row],[wz]]*180/PI()</f>
        <v>-15.469860468532227</v>
      </c>
      <c r="L555">
        <f>output__2[[#This Row],[wx (deg)]]*output__2[[#This Row],[dt]]</f>
        <v>-5.3176018160441068</v>
      </c>
      <c r="M555">
        <f>output__2[[#This Row],[wy (deg)]]*output__2[[#This Row],[dt]]</f>
        <v>4.4599241037789286</v>
      </c>
      <c r="N555">
        <f>output__2[[#This Row],[wz (deg)]]*output__2[[#This Row],[dt]]</f>
        <v>-2.3157298231159822</v>
      </c>
      <c r="O555">
        <f>SUM($L$2:output__2[[#This Row],[delta θx]])</f>
        <v>31.197075816945937</v>
      </c>
      <c r="P555">
        <f>SUM($M$2:output__2[[#This Row],[delta θy]])</f>
        <v>-0.61803868741023749</v>
      </c>
      <c r="Q555">
        <f>SUM($N$2:output__2[[#This Row],[delta θz]])</f>
        <v>24.802268655346452</v>
      </c>
      <c r="R555">
        <f>SQRT(output__2[[#This Row],[θ x]]^2+output__2[[#This Row],[θ y]]^2+output__2[[#This Row],[θ z]]^2)</f>
        <v>39.859654311087418</v>
      </c>
      <c r="S555">
        <f>output__2[[#This Row],[ax]]*$B555</f>
        <v>-6.4367989999999653E-2</v>
      </c>
      <c r="T555">
        <f>output__2[[#This Row],[ay]]*$B555</f>
        <v>-1.103237409999994</v>
      </c>
      <c r="U555">
        <f>output__2[[#This Row],[az]]*$B555</f>
        <v>0</v>
      </c>
      <c r="V555">
        <f>SUM(S$2:S555)</f>
        <v>6.598096319999935</v>
      </c>
      <c r="W555">
        <f>SUM(T$2:T555)</f>
        <v>5.1616348300005983</v>
      </c>
      <c r="X555">
        <f>SUM($U$2:U555)</f>
        <v>-33.023261900000058</v>
      </c>
      <c r="Y555">
        <f>SQRT(output__2[[#This Row],[vx]]^2+output__2[[#This Row],[vy]]^2+output__2[[#This Row],[vz]]^2)</f>
        <v>34.069240902642186</v>
      </c>
      <c r="Z555">
        <f t="shared" si="8"/>
        <v>0.97499999999999998</v>
      </c>
      <c r="AA555">
        <f>output__2[[#This Row],[m segmental(kg)]]*output__2[[#This Row],[vmag]]</f>
        <v>33.217509880076129</v>
      </c>
    </row>
    <row r="556" spans="1:27" x14ac:dyDescent="0.3">
      <c r="A556">
        <v>69.612060999999997</v>
      </c>
      <c r="B556">
        <f>output__2[[#This Row],[time]]-A555</f>
        <v>0.12008799999999553</v>
      </c>
      <c r="C556">
        <v>-0.01</v>
      </c>
      <c r="D556">
        <v>4.09</v>
      </c>
      <c r="E556">
        <v>-0.51</v>
      </c>
      <c r="F556">
        <v>-0.47000000000000003</v>
      </c>
      <c r="G556">
        <v>-0.28000000000000003</v>
      </c>
      <c r="H556">
        <v>0.28000000000000003</v>
      </c>
      <c r="I556">
        <f>output__2[[#This Row],[wx]]*180/PI()</f>
        <v>-26.929016371148695</v>
      </c>
      <c r="J556">
        <f>output__2[[#This Row],[wy]]*180/PI()</f>
        <v>-16.042818263663051</v>
      </c>
      <c r="K556">
        <f>output__2[[#This Row],[wz]]*180/PI()</f>
        <v>16.042818263663051</v>
      </c>
      <c r="L556">
        <f>output__2[[#This Row],[wx (deg)]]*output__2[[#This Row],[dt]]</f>
        <v>-3.2338517179783843</v>
      </c>
      <c r="M556">
        <f>output__2[[#This Row],[wy (deg)]]*output__2[[#This Row],[dt]]</f>
        <v>-1.9265499596466968</v>
      </c>
      <c r="N556">
        <f>output__2[[#This Row],[wz (deg)]]*output__2[[#This Row],[dt]]</f>
        <v>1.9265499596466968</v>
      </c>
      <c r="O556">
        <f>SUM($L$2:output__2[[#This Row],[delta θx]])</f>
        <v>27.963224098967551</v>
      </c>
      <c r="P556">
        <f>SUM($M$2:output__2[[#This Row],[delta θy]])</f>
        <v>-2.5445886470569343</v>
      </c>
      <c r="Q556">
        <f>SUM($N$2:output__2[[#This Row],[delta θz]])</f>
        <v>26.728818614993148</v>
      </c>
      <c r="R556">
        <f>SQRT(output__2[[#This Row],[θ x]]^2+output__2[[#This Row],[θ y]]^2+output__2[[#This Row],[θ z]]^2)</f>
        <v>38.766565206953977</v>
      </c>
      <c r="S556">
        <f>output__2[[#This Row],[ax]]*$B556</f>
        <v>-1.2008799999999554E-3</v>
      </c>
      <c r="T556">
        <f>output__2[[#This Row],[ay]]*$B556</f>
        <v>0.49115991999998171</v>
      </c>
      <c r="U556">
        <f>output__2[[#This Row],[az]]*$B556</f>
        <v>-6.1244879999997726E-2</v>
      </c>
      <c r="V556">
        <f>SUM(S$2:S556)</f>
        <v>6.5968954399999351</v>
      </c>
      <c r="W556">
        <f>SUM(T$2:T556)</f>
        <v>5.65279475000058</v>
      </c>
      <c r="X556">
        <f>SUM($U$2:U556)</f>
        <v>-33.084506780000055</v>
      </c>
      <c r="Y556">
        <f>SQRT(output__2[[#This Row],[vx]]^2+output__2[[#This Row],[vy]]^2+output__2[[#This Row],[vz]]^2)</f>
        <v>34.206106279548912</v>
      </c>
      <c r="Z556">
        <f t="shared" si="8"/>
        <v>0.97499999999999998</v>
      </c>
      <c r="AA556">
        <f>output__2[[#This Row],[m segmental(kg)]]*output__2[[#This Row],[vmag]]</f>
        <v>33.350953622560191</v>
      </c>
    </row>
    <row r="557" spans="1:27" x14ac:dyDescent="0.3">
      <c r="A557">
        <v>69.71429599999999</v>
      </c>
      <c r="B557">
        <f>output__2[[#This Row],[time]]-A556</f>
        <v>0.10223499999999319</v>
      </c>
      <c r="C557">
        <v>-3.29</v>
      </c>
      <c r="D557">
        <v>1.68</v>
      </c>
      <c r="E557">
        <v>0.49</v>
      </c>
      <c r="F557">
        <v>-0.51</v>
      </c>
      <c r="G557">
        <v>-0.25</v>
      </c>
      <c r="H557">
        <v>-0.39</v>
      </c>
      <c r="I557">
        <f>output__2[[#This Row],[wx]]*180/PI()</f>
        <v>-29.220847551671984</v>
      </c>
      <c r="J557">
        <f>output__2[[#This Row],[wy]]*180/PI()</f>
        <v>-14.323944878270581</v>
      </c>
      <c r="K557">
        <f>output__2[[#This Row],[wz]]*180/PI()</f>
        <v>-22.345354010102106</v>
      </c>
      <c r="L557">
        <f>output__2[[#This Row],[wx (deg)]]*output__2[[#This Row],[dt]]</f>
        <v>-2.9873933494449862</v>
      </c>
      <c r="M557">
        <f>output__2[[#This Row],[wy (deg)]]*output__2[[#This Row],[dt]]</f>
        <v>-1.4644085046298954</v>
      </c>
      <c r="N557">
        <f>output__2[[#This Row],[wz (deg)]]*output__2[[#This Row],[dt]]</f>
        <v>-2.2844772672226368</v>
      </c>
      <c r="O557">
        <f>SUM($L$2:output__2[[#This Row],[delta θx]])</f>
        <v>24.975830749522565</v>
      </c>
      <c r="P557">
        <f>SUM($M$2:output__2[[#This Row],[delta θy]])</f>
        <v>-4.0089971516868292</v>
      </c>
      <c r="Q557">
        <f>SUM($N$2:output__2[[#This Row],[delta θz]])</f>
        <v>24.444341347770511</v>
      </c>
      <c r="R557">
        <f>SQRT(output__2[[#This Row],[θ x]]^2+output__2[[#This Row],[θ y]]^2+output__2[[#This Row],[θ z]]^2)</f>
        <v>35.176554744848922</v>
      </c>
      <c r="S557">
        <f>output__2[[#This Row],[ax]]*$B557</f>
        <v>-0.33635314999997762</v>
      </c>
      <c r="T557">
        <f>output__2[[#This Row],[ay]]*$B557</f>
        <v>0.17175479999998855</v>
      </c>
      <c r="U557">
        <f>output__2[[#This Row],[az]]*$B557</f>
        <v>5.009514999999666E-2</v>
      </c>
      <c r="V557">
        <f>SUM(S$2:S557)</f>
        <v>6.2605422899999574</v>
      </c>
      <c r="W557">
        <f>SUM(T$2:T557)</f>
        <v>5.8245495500005688</v>
      </c>
      <c r="X557">
        <f>SUM($U$2:U557)</f>
        <v>-33.034411630000058</v>
      </c>
      <c r="Y557">
        <f>SQRT(output__2[[#This Row],[vx]]^2+output__2[[#This Row],[vy]]^2+output__2[[#This Row],[vz]]^2)</f>
        <v>34.123190339790519</v>
      </c>
      <c r="Z557">
        <f t="shared" si="8"/>
        <v>0.97499999999999998</v>
      </c>
      <c r="AA557">
        <f>output__2[[#This Row],[m segmental(kg)]]*output__2[[#This Row],[vmag]]</f>
        <v>33.270110581295754</v>
      </c>
    </row>
    <row r="558" spans="1:27" x14ac:dyDescent="0.3">
      <c r="A558">
        <v>69.827207999999999</v>
      </c>
      <c r="B558">
        <f>output__2[[#This Row],[time]]-A557</f>
        <v>0.11291200000000856</v>
      </c>
      <c r="C558">
        <v>1.95</v>
      </c>
      <c r="D558">
        <v>-8.4600000000000009</v>
      </c>
      <c r="E558">
        <v>-1.35</v>
      </c>
      <c r="F558">
        <v>-0.83000000000000007</v>
      </c>
      <c r="G558">
        <v>0.33</v>
      </c>
      <c r="H558">
        <v>-0.08</v>
      </c>
      <c r="I558">
        <f>output__2[[#This Row],[wx]]*180/PI()</f>
        <v>-47.555496995858327</v>
      </c>
      <c r="J558">
        <f>output__2[[#This Row],[wy]]*180/PI()</f>
        <v>18.907607239317169</v>
      </c>
      <c r="K558">
        <f>output__2[[#This Row],[wz]]*180/PI()</f>
        <v>-4.5836623610465859</v>
      </c>
      <c r="L558">
        <f>output__2[[#This Row],[wx (deg)]]*output__2[[#This Row],[dt]]</f>
        <v>-5.3695862767967624</v>
      </c>
      <c r="M558">
        <f>output__2[[#This Row],[wy (deg)]]*output__2[[#This Row],[dt]]</f>
        <v>2.1348957486059419</v>
      </c>
      <c r="N558">
        <f>output__2[[#This Row],[wz (deg)]]*output__2[[#This Row],[dt]]</f>
        <v>-0.51755048451053132</v>
      </c>
      <c r="O558">
        <f>SUM($L$2:output__2[[#This Row],[delta θx]])</f>
        <v>19.606244472725802</v>
      </c>
      <c r="P558">
        <f>SUM($M$2:output__2[[#This Row],[delta θy]])</f>
        <v>-1.8741014030808874</v>
      </c>
      <c r="Q558">
        <f>SUM($N$2:output__2[[#This Row],[delta θz]])</f>
        <v>23.926790863259978</v>
      </c>
      <c r="R558">
        <f>SQRT(output__2[[#This Row],[θ x]]^2+output__2[[#This Row],[θ y]]^2+output__2[[#This Row],[θ z]]^2)</f>
        <v>30.990456585979853</v>
      </c>
      <c r="S558">
        <f>output__2[[#This Row],[ax]]*$B558</f>
        <v>0.22017840000001668</v>
      </c>
      <c r="T558">
        <f>output__2[[#This Row],[ay]]*$B558</f>
        <v>-0.9552355200000725</v>
      </c>
      <c r="U558">
        <f>output__2[[#This Row],[az]]*$B558</f>
        <v>-0.15243120000001156</v>
      </c>
      <c r="V558">
        <f>SUM(S$2:S558)</f>
        <v>6.4807206899999743</v>
      </c>
      <c r="W558">
        <f>SUM(T$2:T558)</f>
        <v>4.8693140300004965</v>
      </c>
      <c r="X558">
        <f>SUM($U$2:U558)</f>
        <v>-33.186842830000067</v>
      </c>
      <c r="Y558">
        <f>SQRT(output__2[[#This Row],[vx]]^2+output__2[[#This Row],[vy]]^2+output__2[[#This Row],[vz]]^2)</f>
        <v>34.162501325395951</v>
      </c>
      <c r="Z558">
        <f t="shared" si="8"/>
        <v>0.97499999999999998</v>
      </c>
      <c r="AA558">
        <f>output__2[[#This Row],[m segmental(kg)]]*output__2[[#This Row],[vmag]]</f>
        <v>33.30843879226105</v>
      </c>
    </row>
    <row r="559" spans="1:27" x14ac:dyDescent="0.3">
      <c r="A559">
        <v>69.971605999999994</v>
      </c>
      <c r="B559">
        <f>output__2[[#This Row],[time]]-A558</f>
        <v>0.14439799999999536</v>
      </c>
      <c r="C559">
        <v>2.17</v>
      </c>
      <c r="D559">
        <v>7.4</v>
      </c>
      <c r="E559">
        <v>-8.5</v>
      </c>
      <c r="F559">
        <v>-0.88</v>
      </c>
      <c r="G559">
        <v>0.18</v>
      </c>
      <c r="H559">
        <v>-0.06</v>
      </c>
      <c r="I559">
        <f>output__2[[#This Row],[wx]]*180/PI()</f>
        <v>-50.420285971512449</v>
      </c>
      <c r="J559">
        <f>output__2[[#This Row],[wy]]*180/PI()</f>
        <v>10.313240312354818</v>
      </c>
      <c r="K559">
        <f>output__2[[#This Row],[wz]]*180/PI()</f>
        <v>-3.4377467707849392</v>
      </c>
      <c r="L559">
        <f>output__2[[#This Row],[wx (deg)]]*output__2[[#This Row],[dt]]</f>
        <v>-7.2805884537142207</v>
      </c>
      <c r="M559">
        <f>output__2[[#This Row],[wy (deg)]]*output__2[[#This Row],[dt]]</f>
        <v>1.4892112746233632</v>
      </c>
      <c r="N559">
        <f>output__2[[#This Row],[wz (deg)]]*output__2[[#This Row],[dt]]</f>
        <v>-0.4964037582077877</v>
      </c>
      <c r="O559">
        <f>SUM($L$2:output__2[[#This Row],[delta θx]])</f>
        <v>12.325656019011582</v>
      </c>
      <c r="P559">
        <f>SUM($M$2:output__2[[#This Row],[delta θy]])</f>
        <v>-0.38489012845752413</v>
      </c>
      <c r="Q559">
        <f>SUM($N$2:output__2[[#This Row],[delta θz]])</f>
        <v>23.430387105052191</v>
      </c>
      <c r="R559">
        <f>SQRT(output__2[[#This Row],[θ x]]^2+output__2[[#This Row],[θ y]]^2+output__2[[#This Row],[θ z]]^2)</f>
        <v>26.477405020178555</v>
      </c>
      <c r="S559">
        <f>output__2[[#This Row],[ax]]*$B559</f>
        <v>0.31334365999998992</v>
      </c>
      <c r="T559">
        <f>output__2[[#This Row],[ay]]*$B559</f>
        <v>1.0685451999999658</v>
      </c>
      <c r="U559">
        <f>output__2[[#This Row],[az]]*$B559</f>
        <v>-1.2273829999999606</v>
      </c>
      <c r="V559">
        <f>SUM(S$2:S559)</f>
        <v>6.7940643499999638</v>
      </c>
      <c r="W559">
        <f>SUM(T$2:T559)</f>
        <v>5.9378592300004627</v>
      </c>
      <c r="X559">
        <f>SUM($U$2:U559)</f>
        <v>-34.414225830000028</v>
      </c>
      <c r="Y559">
        <f>SQRT(output__2[[#This Row],[vx]]^2+output__2[[#This Row],[vy]]^2+output__2[[#This Row],[vz]]^2)</f>
        <v>35.577470709783228</v>
      </c>
      <c r="Z559">
        <f t="shared" si="8"/>
        <v>0.97499999999999998</v>
      </c>
      <c r="AA559">
        <f>output__2[[#This Row],[m segmental(kg)]]*output__2[[#This Row],[vmag]]</f>
        <v>34.688033942038643</v>
      </c>
    </row>
    <row r="560" spans="1:27" x14ac:dyDescent="0.3">
      <c r="A560">
        <v>70.090637000000001</v>
      </c>
      <c r="B560">
        <f>output__2[[#This Row],[time]]-A559</f>
        <v>0.11903100000000677</v>
      </c>
      <c r="C560">
        <v>1.9100000000000001</v>
      </c>
      <c r="D560">
        <v>1.45</v>
      </c>
      <c r="E560">
        <v>-1.4000000000000001</v>
      </c>
      <c r="F560">
        <v>-0.34</v>
      </c>
      <c r="G560">
        <v>0.62</v>
      </c>
      <c r="H560">
        <v>0.32</v>
      </c>
      <c r="I560">
        <f>output__2[[#This Row],[wx]]*180/PI()</f>
        <v>-19.480565034447991</v>
      </c>
      <c r="J560">
        <f>output__2[[#This Row],[wy]]*180/PI()</f>
        <v>35.523383298111035</v>
      </c>
      <c r="K560">
        <f>output__2[[#This Row],[wz]]*180/PI()</f>
        <v>18.334649444186343</v>
      </c>
      <c r="L560">
        <f>output__2[[#This Row],[wx (deg)]]*output__2[[#This Row],[dt]]</f>
        <v>-2.318791136615511</v>
      </c>
      <c r="M560">
        <f>output__2[[#This Row],[wy (deg)]]*output__2[[#This Row],[dt]]</f>
        <v>4.2283838373576952</v>
      </c>
      <c r="N560">
        <f>output__2[[#This Row],[wz (deg)]]*output__2[[#This Row],[dt]]</f>
        <v>2.1823916579910687</v>
      </c>
      <c r="O560">
        <f>SUM($L$2:output__2[[#This Row],[delta θx]])</f>
        <v>10.006864882396071</v>
      </c>
      <c r="P560">
        <f>SUM($M$2:output__2[[#This Row],[delta θy]])</f>
        <v>3.8434937089001711</v>
      </c>
      <c r="Q560">
        <f>SUM($N$2:output__2[[#This Row],[delta θz]])</f>
        <v>25.612778763043259</v>
      </c>
      <c r="R560">
        <f>SQRT(output__2[[#This Row],[θ x]]^2+output__2[[#This Row],[θ y]]^2+output__2[[#This Row],[θ z]]^2)</f>
        <v>27.76552222864693</v>
      </c>
      <c r="S560">
        <f>output__2[[#This Row],[ax]]*$B560</f>
        <v>0.22734921000001296</v>
      </c>
      <c r="T560">
        <f>output__2[[#This Row],[ay]]*$B560</f>
        <v>0.17259495000000982</v>
      </c>
      <c r="U560">
        <f>output__2[[#This Row],[az]]*$B560</f>
        <v>-0.16664340000000949</v>
      </c>
      <c r="V560">
        <f>SUM(S$2:S560)</f>
        <v>7.021413559999977</v>
      </c>
      <c r="W560">
        <f>SUM(T$2:T560)</f>
        <v>6.1104541800004721</v>
      </c>
      <c r="X560">
        <f>SUM($U$2:U560)</f>
        <v>-34.58086923000004</v>
      </c>
      <c r="Y560">
        <f>SQRT(output__2[[#This Row],[vx]]^2+output__2[[#This Row],[vy]]^2+output__2[[#This Row],[vz]]^2)</f>
        <v>35.811651949732791</v>
      </c>
      <c r="Z560">
        <f t="shared" si="8"/>
        <v>0.97499999999999998</v>
      </c>
      <c r="AA560">
        <f>output__2[[#This Row],[m segmental(kg)]]*output__2[[#This Row],[vmag]]</f>
        <v>34.916360650989468</v>
      </c>
    </row>
    <row r="561" spans="1:27" x14ac:dyDescent="0.3">
      <c r="A561">
        <v>70.209931999999995</v>
      </c>
      <c r="B561">
        <f>output__2[[#This Row],[time]]-A560</f>
        <v>0.11929499999999393</v>
      </c>
      <c r="C561">
        <v>-0.63</v>
      </c>
      <c r="D561">
        <v>-8.5400000000000009</v>
      </c>
      <c r="E561">
        <v>-1.6400000000000001</v>
      </c>
      <c r="F561">
        <v>-0.97</v>
      </c>
      <c r="G561">
        <v>-0.01</v>
      </c>
      <c r="H561">
        <v>-0.09</v>
      </c>
      <c r="I561">
        <f>output__2[[#This Row],[wx]]*180/PI()</f>
        <v>-55.576906127689853</v>
      </c>
      <c r="J561">
        <f>output__2[[#This Row],[wy]]*180/PI()</f>
        <v>-0.57295779513082323</v>
      </c>
      <c r="K561">
        <f>output__2[[#This Row],[wz]]*180/PI()</f>
        <v>-5.156620156177409</v>
      </c>
      <c r="L561">
        <f>output__2[[#This Row],[wx (deg)]]*output__2[[#This Row],[dt]]</f>
        <v>-6.6300470165024237</v>
      </c>
      <c r="M561">
        <f>output__2[[#This Row],[wy (deg)]]*output__2[[#This Row],[dt]]</f>
        <v>-6.8351000170128087E-2</v>
      </c>
      <c r="N561">
        <f>output__2[[#This Row],[wz (deg)]]*output__2[[#This Row],[dt]]</f>
        <v>-0.61515900153115277</v>
      </c>
      <c r="O561">
        <f>SUM($L$2:output__2[[#This Row],[delta θx]])</f>
        <v>3.3768178658936474</v>
      </c>
      <c r="P561">
        <f>SUM($M$2:output__2[[#This Row],[delta θy]])</f>
        <v>3.7751427087300429</v>
      </c>
      <c r="Q561">
        <f>SUM($N$2:output__2[[#This Row],[delta θz]])</f>
        <v>24.997619761512105</v>
      </c>
      <c r="R561">
        <f>SQRT(output__2[[#This Row],[θ x]]^2+output__2[[#This Row],[θ y]]^2+output__2[[#This Row],[θ z]]^2)</f>
        <v>25.505599289407741</v>
      </c>
      <c r="S561">
        <f>output__2[[#This Row],[ax]]*$B561</f>
        <v>-7.515584999999618E-2</v>
      </c>
      <c r="T561">
        <f>output__2[[#This Row],[ay]]*$B561</f>
        <v>-1.0187792999999483</v>
      </c>
      <c r="U561">
        <f>output__2[[#This Row],[az]]*$B561</f>
        <v>-0.19564379999999007</v>
      </c>
      <c r="V561">
        <f>SUM(S$2:S561)</f>
        <v>6.9462577099999807</v>
      </c>
      <c r="W561">
        <f>SUM(T$2:T561)</f>
        <v>5.0916748800005234</v>
      </c>
      <c r="X561">
        <f>SUM($U$2:U561)</f>
        <v>-34.776513030000032</v>
      </c>
      <c r="Y561">
        <f>SQRT(output__2[[#This Row],[vx]]^2+output__2[[#This Row],[vy]]^2+output__2[[#This Row],[vz]]^2)</f>
        <v>35.827105769000156</v>
      </c>
      <c r="Z561">
        <f t="shared" si="8"/>
        <v>0.97499999999999998</v>
      </c>
      <c r="AA561">
        <f>output__2[[#This Row],[m segmental(kg)]]*output__2[[#This Row],[vmag]]</f>
        <v>34.931428124775152</v>
      </c>
    </row>
    <row r="562" spans="1:27" x14ac:dyDescent="0.3">
      <c r="A562">
        <v>70.334521999999993</v>
      </c>
      <c r="B562">
        <f>output__2[[#This Row],[time]]-A561</f>
        <v>0.12458999999999776</v>
      </c>
      <c r="C562">
        <v>0.69000000000000006</v>
      </c>
      <c r="D562">
        <v>7.98</v>
      </c>
      <c r="E562">
        <v>-6.08</v>
      </c>
      <c r="F562">
        <v>-1.02</v>
      </c>
      <c r="G562">
        <v>-0.19</v>
      </c>
      <c r="H562">
        <v>-0.03</v>
      </c>
      <c r="I562">
        <f>output__2[[#This Row],[wx]]*180/PI()</f>
        <v>-58.441695103343967</v>
      </c>
      <c r="J562">
        <f>output__2[[#This Row],[wy]]*180/PI()</f>
        <v>-10.886198107485642</v>
      </c>
      <c r="K562">
        <f>output__2[[#This Row],[wz]]*180/PI()</f>
        <v>-1.7188733853924696</v>
      </c>
      <c r="L562">
        <f>output__2[[#This Row],[wx (deg)]]*output__2[[#This Row],[dt]]</f>
        <v>-7.2812507929254942</v>
      </c>
      <c r="M562">
        <f>output__2[[#This Row],[wy (deg)]]*output__2[[#This Row],[dt]]</f>
        <v>-1.3563114222116117</v>
      </c>
      <c r="N562">
        <f>output__2[[#This Row],[wz (deg)]]*output__2[[#This Row],[dt]]</f>
        <v>-0.21415443508604393</v>
      </c>
      <c r="O562">
        <f>SUM($L$2:output__2[[#This Row],[delta θx]])</f>
        <v>-3.9044329270318467</v>
      </c>
      <c r="P562">
        <f>SUM($M$2:output__2[[#This Row],[delta θy]])</f>
        <v>2.4188312865184312</v>
      </c>
      <c r="Q562">
        <f>SUM($N$2:output__2[[#This Row],[delta θz]])</f>
        <v>24.783465326426061</v>
      </c>
      <c r="R562">
        <f>SQRT(output__2[[#This Row],[θ x]]^2+output__2[[#This Row],[θ y]]^2+output__2[[#This Row],[θ z]]^2)</f>
        <v>25.205465575158371</v>
      </c>
      <c r="S562">
        <f>output__2[[#This Row],[ax]]*$B562</f>
        <v>8.5967099999998464E-2</v>
      </c>
      <c r="T562">
        <f>output__2[[#This Row],[ay]]*$B562</f>
        <v>0.99422819999998213</v>
      </c>
      <c r="U562">
        <f>output__2[[#This Row],[az]]*$B562</f>
        <v>-0.75750719999998639</v>
      </c>
      <c r="V562">
        <f>SUM(S$2:S562)</f>
        <v>7.0322248099999793</v>
      </c>
      <c r="W562">
        <f>SUM(T$2:T562)</f>
        <v>6.0859030800005058</v>
      </c>
      <c r="X562">
        <f>SUM($U$2:U562)</f>
        <v>-35.534020230000017</v>
      </c>
      <c r="Y562">
        <f>SQRT(output__2[[#This Row],[vx]]^2+output__2[[#This Row],[vy]]^2+output__2[[#This Row],[vz]]^2)</f>
        <v>36.730872515958417</v>
      </c>
      <c r="Z562">
        <f t="shared" si="8"/>
        <v>0.97499999999999998</v>
      </c>
      <c r="AA562">
        <f>output__2[[#This Row],[m segmental(kg)]]*output__2[[#This Row],[vmag]]</f>
        <v>35.812600703059459</v>
      </c>
    </row>
    <row r="563" spans="1:27" x14ac:dyDescent="0.3">
      <c r="A563">
        <v>70.493220999999991</v>
      </c>
      <c r="B563">
        <f>output__2[[#This Row],[time]]-A562</f>
        <v>0.15869899999999859</v>
      </c>
      <c r="C563">
        <v>-1.94</v>
      </c>
      <c r="D563">
        <v>1.81</v>
      </c>
      <c r="E563">
        <v>-2.56</v>
      </c>
      <c r="F563">
        <v>-0.04</v>
      </c>
      <c r="G563">
        <v>-0.33</v>
      </c>
      <c r="H563">
        <v>-0.32</v>
      </c>
      <c r="I563">
        <f>output__2[[#This Row],[wx]]*180/PI()</f>
        <v>-2.2918311805232929</v>
      </c>
      <c r="J563">
        <f>output__2[[#This Row],[wy]]*180/PI()</f>
        <v>-18.907607239317169</v>
      </c>
      <c r="K563">
        <f>output__2[[#This Row],[wz]]*180/PI()</f>
        <v>-18.334649444186343</v>
      </c>
      <c r="L563">
        <f>output__2[[#This Row],[wx (deg)]]*output__2[[#This Row],[dt]]</f>
        <v>-0.36371131651786281</v>
      </c>
      <c r="M563">
        <f>output__2[[#This Row],[wy (deg)]]*output__2[[#This Row],[dt]]</f>
        <v>-3.0006183612723687</v>
      </c>
      <c r="N563">
        <f>output__2[[#This Row],[wz (deg)]]*output__2[[#This Row],[dt]]</f>
        <v>-2.9096905321429025</v>
      </c>
      <c r="O563">
        <f>SUM($L$2:output__2[[#This Row],[delta θx]])</f>
        <v>-4.2681442435497097</v>
      </c>
      <c r="P563">
        <f>SUM($M$2:output__2[[#This Row],[delta θy]])</f>
        <v>-0.58178707475393754</v>
      </c>
      <c r="Q563">
        <f>SUM($N$2:output__2[[#This Row],[delta θz]])</f>
        <v>21.873774794283158</v>
      </c>
      <c r="R563">
        <f>SQRT(output__2[[#This Row],[θ x]]^2+output__2[[#This Row],[θ y]]^2+output__2[[#This Row],[θ z]]^2)</f>
        <v>22.293890536088906</v>
      </c>
      <c r="S563">
        <f>output__2[[#This Row],[ax]]*$B563</f>
        <v>-0.30787605999999723</v>
      </c>
      <c r="T563">
        <f>output__2[[#This Row],[ay]]*$B563</f>
        <v>0.28724518999999749</v>
      </c>
      <c r="U563">
        <f>output__2[[#This Row],[az]]*$B563</f>
        <v>-0.40626943999999643</v>
      </c>
      <c r="V563">
        <f>SUM(S$2:S563)</f>
        <v>6.7243487499999821</v>
      </c>
      <c r="W563">
        <f>SUM(T$2:T563)</f>
        <v>6.3731482700005033</v>
      </c>
      <c r="X563">
        <f>SUM($U$2:U563)</f>
        <v>-35.940289670000013</v>
      </c>
      <c r="Y563">
        <f>SQRT(output__2[[#This Row],[vx]]^2+output__2[[#This Row],[vy]]^2+output__2[[#This Row],[vz]]^2)</f>
        <v>37.115203172642694</v>
      </c>
      <c r="Z563">
        <f t="shared" si="8"/>
        <v>0.97499999999999998</v>
      </c>
      <c r="AA563">
        <f>output__2[[#This Row],[m segmental(kg)]]*output__2[[#This Row],[vmag]]</f>
        <v>36.187323093326626</v>
      </c>
    </row>
    <row r="564" spans="1:27" x14ac:dyDescent="0.3">
      <c r="A564">
        <v>70.596744000000001</v>
      </c>
      <c r="B564">
        <f>output__2[[#This Row],[time]]-A563</f>
        <v>0.1035230000000098</v>
      </c>
      <c r="C564">
        <v>1.96</v>
      </c>
      <c r="D564">
        <v>-9.5400000000000009</v>
      </c>
      <c r="E564">
        <v>0.92</v>
      </c>
      <c r="F564">
        <v>-0.75</v>
      </c>
      <c r="G564">
        <v>0.37</v>
      </c>
      <c r="H564">
        <v>-0.03</v>
      </c>
      <c r="I564">
        <f>output__2[[#This Row],[wx]]*180/PI()</f>
        <v>-42.971834634811742</v>
      </c>
      <c r="J564">
        <f>output__2[[#This Row],[wy]]*180/PI()</f>
        <v>21.199438419840458</v>
      </c>
      <c r="K564">
        <f>output__2[[#This Row],[wz]]*180/PI()</f>
        <v>-1.7188733853924696</v>
      </c>
      <c r="L564">
        <f>output__2[[#This Row],[wx (deg)]]*output__2[[#This Row],[dt]]</f>
        <v>-4.448573236900037</v>
      </c>
      <c r="M564">
        <f>output__2[[#This Row],[wy (deg)]]*output__2[[#This Row],[dt]]</f>
        <v>2.1946294635373516</v>
      </c>
      <c r="N564">
        <f>output__2[[#This Row],[wz (deg)]]*output__2[[#This Row],[dt]]</f>
        <v>-0.17794292947600149</v>
      </c>
      <c r="O564">
        <f>SUM($L$2:output__2[[#This Row],[delta θx]])</f>
        <v>-8.7167174804497467</v>
      </c>
      <c r="P564">
        <f>SUM($M$2:output__2[[#This Row],[delta θy]])</f>
        <v>1.612842388783414</v>
      </c>
      <c r="Q564">
        <f>SUM($N$2:output__2[[#This Row],[delta θz]])</f>
        <v>21.695831864807158</v>
      </c>
      <c r="R564">
        <f>SQRT(output__2[[#This Row],[θ x]]^2+output__2[[#This Row],[θ y]]^2+output__2[[#This Row],[θ z]]^2)</f>
        <v>23.436969610233664</v>
      </c>
      <c r="S564">
        <f>output__2[[#This Row],[ax]]*$B564</f>
        <v>0.20290508000001919</v>
      </c>
      <c r="T564">
        <f>output__2[[#This Row],[ay]]*$B564</f>
        <v>-0.98760942000009355</v>
      </c>
      <c r="U564">
        <f>output__2[[#This Row],[az]]*$B564</f>
        <v>9.5241160000009026E-2</v>
      </c>
      <c r="V564">
        <f>SUM(S$2:S564)</f>
        <v>6.9272538300000015</v>
      </c>
      <c r="W564">
        <f>SUM(T$2:T564)</f>
        <v>5.38553885000041</v>
      </c>
      <c r="X564">
        <f>SUM($U$2:U564)</f>
        <v>-35.845048510000005</v>
      </c>
      <c r="Y564">
        <f>SQRT(output__2[[#This Row],[vx]]^2+output__2[[#This Row],[vy]]^2+output__2[[#This Row],[vz]]^2)</f>
        <v>36.903365388733413</v>
      </c>
      <c r="Z564">
        <f t="shared" si="8"/>
        <v>0.97499999999999998</v>
      </c>
      <c r="AA564">
        <f>output__2[[#This Row],[m segmental(kg)]]*output__2[[#This Row],[vmag]]</f>
        <v>35.980781254015078</v>
      </c>
    </row>
    <row r="565" spans="1:27" x14ac:dyDescent="0.3">
      <c r="A565">
        <v>70.723438999999999</v>
      </c>
      <c r="B565">
        <f>output__2[[#This Row],[time]]-A564</f>
        <v>0.126694999999998</v>
      </c>
      <c r="C565">
        <v>0.69000000000000006</v>
      </c>
      <c r="D565">
        <v>4.55</v>
      </c>
      <c r="E565">
        <v>1.5</v>
      </c>
      <c r="F565">
        <v>-0.81</v>
      </c>
      <c r="G565">
        <v>0.21</v>
      </c>
      <c r="H565">
        <v>-7.0000000000000007E-2</v>
      </c>
      <c r="I565">
        <f>output__2[[#This Row],[wx]]*180/PI()</f>
        <v>-46.409581405596683</v>
      </c>
      <c r="J565">
        <f>output__2[[#This Row],[wy]]*180/PI()</f>
        <v>12.032113697747286</v>
      </c>
      <c r="K565">
        <f>output__2[[#This Row],[wz]]*180/PI()</f>
        <v>-4.0107045659157627</v>
      </c>
      <c r="L565">
        <f>output__2[[#This Row],[wx (deg)]]*output__2[[#This Row],[dt]]</f>
        <v>-5.8798619161819792</v>
      </c>
      <c r="M565">
        <f>output__2[[#This Row],[wy (deg)]]*output__2[[#This Row],[dt]]</f>
        <v>1.5244086449360685</v>
      </c>
      <c r="N565">
        <f>output__2[[#This Row],[wz (deg)]]*output__2[[#This Row],[dt]]</f>
        <v>-0.50813621497868955</v>
      </c>
      <c r="O565">
        <f>SUM($L$2:output__2[[#This Row],[delta θx]])</f>
        <v>-14.596579396631725</v>
      </c>
      <c r="P565">
        <f>SUM($M$2:output__2[[#This Row],[delta θy]])</f>
        <v>3.1372510337194823</v>
      </c>
      <c r="Q565">
        <f>SUM($N$2:output__2[[#This Row],[delta θz]])</f>
        <v>21.187695649828466</v>
      </c>
      <c r="R565">
        <f>SQRT(output__2[[#This Row],[θ x]]^2+output__2[[#This Row],[θ y]]^2+output__2[[#This Row],[θ z]]^2)</f>
        <v>25.919508503837562</v>
      </c>
      <c r="S565">
        <f>output__2[[#This Row],[ax]]*$B565</f>
        <v>8.7419549999998625E-2</v>
      </c>
      <c r="T565">
        <f>output__2[[#This Row],[ay]]*$B565</f>
        <v>0.57646224999999085</v>
      </c>
      <c r="U565">
        <f>output__2[[#This Row],[az]]*$B565</f>
        <v>0.19004249999999701</v>
      </c>
      <c r="V565">
        <f>SUM(S$2:S565)</f>
        <v>7.0146733800000005</v>
      </c>
      <c r="W565">
        <f>SUM(T$2:T565)</f>
        <v>5.9620011000004007</v>
      </c>
      <c r="X565">
        <f>SUM($U$2:U565)</f>
        <v>-35.655006010000008</v>
      </c>
      <c r="Y565">
        <f>SQRT(output__2[[#This Row],[vx]]^2+output__2[[#This Row],[vy]]^2+output__2[[#This Row],[vz]]^2)</f>
        <v>36.824320133814055</v>
      </c>
      <c r="Z565">
        <f t="shared" si="8"/>
        <v>0.97499999999999998</v>
      </c>
      <c r="AA565">
        <f>output__2[[#This Row],[m segmental(kg)]]*output__2[[#This Row],[vmag]]</f>
        <v>35.903712130468705</v>
      </c>
    </row>
    <row r="566" spans="1:27" x14ac:dyDescent="0.3">
      <c r="A566">
        <v>70.868292999999994</v>
      </c>
      <c r="B566">
        <f>output__2[[#This Row],[time]]-A565</f>
        <v>0.14485399999999515</v>
      </c>
      <c r="C566">
        <v>-0.12</v>
      </c>
      <c r="D566">
        <v>0.05</v>
      </c>
      <c r="E566">
        <v>0.6</v>
      </c>
      <c r="F566">
        <v>-0.27</v>
      </c>
      <c r="G566">
        <v>0.05</v>
      </c>
      <c r="H566">
        <v>7.0000000000000007E-2</v>
      </c>
      <c r="I566">
        <f>output__2[[#This Row],[wx]]*180/PI()</f>
        <v>-15.469860468532227</v>
      </c>
      <c r="J566">
        <f>output__2[[#This Row],[wy]]*180/PI()</f>
        <v>2.8647889756541161</v>
      </c>
      <c r="K566">
        <f>output__2[[#This Row],[wz]]*180/PI()</f>
        <v>4.0107045659157627</v>
      </c>
      <c r="L566">
        <f>output__2[[#This Row],[wx (deg)]]*output__2[[#This Row],[dt]]</f>
        <v>-2.2408711683086922</v>
      </c>
      <c r="M566">
        <f>output__2[[#This Row],[wy (deg)]]*output__2[[#This Row],[dt]]</f>
        <v>0.41497614227938745</v>
      </c>
      <c r="N566">
        <f>output__2[[#This Row],[wz (deg)]]*output__2[[#This Row],[dt]]</f>
        <v>0.58096659919114246</v>
      </c>
      <c r="O566">
        <f>SUM($L$2:output__2[[#This Row],[delta θx]])</f>
        <v>-16.837450564940418</v>
      </c>
      <c r="P566">
        <f>SUM($M$2:output__2[[#This Row],[delta θy]])</f>
        <v>3.5522271759988699</v>
      </c>
      <c r="Q566">
        <f>SUM($N$2:output__2[[#This Row],[delta θz]])</f>
        <v>21.768662249019609</v>
      </c>
      <c r="R566">
        <f>SQRT(output__2[[#This Row],[θ x]]^2+output__2[[#This Row],[θ y]]^2+output__2[[#This Row],[θ z]]^2)</f>
        <v>27.748742594009713</v>
      </c>
      <c r="S566">
        <f>output__2[[#This Row],[ax]]*$B566</f>
        <v>-1.7382479999999419E-2</v>
      </c>
      <c r="T566">
        <f>output__2[[#This Row],[ay]]*$B566</f>
        <v>7.2426999999997584E-3</v>
      </c>
      <c r="U566">
        <f>output__2[[#This Row],[az]]*$B566</f>
        <v>8.6912399999997086E-2</v>
      </c>
      <c r="V566">
        <f>SUM(S$2:S566)</f>
        <v>6.9972909000000012</v>
      </c>
      <c r="W566">
        <f>SUM(T$2:T566)</f>
        <v>5.9692438000004007</v>
      </c>
      <c r="X566">
        <f>SUM($U$2:U566)</f>
        <v>-35.568093610000012</v>
      </c>
      <c r="Y566">
        <f>SQRT(output__2[[#This Row],[vx]]^2+output__2[[#This Row],[vy]]^2+output__2[[#This Row],[vz]]^2)</f>
        <v>36.738035256839602</v>
      </c>
      <c r="Z566">
        <f t="shared" si="8"/>
        <v>0.97499999999999998</v>
      </c>
      <c r="AA566">
        <f>output__2[[#This Row],[m segmental(kg)]]*output__2[[#This Row],[vmag]]</f>
        <v>35.819584375418614</v>
      </c>
    </row>
    <row r="567" spans="1:27" x14ac:dyDescent="0.3">
      <c r="A567">
        <v>70.98066399999999</v>
      </c>
      <c r="B567">
        <f>output__2[[#This Row],[time]]-A566</f>
        <v>0.112370999999996</v>
      </c>
      <c r="C567">
        <v>1.56</v>
      </c>
      <c r="D567">
        <v>-6.5</v>
      </c>
      <c r="E567">
        <v>-0.3</v>
      </c>
      <c r="F567">
        <v>-0.95000000000000007</v>
      </c>
      <c r="G567">
        <v>0.52</v>
      </c>
      <c r="H567">
        <v>-0.23</v>
      </c>
      <c r="I567">
        <f>output__2[[#This Row],[wx]]*180/PI()</f>
        <v>-54.430990537428208</v>
      </c>
      <c r="J567">
        <f>output__2[[#This Row],[wy]]*180/PI()</f>
        <v>29.793805346802809</v>
      </c>
      <c r="K567">
        <f>output__2[[#This Row],[wz]]*180/PI()</f>
        <v>-13.178029288008934</v>
      </c>
      <c r="L567">
        <f>output__2[[#This Row],[wx (deg)]]*output__2[[#This Row],[dt]]</f>
        <v>-6.1164648376811277</v>
      </c>
      <c r="M567">
        <f>output__2[[#This Row],[wy (deg)]]*output__2[[#This Row],[dt]]</f>
        <v>3.3479597006254593</v>
      </c>
      <c r="N567">
        <f>output__2[[#This Row],[wz (deg)]]*output__2[[#This Row],[dt]]</f>
        <v>-1.4808283291227993</v>
      </c>
      <c r="O567">
        <f>SUM($L$2:output__2[[#This Row],[delta θx]])</f>
        <v>-22.953915402621547</v>
      </c>
      <c r="P567">
        <f>SUM($M$2:output__2[[#This Row],[delta θy]])</f>
        <v>6.9001868766243293</v>
      </c>
      <c r="Q567">
        <f>SUM($N$2:output__2[[#This Row],[delta θz]])</f>
        <v>20.287833919896809</v>
      </c>
      <c r="R567">
        <f>SQRT(output__2[[#This Row],[θ x]]^2+output__2[[#This Row],[θ y]]^2+output__2[[#This Row],[θ z]]^2)</f>
        <v>31.402086179175434</v>
      </c>
      <c r="S567">
        <f>output__2[[#This Row],[ax]]*$B567</f>
        <v>0.17529875999999378</v>
      </c>
      <c r="T567">
        <f>output__2[[#This Row],[ay]]*$B567</f>
        <v>-0.73041149999997401</v>
      </c>
      <c r="U567">
        <f>output__2[[#This Row],[az]]*$B567</f>
        <v>-3.3711299999998799E-2</v>
      </c>
      <c r="V567">
        <f>SUM(S$2:S567)</f>
        <v>7.1725896599999945</v>
      </c>
      <c r="W567">
        <f>SUM(T$2:T567)</f>
        <v>5.2388323000004267</v>
      </c>
      <c r="X567">
        <f>SUM($U$2:U567)</f>
        <v>-35.601804910000013</v>
      </c>
      <c r="Y567">
        <f>SQRT(output__2[[#This Row],[vx]]^2+output__2[[#This Row],[vy]]^2+output__2[[#This Row],[vz]]^2)</f>
        <v>36.69305001152081</v>
      </c>
      <c r="Z567">
        <f t="shared" si="8"/>
        <v>0.97499999999999998</v>
      </c>
      <c r="AA567">
        <f>output__2[[#This Row],[m segmental(kg)]]*output__2[[#This Row],[vmag]]</f>
        <v>35.77572376123279</v>
      </c>
    </row>
    <row r="568" spans="1:27" x14ac:dyDescent="0.3">
      <c r="A568">
        <v>71.09675</v>
      </c>
      <c r="B568">
        <f>output__2[[#This Row],[time]]-A567</f>
        <v>0.1160860000000099</v>
      </c>
      <c r="C568">
        <v>-2.73</v>
      </c>
      <c r="D568">
        <v>5.94</v>
      </c>
      <c r="E568">
        <v>-2.86</v>
      </c>
      <c r="F568">
        <v>-0.56000000000000005</v>
      </c>
      <c r="G568">
        <v>-0.35000000000000003</v>
      </c>
      <c r="H568">
        <v>0.32</v>
      </c>
      <c r="I568">
        <f>output__2[[#This Row],[wx]]*180/PI()</f>
        <v>-32.085636527326102</v>
      </c>
      <c r="J568">
        <f>output__2[[#This Row],[wy]]*180/PI()</f>
        <v>-20.053522829578814</v>
      </c>
      <c r="K568">
        <f>output__2[[#This Row],[wz]]*180/PI()</f>
        <v>18.334649444186343</v>
      </c>
      <c r="L568">
        <f>output__2[[#This Row],[wx (deg)]]*output__2[[#This Row],[dt]]</f>
        <v>-3.7246932019114958</v>
      </c>
      <c r="M568">
        <f>output__2[[#This Row],[wy (deg)]]*output__2[[#This Row],[dt]]</f>
        <v>-2.3279332511946849</v>
      </c>
      <c r="N568">
        <f>output__2[[#This Row],[wz (deg)]]*output__2[[#This Row],[dt]]</f>
        <v>2.1283961153779973</v>
      </c>
      <c r="O568">
        <f>SUM($L$2:output__2[[#This Row],[delta θx]])</f>
        <v>-26.678608604533043</v>
      </c>
      <c r="P568">
        <f>SUM($M$2:output__2[[#This Row],[delta θy]])</f>
        <v>4.572253625429644</v>
      </c>
      <c r="Q568">
        <f>SUM($N$2:output__2[[#This Row],[delta θz]])</f>
        <v>22.416230035274808</v>
      </c>
      <c r="R568">
        <f>SQRT(output__2[[#This Row],[θ x]]^2+output__2[[#This Row],[θ y]]^2+output__2[[#This Row],[θ z]]^2)</f>
        <v>35.144573255105477</v>
      </c>
      <c r="S568">
        <f>output__2[[#This Row],[ax]]*$B568</f>
        <v>-0.31691478000002704</v>
      </c>
      <c r="T568">
        <f>output__2[[#This Row],[ay]]*$B568</f>
        <v>0.68955084000005884</v>
      </c>
      <c r="U568">
        <f>output__2[[#This Row],[az]]*$B568</f>
        <v>-0.3320059600000283</v>
      </c>
      <c r="V568">
        <f>SUM(S$2:S568)</f>
        <v>6.8556748799999676</v>
      </c>
      <c r="W568">
        <f>SUM(T$2:T568)</f>
        <v>5.9283831400004852</v>
      </c>
      <c r="X568">
        <f>SUM($U$2:U568)</f>
        <v>-35.933810870000038</v>
      </c>
      <c r="Y568">
        <f>SQRT(output__2[[#This Row],[vx]]^2+output__2[[#This Row],[vy]]^2+output__2[[#This Row],[vz]]^2)</f>
        <v>37.059206256419436</v>
      </c>
      <c r="Z568">
        <f t="shared" si="8"/>
        <v>0.97499999999999998</v>
      </c>
      <c r="AA568">
        <f>output__2[[#This Row],[m segmental(kg)]]*output__2[[#This Row],[vmag]]</f>
        <v>36.132726100008952</v>
      </c>
    </row>
    <row r="569" spans="1:27" x14ac:dyDescent="0.3">
      <c r="A569">
        <v>71.215740999999994</v>
      </c>
      <c r="B569">
        <f>output__2[[#This Row],[time]]-A568</f>
        <v>0.11899099999999407</v>
      </c>
      <c r="C569">
        <v>-4.41</v>
      </c>
      <c r="D569">
        <v>3.5500000000000003</v>
      </c>
      <c r="E569">
        <v>-1.29</v>
      </c>
      <c r="F569">
        <v>-0.57000000000000006</v>
      </c>
      <c r="G569">
        <v>-0.56000000000000005</v>
      </c>
      <c r="H569">
        <v>-0.44</v>
      </c>
      <c r="I569">
        <f>output__2[[#This Row],[wx]]*180/PI()</f>
        <v>-32.658594322456928</v>
      </c>
      <c r="J569">
        <f>output__2[[#This Row],[wy]]*180/PI()</f>
        <v>-32.085636527326102</v>
      </c>
      <c r="K569">
        <f>output__2[[#This Row],[wz]]*180/PI()</f>
        <v>-25.210142985756224</v>
      </c>
      <c r="L569">
        <f>output__2[[#This Row],[wx (deg)]]*output__2[[#This Row],[dt]]</f>
        <v>-3.8860787970232789</v>
      </c>
      <c r="M569">
        <f>output__2[[#This Row],[wy (deg)]]*output__2[[#This Row],[dt]]</f>
        <v>-3.8179019760228701</v>
      </c>
      <c r="N569">
        <f>output__2[[#This Row],[wz (deg)]]*output__2[[#This Row],[dt]]</f>
        <v>-2.9997801240179696</v>
      </c>
      <c r="O569">
        <f>SUM($L$2:output__2[[#This Row],[delta θx]])</f>
        <v>-30.56468740155632</v>
      </c>
      <c r="P569">
        <f>SUM($M$2:output__2[[#This Row],[delta θy]])</f>
        <v>0.75435164940677391</v>
      </c>
      <c r="Q569">
        <f>SUM($N$2:output__2[[#This Row],[delta θz]])</f>
        <v>19.416449911256837</v>
      </c>
      <c r="R569">
        <f>SQRT(output__2[[#This Row],[θ x]]^2+output__2[[#This Row],[θ y]]^2+output__2[[#This Row],[θ z]]^2)</f>
        <v>36.218333610509525</v>
      </c>
      <c r="S569">
        <f>output__2[[#This Row],[ax]]*$B569</f>
        <v>-0.52475030999997385</v>
      </c>
      <c r="T569">
        <f>output__2[[#This Row],[ay]]*$B569</f>
        <v>0.42241804999997901</v>
      </c>
      <c r="U569">
        <f>output__2[[#This Row],[az]]*$B569</f>
        <v>-0.15349838999999235</v>
      </c>
      <c r="V569">
        <f>SUM(S$2:S569)</f>
        <v>6.3309245699999934</v>
      </c>
      <c r="W569">
        <f>SUM(T$2:T569)</f>
        <v>6.3508011900004639</v>
      </c>
      <c r="X569">
        <f>SUM($U$2:U569)</f>
        <v>-36.087309260000033</v>
      </c>
      <c r="Y569">
        <f>SQRT(output__2[[#This Row],[vx]]^2+output__2[[#This Row],[vy]]^2+output__2[[#This Row],[vz]]^2)</f>
        <v>37.184770690335384</v>
      </c>
      <c r="Z569">
        <f t="shared" si="8"/>
        <v>0.97499999999999998</v>
      </c>
      <c r="AA569">
        <f>output__2[[#This Row],[m segmental(kg)]]*output__2[[#This Row],[vmag]]</f>
        <v>36.255151423076995</v>
      </c>
    </row>
    <row r="570" spans="1:27" x14ac:dyDescent="0.3">
      <c r="A570">
        <v>71.350092000000004</v>
      </c>
      <c r="B570">
        <f>output__2[[#This Row],[time]]-A569</f>
        <v>0.13435100000000944</v>
      </c>
      <c r="C570">
        <v>2.52</v>
      </c>
      <c r="D570">
        <v>-9.23</v>
      </c>
      <c r="E570">
        <v>1.4000000000000001</v>
      </c>
      <c r="F570">
        <v>-0.27</v>
      </c>
      <c r="G570">
        <v>-0.21</v>
      </c>
      <c r="H570">
        <v>-0.15</v>
      </c>
      <c r="I570">
        <f>output__2[[#This Row],[wx]]*180/PI()</f>
        <v>-15.469860468532227</v>
      </c>
      <c r="J570">
        <f>output__2[[#This Row],[wy]]*180/PI()</f>
        <v>-12.032113697747286</v>
      </c>
      <c r="K570">
        <f>output__2[[#This Row],[wz]]*180/PI()</f>
        <v>-8.5943669269623477</v>
      </c>
      <c r="L570">
        <f>output__2[[#This Row],[wx (deg)]]*output__2[[#This Row],[dt]]</f>
        <v>-2.0783912238079192</v>
      </c>
      <c r="M570">
        <f>output__2[[#This Row],[wy (deg)]]*output__2[[#This Row],[dt]]</f>
        <v>-1.6165265074061592</v>
      </c>
      <c r="N570">
        <f>output__2[[#This Row],[wz (deg)]]*output__2[[#This Row],[dt]]</f>
        <v>-1.1546617910043995</v>
      </c>
      <c r="O570">
        <f>SUM($L$2:output__2[[#This Row],[delta θx]])</f>
        <v>-32.64307862536424</v>
      </c>
      <c r="P570">
        <f>SUM($M$2:output__2[[#This Row],[delta θy]])</f>
        <v>-0.86217485799938531</v>
      </c>
      <c r="Q570">
        <f>SUM($N$2:output__2[[#This Row],[delta θz]])</f>
        <v>18.261788120252437</v>
      </c>
      <c r="R570">
        <f>SQRT(output__2[[#This Row],[θ x]]^2+output__2[[#This Row],[θ y]]^2+output__2[[#This Row],[θ z]]^2)</f>
        <v>37.413992475763273</v>
      </c>
      <c r="S570">
        <f>output__2[[#This Row],[ax]]*$B570</f>
        <v>0.33856452000002379</v>
      </c>
      <c r="T570">
        <f>output__2[[#This Row],[ay]]*$B570</f>
        <v>-1.2400597300000871</v>
      </c>
      <c r="U570">
        <f>output__2[[#This Row],[az]]*$B570</f>
        <v>0.18809140000001323</v>
      </c>
      <c r="V570">
        <f>SUM(S$2:S570)</f>
        <v>6.6694890900000168</v>
      </c>
      <c r="W570">
        <f>SUM(T$2:T570)</f>
        <v>5.1107414600003764</v>
      </c>
      <c r="X570">
        <f>SUM($U$2:U570)</f>
        <v>-35.899217860000022</v>
      </c>
      <c r="Y570">
        <f>SQRT(output__2[[#This Row],[vx]]^2+output__2[[#This Row],[vy]]^2+output__2[[#This Row],[vz]]^2)</f>
        <v>36.86944000052538</v>
      </c>
      <c r="Z570">
        <f t="shared" si="8"/>
        <v>0.97499999999999998</v>
      </c>
      <c r="AA570">
        <f>output__2[[#This Row],[m segmental(kg)]]*output__2[[#This Row],[vmag]]</f>
        <v>35.947704000512246</v>
      </c>
    </row>
    <row r="571" spans="1:27" x14ac:dyDescent="0.3">
      <c r="A571">
        <v>71.48672599999999</v>
      </c>
      <c r="B571">
        <f>output__2[[#This Row],[time]]-A570</f>
        <v>0.1366339999999866</v>
      </c>
      <c r="C571">
        <v>7.24</v>
      </c>
      <c r="D571">
        <v>10.91</v>
      </c>
      <c r="E571">
        <v>-3.62</v>
      </c>
      <c r="F571">
        <v>0.18</v>
      </c>
      <c r="G571">
        <v>-0.2</v>
      </c>
      <c r="H571">
        <v>-0.38</v>
      </c>
      <c r="I571">
        <f>output__2[[#This Row],[wx]]*180/PI()</f>
        <v>10.313240312354818</v>
      </c>
      <c r="J571">
        <f>output__2[[#This Row],[wy]]*180/PI()</f>
        <v>-11.459155902616464</v>
      </c>
      <c r="K571">
        <f>output__2[[#This Row],[wz]]*180/PI()</f>
        <v>-21.772396214971284</v>
      </c>
      <c r="L571">
        <f>output__2[[#This Row],[wx (deg)]]*output__2[[#This Row],[dt]]</f>
        <v>1.4091392768381501</v>
      </c>
      <c r="M571">
        <f>output__2[[#This Row],[wy (deg)]]*output__2[[#This Row],[dt]]</f>
        <v>-1.5657103075979444</v>
      </c>
      <c r="N571">
        <f>output__2[[#This Row],[wz (deg)]]*output__2[[#This Row],[dt]]</f>
        <v>-2.9748495844360945</v>
      </c>
      <c r="O571">
        <f>SUM($L$2:output__2[[#This Row],[delta θx]])</f>
        <v>-31.233939348526089</v>
      </c>
      <c r="P571">
        <f>SUM($M$2:output__2[[#This Row],[delta θy]])</f>
        <v>-2.4278851655973295</v>
      </c>
      <c r="Q571">
        <f>SUM($N$2:output__2[[#This Row],[delta θz]])</f>
        <v>15.286938535816342</v>
      </c>
      <c r="R571">
        <f>SQRT(output__2[[#This Row],[θ x]]^2+output__2[[#This Row],[θ y]]^2+output__2[[#This Row],[θ z]]^2)</f>
        <v>34.858916842073</v>
      </c>
      <c r="S571">
        <f>output__2[[#This Row],[ax]]*$B571</f>
        <v>0.98923015999990305</v>
      </c>
      <c r="T571">
        <f>output__2[[#This Row],[ay]]*$B571</f>
        <v>1.4906769399998538</v>
      </c>
      <c r="U571">
        <f>output__2[[#This Row],[az]]*$B571</f>
        <v>-0.49461507999995152</v>
      </c>
      <c r="V571">
        <f>SUM(S$2:S571)</f>
        <v>7.6587192499999199</v>
      </c>
      <c r="W571">
        <f>SUM(T$2:T571)</f>
        <v>6.6014184000002301</v>
      </c>
      <c r="X571">
        <f>SUM($U$2:U571)</f>
        <v>-36.393832939999974</v>
      </c>
      <c r="Y571">
        <f>SQRT(output__2[[#This Row],[vx]]^2+output__2[[#This Row],[vy]]^2+output__2[[#This Row],[vz]]^2)</f>
        <v>37.772288539441291</v>
      </c>
      <c r="Z571">
        <f t="shared" si="8"/>
        <v>0.97499999999999998</v>
      </c>
      <c r="AA571">
        <f>output__2[[#This Row],[m segmental(kg)]]*output__2[[#This Row],[vmag]]</f>
        <v>36.827981325955257</v>
      </c>
    </row>
    <row r="572" spans="1:27" x14ac:dyDescent="0.3">
      <c r="A572">
        <v>71.603445999999991</v>
      </c>
      <c r="B572">
        <f>output__2[[#This Row],[time]]-A571</f>
        <v>0.11672000000000082</v>
      </c>
      <c r="C572">
        <v>2.21</v>
      </c>
      <c r="D572">
        <v>2.97</v>
      </c>
      <c r="E572">
        <v>-0.11</v>
      </c>
      <c r="F572">
        <v>0.2</v>
      </c>
      <c r="G572">
        <v>-0.02</v>
      </c>
      <c r="H572">
        <v>0.39</v>
      </c>
      <c r="I572">
        <f>output__2[[#This Row],[wx]]*180/PI()</f>
        <v>11.459155902616464</v>
      </c>
      <c r="J572">
        <f>output__2[[#This Row],[wy]]*180/PI()</f>
        <v>-1.1459155902616465</v>
      </c>
      <c r="K572">
        <f>output__2[[#This Row],[wz]]*180/PI()</f>
        <v>22.345354010102106</v>
      </c>
      <c r="L572">
        <f>output__2[[#This Row],[wx (deg)]]*output__2[[#This Row],[dt]]</f>
        <v>1.3375126769534031</v>
      </c>
      <c r="M572">
        <f>output__2[[#This Row],[wy (deg)]]*output__2[[#This Row],[dt]]</f>
        <v>-0.13375126769534032</v>
      </c>
      <c r="N572">
        <f>output__2[[#This Row],[wz (deg)]]*output__2[[#This Row],[dt]]</f>
        <v>2.6081497200591364</v>
      </c>
      <c r="O572">
        <f>SUM($L$2:output__2[[#This Row],[delta θx]])</f>
        <v>-29.896426671572687</v>
      </c>
      <c r="P572">
        <f>SUM($M$2:output__2[[#This Row],[delta θy]])</f>
        <v>-2.5616364332926698</v>
      </c>
      <c r="Q572">
        <f>SUM($N$2:output__2[[#This Row],[delta θz]])</f>
        <v>17.895088255875478</v>
      </c>
      <c r="R572">
        <f>SQRT(output__2[[#This Row],[θ x]]^2+output__2[[#This Row],[θ y]]^2+output__2[[#This Row],[θ z]]^2)</f>
        <v>34.936978870970904</v>
      </c>
      <c r="S572">
        <f>output__2[[#This Row],[ax]]*$B572</f>
        <v>0.25795120000000182</v>
      </c>
      <c r="T572">
        <f>output__2[[#This Row],[ay]]*$B572</f>
        <v>0.34665840000000248</v>
      </c>
      <c r="U572">
        <f>output__2[[#This Row],[az]]*$B572</f>
        <v>-1.283920000000009E-2</v>
      </c>
      <c r="V572">
        <f>SUM(S$2:S572)</f>
        <v>7.9166704499999216</v>
      </c>
      <c r="W572">
        <f>SUM(T$2:T572)</f>
        <v>6.9480768000002326</v>
      </c>
      <c r="X572">
        <f>SUM($U$2:U572)</f>
        <v>-36.406672139999976</v>
      </c>
      <c r="Y572">
        <f>SQRT(output__2[[#This Row],[vx]]^2+output__2[[#This Row],[vy]]^2+output__2[[#This Row],[vz]]^2)</f>
        <v>37.899804993456812</v>
      </c>
      <c r="Z572">
        <f t="shared" si="8"/>
        <v>0.97499999999999998</v>
      </c>
      <c r="AA572">
        <f>output__2[[#This Row],[m segmental(kg)]]*output__2[[#This Row],[vmag]]</f>
        <v>36.952309868620389</v>
      </c>
    </row>
    <row r="573" spans="1:27" x14ac:dyDescent="0.3">
      <c r="A573">
        <v>71.716438999999994</v>
      </c>
      <c r="B573">
        <f>output__2[[#This Row],[time]]-A572</f>
        <v>0.11299300000000301</v>
      </c>
      <c r="C573">
        <v>0.67</v>
      </c>
      <c r="D573">
        <v>-6.8900000000000006</v>
      </c>
      <c r="E573">
        <v>0.01</v>
      </c>
      <c r="F573">
        <v>-0.56000000000000005</v>
      </c>
      <c r="G573">
        <v>0.28000000000000003</v>
      </c>
      <c r="H573">
        <v>-0.35000000000000003</v>
      </c>
      <c r="I573">
        <f>output__2[[#This Row],[wx]]*180/PI()</f>
        <v>-32.085636527326102</v>
      </c>
      <c r="J573">
        <f>output__2[[#This Row],[wy]]*180/PI()</f>
        <v>16.042818263663051</v>
      </c>
      <c r="K573">
        <f>output__2[[#This Row],[wz]]*180/PI()</f>
        <v>-20.053522829578814</v>
      </c>
      <c r="L573">
        <f>output__2[[#This Row],[wx (deg)]]*output__2[[#This Row],[dt]]</f>
        <v>-3.6254523281322548</v>
      </c>
      <c r="M573">
        <f>output__2[[#This Row],[wy (deg)]]*output__2[[#This Row],[dt]]</f>
        <v>1.8127261640661274</v>
      </c>
      <c r="N573">
        <f>output__2[[#This Row],[wz (deg)]]*output__2[[#This Row],[dt]]</f>
        <v>-2.2659077050826593</v>
      </c>
      <c r="O573">
        <f>SUM($L$2:output__2[[#This Row],[delta θx]])</f>
        <v>-33.521878999704938</v>
      </c>
      <c r="P573">
        <f>SUM($M$2:output__2[[#This Row],[delta θy]])</f>
        <v>-0.74891026922654236</v>
      </c>
      <c r="Q573">
        <f>SUM($N$2:output__2[[#This Row],[delta θz]])</f>
        <v>15.629180550792819</v>
      </c>
      <c r="R573">
        <f>SQRT(output__2[[#This Row],[θ x]]^2+output__2[[#This Row],[θ y]]^2+output__2[[#This Row],[θ z]]^2)</f>
        <v>36.993898455711481</v>
      </c>
      <c r="S573">
        <f>output__2[[#This Row],[ax]]*$B573</f>
        <v>7.5705310000002024E-2</v>
      </c>
      <c r="T573">
        <f>output__2[[#This Row],[ay]]*$B573</f>
        <v>-0.77852177000002076</v>
      </c>
      <c r="U573">
        <f>output__2[[#This Row],[az]]*$B573</f>
        <v>1.1299300000000301E-3</v>
      </c>
      <c r="V573">
        <f>SUM(S$2:S573)</f>
        <v>7.9923757599999234</v>
      </c>
      <c r="W573">
        <f>SUM(T$2:T573)</f>
        <v>6.169555030000212</v>
      </c>
      <c r="X573">
        <f>SUM($U$2:U573)</f>
        <v>-36.405542209999979</v>
      </c>
      <c r="Y573">
        <f>SQRT(output__2[[#This Row],[vx]]^2+output__2[[#This Row],[vy]]^2+output__2[[#This Row],[vz]]^2)</f>
        <v>37.779690088211751</v>
      </c>
      <c r="Z573">
        <f t="shared" si="8"/>
        <v>0.97499999999999998</v>
      </c>
      <c r="AA573">
        <f>output__2[[#This Row],[m segmental(kg)]]*output__2[[#This Row],[vmag]]</f>
        <v>36.835197836006458</v>
      </c>
    </row>
    <row r="574" spans="1:27" x14ac:dyDescent="0.3">
      <c r="A574">
        <v>71.834645999999992</v>
      </c>
      <c r="B574">
        <f>output__2[[#This Row],[time]]-A573</f>
        <v>0.11820699999999817</v>
      </c>
      <c r="C574">
        <v>-3.06</v>
      </c>
      <c r="D574">
        <v>7.32</v>
      </c>
      <c r="E574">
        <v>-8.42</v>
      </c>
      <c r="F574">
        <v>0.76</v>
      </c>
      <c r="G574">
        <v>0.02</v>
      </c>
      <c r="H574">
        <v>0.55000000000000004</v>
      </c>
      <c r="I574">
        <f>output__2[[#This Row],[wx]]*180/PI()</f>
        <v>43.544792429942568</v>
      </c>
      <c r="J574">
        <f>output__2[[#This Row],[wy]]*180/PI()</f>
        <v>1.1459155902616465</v>
      </c>
      <c r="K574">
        <f>output__2[[#This Row],[wz]]*180/PI()</f>
        <v>31.512678732195283</v>
      </c>
      <c r="L574">
        <f>output__2[[#This Row],[wx (deg)]]*output__2[[#This Row],[dt]]</f>
        <v>5.147299278766142</v>
      </c>
      <c r="M574">
        <f>output__2[[#This Row],[wy (deg)]]*output__2[[#This Row],[dt]]</f>
        <v>0.13545524417805635</v>
      </c>
      <c r="N574">
        <f>output__2[[#This Row],[wz (deg)]]*output__2[[#This Row],[dt]]</f>
        <v>3.7250192148965504</v>
      </c>
      <c r="O574">
        <f>SUM($L$2:output__2[[#This Row],[delta θx]])</f>
        <v>-28.374579720938797</v>
      </c>
      <c r="P574">
        <f>SUM($M$2:output__2[[#This Row],[delta θy]])</f>
        <v>-0.61345502504848604</v>
      </c>
      <c r="Q574">
        <f>SUM($N$2:output__2[[#This Row],[delta θz]])</f>
        <v>19.354199765689369</v>
      </c>
      <c r="R574">
        <f>SQRT(output__2[[#This Row],[θ x]]^2+output__2[[#This Row],[θ y]]^2+output__2[[#This Row],[θ z]]^2)</f>
        <v>34.352265572708284</v>
      </c>
      <c r="S574">
        <f>output__2[[#This Row],[ax]]*$B574</f>
        <v>-0.3617134199999944</v>
      </c>
      <c r="T574">
        <f>output__2[[#This Row],[ay]]*$B574</f>
        <v>0.86527523999998668</v>
      </c>
      <c r="U574">
        <f>output__2[[#This Row],[az]]*$B574</f>
        <v>-0.99530293999998465</v>
      </c>
      <c r="V574">
        <f>SUM(S$2:S574)</f>
        <v>7.6306623399999287</v>
      </c>
      <c r="W574">
        <f>SUM(T$2:T574)</f>
        <v>7.0348302700001986</v>
      </c>
      <c r="X574">
        <f>SUM($U$2:U574)</f>
        <v>-37.400845149999967</v>
      </c>
      <c r="Y574">
        <f>SQRT(output__2[[#This Row],[vx]]^2+output__2[[#This Row],[vy]]^2+output__2[[#This Row],[vz]]^2)</f>
        <v>38.814160593900269</v>
      </c>
      <c r="Z574">
        <f t="shared" si="8"/>
        <v>0.97499999999999998</v>
      </c>
      <c r="AA574">
        <f>output__2[[#This Row],[m segmental(kg)]]*output__2[[#This Row],[vmag]]</f>
        <v>37.84380657905276</v>
      </c>
    </row>
    <row r="575" spans="1:27" x14ac:dyDescent="0.3">
      <c r="A575">
        <v>71.972293999999991</v>
      </c>
      <c r="B575">
        <f>output__2[[#This Row],[time]]-A574</f>
        <v>0.13764799999999866</v>
      </c>
      <c r="C575">
        <v>-3.12</v>
      </c>
      <c r="D575">
        <v>4.9400000000000004</v>
      </c>
      <c r="E575">
        <v>-1.23</v>
      </c>
      <c r="F575">
        <v>0.12</v>
      </c>
      <c r="G575">
        <v>-0.49</v>
      </c>
      <c r="H575">
        <v>-0.26</v>
      </c>
      <c r="I575">
        <f>output__2[[#This Row],[wx]]*180/PI()</f>
        <v>6.8754935415698784</v>
      </c>
      <c r="J575">
        <f>output__2[[#This Row],[wy]]*180/PI()</f>
        <v>-28.074931961410339</v>
      </c>
      <c r="K575">
        <f>output__2[[#This Row],[wz]]*180/PI()</f>
        <v>-14.896902673401405</v>
      </c>
      <c r="L575">
        <f>output__2[[#This Row],[wx (deg)]]*output__2[[#This Row],[dt]]</f>
        <v>0.94639793501000136</v>
      </c>
      <c r="M575">
        <f>output__2[[#This Row],[wy (deg)]]*output__2[[#This Row],[dt]]</f>
        <v>-3.8644582346241729</v>
      </c>
      <c r="N575">
        <f>output__2[[#This Row],[wz (deg)]]*output__2[[#This Row],[dt]]</f>
        <v>-2.0505288591883364</v>
      </c>
      <c r="O575">
        <f>SUM($L$2:output__2[[#This Row],[delta θx]])</f>
        <v>-27.428181785928796</v>
      </c>
      <c r="P575">
        <f>SUM($M$2:output__2[[#This Row],[delta θy]])</f>
        <v>-4.4779132596726594</v>
      </c>
      <c r="Q575">
        <f>SUM($N$2:output__2[[#This Row],[delta θz]])</f>
        <v>17.303670906501033</v>
      </c>
      <c r="R575">
        <f>SQRT(output__2[[#This Row],[θ x]]^2+output__2[[#This Row],[θ y]]^2+output__2[[#This Row],[θ z]]^2)</f>
        <v>32.737957940036495</v>
      </c>
      <c r="S575">
        <f>output__2[[#This Row],[ax]]*$B575</f>
        <v>-0.42946175999999586</v>
      </c>
      <c r="T575">
        <f>output__2[[#This Row],[ay]]*$B575</f>
        <v>0.67998111999999344</v>
      </c>
      <c r="U575">
        <f>output__2[[#This Row],[az]]*$B575</f>
        <v>-0.16930703999999835</v>
      </c>
      <c r="V575">
        <f>SUM(S$2:S575)</f>
        <v>7.2012005799999326</v>
      </c>
      <c r="W575">
        <f>SUM(T$2:T575)</f>
        <v>7.7148113900001922</v>
      </c>
      <c r="X575">
        <f>SUM($U$2:U575)</f>
        <v>-37.570152189999966</v>
      </c>
      <c r="Y575">
        <f>SQRT(output__2[[#This Row],[vx]]^2+output__2[[#This Row],[vy]]^2+output__2[[#This Row],[vz]]^2)</f>
        <v>39.024248104946587</v>
      </c>
      <c r="Z575">
        <f t="shared" si="8"/>
        <v>0.97499999999999998</v>
      </c>
      <c r="AA575">
        <f>output__2[[#This Row],[m segmental(kg)]]*output__2[[#This Row],[vmag]]</f>
        <v>38.04864190232292</v>
      </c>
    </row>
    <row r="576" spans="1:27" x14ac:dyDescent="0.3">
      <c r="A576">
        <v>72.095961000000003</v>
      </c>
      <c r="B576">
        <f>output__2[[#This Row],[time]]-A575</f>
        <v>0.12366700000001174</v>
      </c>
      <c r="C576">
        <v>0.24</v>
      </c>
      <c r="D576">
        <v>-8.26</v>
      </c>
      <c r="E576">
        <v>1.6600000000000001</v>
      </c>
      <c r="F576">
        <v>-0.81</v>
      </c>
      <c r="G576">
        <v>-0.48</v>
      </c>
      <c r="H576">
        <v>-0.26</v>
      </c>
      <c r="I576">
        <f>output__2[[#This Row],[wx]]*180/PI()</f>
        <v>-46.409581405596683</v>
      </c>
      <c r="J576">
        <f>output__2[[#This Row],[wy]]*180/PI()</f>
        <v>-27.501974166279513</v>
      </c>
      <c r="K576">
        <f>output__2[[#This Row],[wz]]*180/PI()</f>
        <v>-14.896902673401405</v>
      </c>
      <c r="L576">
        <f>output__2[[#This Row],[wx (deg)]]*output__2[[#This Row],[dt]]</f>
        <v>-5.7393337036864702</v>
      </c>
      <c r="M576">
        <f>output__2[[#This Row],[wy (deg)]]*output__2[[#This Row],[dt]]</f>
        <v>-3.4010866392216115</v>
      </c>
      <c r="N576">
        <f>output__2[[#This Row],[wz (deg)]]*output__2[[#This Row],[dt]]</f>
        <v>-1.8422552629117064</v>
      </c>
      <c r="O576">
        <f>SUM($L$2:output__2[[#This Row],[delta θx]])</f>
        <v>-33.167515489615269</v>
      </c>
      <c r="P576">
        <f>SUM($M$2:output__2[[#This Row],[delta θy]])</f>
        <v>-7.8789998988942713</v>
      </c>
      <c r="Q576">
        <f>SUM($N$2:output__2[[#This Row],[delta θz]])</f>
        <v>15.461415643589326</v>
      </c>
      <c r="R576">
        <f>SQRT(output__2[[#This Row],[θ x]]^2+output__2[[#This Row],[θ y]]^2+output__2[[#This Row],[θ z]]^2)</f>
        <v>37.432847832678632</v>
      </c>
      <c r="S576">
        <f>output__2[[#This Row],[ax]]*$B576</f>
        <v>2.9680080000002815E-2</v>
      </c>
      <c r="T576">
        <f>output__2[[#This Row],[ay]]*$B576</f>
        <v>-1.021489420000097</v>
      </c>
      <c r="U576">
        <f>output__2[[#This Row],[az]]*$B576</f>
        <v>0.2052872200000195</v>
      </c>
      <c r="V576">
        <f>SUM(S$2:S576)</f>
        <v>7.2308806599999356</v>
      </c>
      <c r="W576">
        <f>SUM(T$2:T576)</f>
        <v>6.6933219700000954</v>
      </c>
      <c r="X576">
        <f>SUM($U$2:U576)</f>
        <v>-37.36486496999995</v>
      </c>
      <c r="Y576">
        <f>SQRT(output__2[[#This Row],[vx]]^2+output__2[[#This Row],[vy]]^2+output__2[[#This Row],[vz]]^2)</f>
        <v>38.64219621527193</v>
      </c>
      <c r="Z576">
        <f t="shared" si="8"/>
        <v>0.97499999999999998</v>
      </c>
      <c r="AA576">
        <f>output__2[[#This Row],[m segmental(kg)]]*output__2[[#This Row],[vmag]]</f>
        <v>37.676141309890134</v>
      </c>
    </row>
    <row r="577" spans="1:27" x14ac:dyDescent="0.3">
      <c r="A577">
        <v>72.211817999999994</v>
      </c>
      <c r="B577">
        <f>output__2[[#This Row],[time]]-A576</f>
        <v>0.11585699999999122</v>
      </c>
      <c r="C577">
        <v>7.65</v>
      </c>
      <c r="D577">
        <v>16.48</v>
      </c>
      <c r="E577">
        <v>-8.9500000000000011</v>
      </c>
      <c r="F577">
        <v>1.32</v>
      </c>
      <c r="G577">
        <v>-0.66</v>
      </c>
      <c r="H577">
        <v>-0.85</v>
      </c>
      <c r="I577">
        <f>output__2[[#This Row],[wx]]*180/PI()</f>
        <v>75.630428957268677</v>
      </c>
      <c r="J577">
        <f>output__2[[#This Row],[wy]]*180/PI()</f>
        <v>-37.815214478634338</v>
      </c>
      <c r="K577">
        <f>output__2[[#This Row],[wz]]*180/PI()</f>
        <v>-48.701412586119972</v>
      </c>
      <c r="L577">
        <f>output__2[[#This Row],[wx (deg)]]*output__2[[#This Row],[dt]]</f>
        <v>8.7623146077016134</v>
      </c>
      <c r="M577">
        <f>output__2[[#This Row],[wy (deg)]]*output__2[[#This Row],[dt]]</f>
        <v>-4.3811573038508067</v>
      </c>
      <c r="N577">
        <f>output__2[[#This Row],[wz (deg)]]*output__2[[#This Row],[dt]]</f>
        <v>-5.6423995579896742</v>
      </c>
      <c r="O577">
        <f>SUM($L$2:output__2[[#This Row],[delta θx]])</f>
        <v>-24.405200881913657</v>
      </c>
      <c r="P577">
        <f>SUM($M$2:output__2[[#This Row],[delta θy]])</f>
        <v>-12.260157202745077</v>
      </c>
      <c r="Q577">
        <f>SUM($N$2:output__2[[#This Row],[delta θz]])</f>
        <v>9.8190160855996531</v>
      </c>
      <c r="R577">
        <f>SQRT(output__2[[#This Row],[θ x]]^2+output__2[[#This Row],[θ y]]^2+output__2[[#This Row],[θ z]]^2)</f>
        <v>29.023066027073121</v>
      </c>
      <c r="S577">
        <f>output__2[[#This Row],[ax]]*$B577</f>
        <v>0.8863060499999329</v>
      </c>
      <c r="T577">
        <f>output__2[[#This Row],[ay]]*$B577</f>
        <v>1.9093233599998554</v>
      </c>
      <c r="U577">
        <f>output__2[[#This Row],[az]]*$B577</f>
        <v>-1.0369201499999214</v>
      </c>
      <c r="V577">
        <f>SUM(S$2:S577)</f>
        <v>8.1171867099998689</v>
      </c>
      <c r="W577">
        <f>SUM(T$2:T577)</f>
        <v>8.6026453299999517</v>
      </c>
      <c r="X577">
        <f>SUM($U$2:U577)</f>
        <v>-38.401785119999872</v>
      </c>
      <c r="Y577">
        <f>SQRT(output__2[[#This Row],[vx]]^2+output__2[[#This Row],[vy]]^2+output__2[[#This Row],[vz]]^2)</f>
        <v>40.181977641243748</v>
      </c>
      <c r="Z577">
        <f t="shared" si="8"/>
        <v>0.97499999999999998</v>
      </c>
      <c r="AA577">
        <f>output__2[[#This Row],[m segmental(kg)]]*output__2[[#This Row],[vmag]]</f>
        <v>39.177428200212653</v>
      </c>
    </row>
    <row r="578" spans="1:27" x14ac:dyDescent="0.3">
      <c r="A578">
        <v>72.337974000000003</v>
      </c>
      <c r="B578">
        <f>output__2[[#This Row],[time]]-A577</f>
        <v>0.12615600000000882</v>
      </c>
      <c r="C578">
        <v>2.14</v>
      </c>
      <c r="D578">
        <v>1.1200000000000001</v>
      </c>
      <c r="E578">
        <v>-1.58</v>
      </c>
      <c r="F578">
        <v>0.34</v>
      </c>
      <c r="G578">
        <v>0.21</v>
      </c>
      <c r="H578">
        <v>0.15</v>
      </c>
      <c r="I578">
        <f>output__2[[#This Row],[wx]]*180/PI()</f>
        <v>19.480565034447991</v>
      </c>
      <c r="J578">
        <f>output__2[[#This Row],[wy]]*180/PI()</f>
        <v>12.032113697747286</v>
      </c>
      <c r="K578">
        <f>output__2[[#This Row],[wz]]*180/PI()</f>
        <v>8.5943669269623477</v>
      </c>
      <c r="L578">
        <f>output__2[[#This Row],[wx (deg)]]*output__2[[#This Row],[dt]]</f>
        <v>2.4575901624859924</v>
      </c>
      <c r="M578">
        <f>output__2[[#This Row],[wy (deg)]]*output__2[[#This Row],[dt]]</f>
        <v>1.5179233356531128</v>
      </c>
      <c r="N578">
        <f>output__2[[#This Row],[wz (deg)]]*output__2[[#This Row],[dt]]</f>
        <v>1.0842309540379378</v>
      </c>
      <c r="O578">
        <f>SUM($L$2:output__2[[#This Row],[delta θx]])</f>
        <v>-21.947610719427665</v>
      </c>
      <c r="P578">
        <f>SUM($M$2:output__2[[#This Row],[delta θy]])</f>
        <v>-10.742233867091965</v>
      </c>
      <c r="Q578">
        <f>SUM($N$2:output__2[[#This Row],[delta θz]])</f>
        <v>10.903247039637591</v>
      </c>
      <c r="R578">
        <f>SQRT(output__2[[#This Row],[θ x]]^2+output__2[[#This Row],[θ y]]^2+output__2[[#This Row],[θ z]]^2)</f>
        <v>26.757690497391579</v>
      </c>
      <c r="S578">
        <f>output__2[[#This Row],[ax]]*$B578</f>
        <v>0.26997384000001889</v>
      </c>
      <c r="T578">
        <f>output__2[[#This Row],[ay]]*$B578</f>
        <v>0.14129472000000989</v>
      </c>
      <c r="U578">
        <f>output__2[[#This Row],[az]]*$B578</f>
        <v>-0.19932648000001393</v>
      </c>
      <c r="V578">
        <f>SUM(S$2:S578)</f>
        <v>8.3871605499998871</v>
      </c>
      <c r="W578">
        <f>SUM(T$2:T578)</f>
        <v>8.7439400499999618</v>
      </c>
      <c r="X578">
        <f>SUM($U$2:U578)</f>
        <v>-38.601111599999882</v>
      </c>
      <c r="Y578">
        <f>SQRT(output__2[[#This Row],[vx]]^2+output__2[[#This Row],[vy]]^2+output__2[[#This Row],[vz]]^2)</f>
        <v>40.457962954715271</v>
      </c>
      <c r="Z578">
        <f t="shared" si="8"/>
        <v>0.97499999999999998</v>
      </c>
      <c r="AA578">
        <f>output__2[[#This Row],[m segmental(kg)]]*output__2[[#This Row],[vmag]]</f>
        <v>39.446513880847391</v>
      </c>
    </row>
    <row r="579" spans="1:27" x14ac:dyDescent="0.3">
      <c r="A579">
        <v>72.483586000000003</v>
      </c>
      <c r="B579">
        <f>output__2[[#This Row],[time]]-A578</f>
        <v>0.14561199999999985</v>
      </c>
      <c r="C579">
        <v>-0.4</v>
      </c>
      <c r="D579">
        <v>-6.45</v>
      </c>
      <c r="E579">
        <v>0.23</v>
      </c>
      <c r="F579">
        <v>-0.01</v>
      </c>
      <c r="G579">
        <v>0.12</v>
      </c>
      <c r="H579">
        <v>-0.17</v>
      </c>
      <c r="I579">
        <f>output__2[[#This Row],[wx]]*180/PI()</f>
        <v>-0.57295779513082323</v>
      </c>
      <c r="J579">
        <f>output__2[[#This Row],[wy]]*180/PI()</f>
        <v>6.8754935415698784</v>
      </c>
      <c r="K579">
        <f>output__2[[#This Row],[wz]]*180/PI()</f>
        <v>-9.7402825172239957</v>
      </c>
      <c r="L579">
        <f>output__2[[#This Row],[wx (deg)]]*output__2[[#This Row],[dt]]</f>
        <v>-8.3429530464589355E-2</v>
      </c>
      <c r="M579">
        <f>output__2[[#This Row],[wy (deg)]]*output__2[[#This Row],[dt]]</f>
        <v>1.0011543655750721</v>
      </c>
      <c r="N579">
        <f>output__2[[#This Row],[wz (deg)]]*output__2[[#This Row],[dt]]</f>
        <v>-1.418302017898019</v>
      </c>
      <c r="O579">
        <f>SUM($L$2:output__2[[#This Row],[delta θx]])</f>
        <v>-22.031040249892254</v>
      </c>
      <c r="P579">
        <f>SUM($M$2:output__2[[#This Row],[delta θy]])</f>
        <v>-9.7410795015168929</v>
      </c>
      <c r="Q579">
        <f>SUM($N$2:output__2[[#This Row],[delta θz]])</f>
        <v>9.4849450217395717</v>
      </c>
      <c r="R579">
        <f>SQRT(output__2[[#This Row],[θ x]]^2+output__2[[#This Row],[θ y]]^2+output__2[[#This Row],[θ z]]^2)</f>
        <v>25.888598772677277</v>
      </c>
      <c r="S579">
        <f>output__2[[#This Row],[ax]]*$B579</f>
        <v>-5.8244799999999944E-2</v>
      </c>
      <c r="T579">
        <f>output__2[[#This Row],[ay]]*$B579</f>
        <v>-0.93919739999999907</v>
      </c>
      <c r="U579">
        <f>output__2[[#This Row],[az]]*$B579</f>
        <v>3.3490759999999967E-2</v>
      </c>
      <c r="V579">
        <f>SUM(S$2:S579)</f>
        <v>8.3289157499998865</v>
      </c>
      <c r="W579">
        <f>SUM(T$2:T579)</f>
        <v>7.8047426499999624</v>
      </c>
      <c r="X579">
        <f>SUM($U$2:U579)</f>
        <v>-38.567620839999883</v>
      </c>
      <c r="Y579">
        <f>SQRT(output__2[[#This Row],[vx]]^2+output__2[[#This Row],[vy]]^2+output__2[[#This Row],[vz]]^2)</f>
        <v>40.221216076360967</v>
      </c>
      <c r="Z579">
        <f t="shared" si="8"/>
        <v>0.97499999999999998</v>
      </c>
      <c r="AA579">
        <f>output__2[[#This Row],[m segmental(kg)]]*output__2[[#This Row],[vmag]]</f>
        <v>39.21568567445194</v>
      </c>
    </row>
    <row r="580" spans="1:27" x14ac:dyDescent="0.3">
      <c r="A580">
        <v>72.591728000000003</v>
      </c>
      <c r="B580">
        <f>output__2[[#This Row],[time]]-A579</f>
        <v>0.10814200000000085</v>
      </c>
      <c r="C580">
        <v>-5.64</v>
      </c>
      <c r="D580">
        <v>10.96</v>
      </c>
      <c r="E580">
        <v>-11.290000000000001</v>
      </c>
      <c r="F580">
        <v>-0.17</v>
      </c>
      <c r="G580">
        <v>-0.08</v>
      </c>
      <c r="H580">
        <v>-0.06</v>
      </c>
      <c r="I580">
        <f>output__2[[#This Row],[wx]]*180/PI()</f>
        <v>-9.7402825172239957</v>
      </c>
      <c r="J580">
        <f>output__2[[#This Row],[wy]]*180/PI()</f>
        <v>-4.5836623610465859</v>
      </c>
      <c r="K580">
        <f>output__2[[#This Row],[wz]]*180/PI()</f>
        <v>-3.4377467707849392</v>
      </c>
      <c r="L580">
        <f>output__2[[#This Row],[wx (deg)]]*output__2[[#This Row],[dt]]</f>
        <v>-1.0533336319776456</v>
      </c>
      <c r="M580">
        <f>output__2[[#This Row],[wy (deg)]]*output__2[[#This Row],[dt]]</f>
        <v>-0.4956864150483038</v>
      </c>
      <c r="N580">
        <f>output__2[[#This Row],[wz (deg)]]*output__2[[#This Row],[dt]]</f>
        <v>-0.37176481128622779</v>
      </c>
      <c r="O580">
        <f>SUM($L$2:output__2[[#This Row],[delta θx]])</f>
        <v>-23.084373881869901</v>
      </c>
      <c r="P580">
        <f>SUM($M$2:output__2[[#This Row],[delta θy]])</f>
        <v>-10.236765916565197</v>
      </c>
      <c r="Q580">
        <f>SUM($N$2:output__2[[#This Row],[delta θz]])</f>
        <v>9.1131802104533435</v>
      </c>
      <c r="R580">
        <f>SQRT(output__2[[#This Row],[θ x]]^2+output__2[[#This Row],[θ y]]^2+output__2[[#This Row],[θ z]]^2)</f>
        <v>26.84641032795086</v>
      </c>
      <c r="S580">
        <f>output__2[[#This Row],[ax]]*$B580</f>
        <v>-0.60992088000000477</v>
      </c>
      <c r="T580">
        <f>output__2[[#This Row],[ay]]*$B580</f>
        <v>1.1852363200000093</v>
      </c>
      <c r="U580">
        <f>output__2[[#This Row],[az]]*$B580</f>
        <v>-1.2209231800000098</v>
      </c>
      <c r="V580">
        <f>SUM(S$2:S580)</f>
        <v>7.7189948699998814</v>
      </c>
      <c r="W580">
        <f>SUM(T$2:T580)</f>
        <v>8.9899789699999708</v>
      </c>
      <c r="X580">
        <f>SUM($U$2:U580)</f>
        <v>-39.78854401999989</v>
      </c>
      <c r="Y580">
        <f>SQRT(output__2[[#This Row],[vx]]^2+output__2[[#This Row],[vy]]^2+output__2[[#This Row],[vz]]^2)</f>
        <v>41.515428926070307</v>
      </c>
      <c r="Z580">
        <f t="shared" ref="Z580:Z643" si="9">65*0.015</f>
        <v>0.97499999999999998</v>
      </c>
      <c r="AA580">
        <f>output__2[[#This Row],[m segmental(kg)]]*output__2[[#This Row],[vmag]]</f>
        <v>40.477543202918547</v>
      </c>
    </row>
    <row r="581" spans="1:27" x14ac:dyDescent="0.3">
      <c r="A581">
        <v>72.717468999999994</v>
      </c>
      <c r="B581">
        <f>output__2[[#This Row],[time]]-A580</f>
        <v>0.12574099999999078</v>
      </c>
      <c r="C581">
        <v>-4.7300000000000004</v>
      </c>
      <c r="D581">
        <v>5.17</v>
      </c>
      <c r="E581">
        <v>-5.2</v>
      </c>
      <c r="F581">
        <v>-0.24</v>
      </c>
      <c r="G581">
        <v>-0.26</v>
      </c>
      <c r="H581">
        <v>-0.53</v>
      </c>
      <c r="I581">
        <f>output__2[[#This Row],[wx]]*180/PI()</f>
        <v>-13.750987083139757</v>
      </c>
      <c r="J581">
        <f>output__2[[#This Row],[wy]]*180/PI()</f>
        <v>-14.896902673401405</v>
      </c>
      <c r="K581">
        <f>output__2[[#This Row],[wz]]*180/PI()</f>
        <v>-30.366763141933632</v>
      </c>
      <c r="L581">
        <f>output__2[[#This Row],[wx (deg)]]*output__2[[#This Row],[dt]]</f>
        <v>-1.7290628668209493</v>
      </c>
      <c r="M581">
        <f>output__2[[#This Row],[wy (deg)]]*output__2[[#This Row],[dt]]</f>
        <v>-1.8731514390560287</v>
      </c>
      <c r="N581">
        <f>output__2[[#This Row],[wz (deg)]]*output__2[[#This Row],[dt]]</f>
        <v>-3.8183471642295967</v>
      </c>
      <c r="O581">
        <f>SUM($L$2:output__2[[#This Row],[delta θx]])</f>
        <v>-24.813436748690851</v>
      </c>
      <c r="P581">
        <f>SUM($M$2:output__2[[#This Row],[delta θy]])</f>
        <v>-12.109917355621226</v>
      </c>
      <c r="Q581">
        <f>SUM($N$2:output__2[[#This Row],[delta θz]])</f>
        <v>5.2948330462237472</v>
      </c>
      <c r="R581">
        <f>SQRT(output__2[[#This Row],[θ x]]^2+output__2[[#This Row],[θ y]]^2+output__2[[#This Row],[θ z]]^2)</f>
        <v>28.113911122941268</v>
      </c>
      <c r="S581">
        <f>output__2[[#This Row],[ax]]*$B581</f>
        <v>-0.59475492999995638</v>
      </c>
      <c r="T581">
        <f>output__2[[#This Row],[ay]]*$B581</f>
        <v>0.65008096999995235</v>
      </c>
      <c r="U581">
        <f>output__2[[#This Row],[az]]*$B581</f>
        <v>-0.65385319999995206</v>
      </c>
      <c r="V581">
        <f>SUM(S$2:S581)</f>
        <v>7.1242399399999252</v>
      </c>
      <c r="W581">
        <f>SUM(T$2:T581)</f>
        <v>9.6400599399999223</v>
      </c>
      <c r="X581">
        <f>SUM($U$2:U581)</f>
        <v>-40.44239721999984</v>
      </c>
      <c r="Y581">
        <f>SQRT(output__2[[#This Row],[vx]]^2+output__2[[#This Row],[vy]]^2+output__2[[#This Row],[vz]]^2)</f>
        <v>42.181430076157113</v>
      </c>
      <c r="Z581">
        <f t="shared" si="9"/>
        <v>0.97499999999999998</v>
      </c>
      <c r="AA581">
        <f>output__2[[#This Row],[m segmental(kg)]]*output__2[[#This Row],[vmag]]</f>
        <v>41.126894324253186</v>
      </c>
    </row>
    <row r="582" spans="1:27" x14ac:dyDescent="0.3">
      <c r="A582">
        <v>72.839803000000003</v>
      </c>
      <c r="B582">
        <f>output__2[[#This Row],[time]]-A581</f>
        <v>0.12233400000000927</v>
      </c>
      <c r="C582">
        <v>0.62</v>
      </c>
      <c r="D582">
        <v>-8.44</v>
      </c>
      <c r="E582">
        <v>0.32</v>
      </c>
      <c r="F582">
        <v>-0.57000000000000006</v>
      </c>
      <c r="G582">
        <v>-0.3</v>
      </c>
      <c r="H582">
        <v>0.11</v>
      </c>
      <c r="I582">
        <f>output__2[[#This Row],[wx]]*180/PI()</f>
        <v>-32.658594322456928</v>
      </c>
      <c r="J582">
        <f>output__2[[#This Row],[wy]]*180/PI()</f>
        <v>-17.188733853924695</v>
      </c>
      <c r="K582">
        <f>output__2[[#This Row],[wz]]*180/PI()</f>
        <v>6.3025357464390561</v>
      </c>
      <c r="L582">
        <f>output__2[[#This Row],[wx (deg)]]*output__2[[#This Row],[dt]]</f>
        <v>-3.9952564778437485</v>
      </c>
      <c r="M582">
        <f>output__2[[#This Row],[wy (deg)]]*output__2[[#This Row],[dt]]</f>
        <v>-2.1027665672861828</v>
      </c>
      <c r="N582">
        <f>output__2[[#This Row],[wz (deg)]]*output__2[[#This Row],[dt]]</f>
        <v>0.77101440800493393</v>
      </c>
      <c r="O582">
        <f>SUM($L$2:output__2[[#This Row],[delta θx]])</f>
        <v>-28.808693226534601</v>
      </c>
      <c r="P582">
        <f>SUM($M$2:output__2[[#This Row],[delta θy]])</f>
        <v>-14.212683922907409</v>
      </c>
      <c r="Q582">
        <f>SUM($N$2:output__2[[#This Row],[delta θz]])</f>
        <v>6.0658474542286811</v>
      </c>
      <c r="R582">
        <f>SQRT(output__2[[#This Row],[θ x]]^2+output__2[[#This Row],[θ y]]^2+output__2[[#This Row],[θ z]]^2)</f>
        <v>32.691523290465128</v>
      </c>
      <c r="S582">
        <f>output__2[[#This Row],[ax]]*$B582</f>
        <v>7.5847080000005743E-2</v>
      </c>
      <c r="T582">
        <f>output__2[[#This Row],[ay]]*$B582</f>
        <v>-1.0324989600000782</v>
      </c>
      <c r="U582">
        <f>output__2[[#This Row],[az]]*$B582</f>
        <v>3.9146880000002965E-2</v>
      </c>
      <c r="V582">
        <f>SUM(S$2:S582)</f>
        <v>7.2000870199999314</v>
      </c>
      <c r="W582">
        <f>SUM(T$2:T582)</f>
        <v>8.6075609799998443</v>
      </c>
      <c r="X582">
        <f>SUM($U$2:U582)</f>
        <v>-40.403250339999836</v>
      </c>
      <c r="Y582">
        <f>SQRT(output__2[[#This Row],[vx]]^2+output__2[[#This Row],[vy]]^2+output__2[[#This Row],[vz]]^2)</f>
        <v>41.93273181127941</v>
      </c>
      <c r="Z582">
        <f t="shared" si="9"/>
        <v>0.97499999999999998</v>
      </c>
      <c r="AA582">
        <f>output__2[[#This Row],[m segmental(kg)]]*output__2[[#This Row],[vmag]]</f>
        <v>40.884413515997423</v>
      </c>
    </row>
    <row r="583" spans="1:27" x14ac:dyDescent="0.3">
      <c r="A583">
        <v>73.007943999999995</v>
      </c>
      <c r="B583">
        <f>output__2[[#This Row],[time]]-A582</f>
        <v>0.16814099999999144</v>
      </c>
      <c r="C583">
        <v>5.47</v>
      </c>
      <c r="D583">
        <v>11.14</v>
      </c>
      <c r="E583">
        <v>-7.66</v>
      </c>
      <c r="F583">
        <v>0.06</v>
      </c>
      <c r="G583">
        <v>-0.45</v>
      </c>
      <c r="H583">
        <v>-0.41000000000000003</v>
      </c>
      <c r="I583">
        <f>output__2[[#This Row],[wx]]*180/PI()</f>
        <v>3.4377467707849392</v>
      </c>
      <c r="J583">
        <f>output__2[[#This Row],[wy]]*180/PI()</f>
        <v>-25.783100780887047</v>
      </c>
      <c r="K583">
        <f>output__2[[#This Row],[wz]]*180/PI()</f>
        <v>-23.491269600363758</v>
      </c>
      <c r="L583">
        <f>output__2[[#This Row],[wx (deg)]]*output__2[[#This Row],[dt]]</f>
        <v>0.57802617978652104</v>
      </c>
      <c r="M583">
        <f>output__2[[#This Row],[wy (deg)]]*output__2[[#This Row],[dt]]</f>
        <v>-4.3351963483989078</v>
      </c>
      <c r="N583">
        <f>output__2[[#This Row],[wz (deg)]]*output__2[[#This Row],[dt]]</f>
        <v>-3.9498455618745614</v>
      </c>
      <c r="O583">
        <f>SUM($L$2:output__2[[#This Row],[delta θx]])</f>
        <v>-28.230667046748081</v>
      </c>
      <c r="P583">
        <f>SUM($M$2:output__2[[#This Row],[delta θy]])</f>
        <v>-18.547880271306319</v>
      </c>
      <c r="Q583">
        <f>SUM($N$2:output__2[[#This Row],[delta θz]])</f>
        <v>2.1160018923541197</v>
      </c>
      <c r="R583">
        <f>SQRT(output__2[[#This Row],[θ x]]^2+output__2[[#This Row],[θ y]]^2+output__2[[#This Row],[θ z]]^2)</f>
        <v>33.844820703787285</v>
      </c>
      <c r="S583">
        <f>output__2[[#This Row],[ax]]*$B583</f>
        <v>0.91973126999995314</v>
      </c>
      <c r="T583">
        <f>output__2[[#This Row],[ay]]*$B583</f>
        <v>1.8730907399999046</v>
      </c>
      <c r="U583">
        <f>output__2[[#This Row],[az]]*$B583</f>
        <v>-1.2879600599999343</v>
      </c>
      <c r="V583">
        <f>SUM(S$2:S583)</f>
        <v>8.1198182899998841</v>
      </c>
      <c r="W583">
        <f>SUM(T$2:T583)</f>
        <v>10.480651719999749</v>
      </c>
      <c r="X583">
        <f>SUM($U$2:U583)</f>
        <v>-41.691210399999768</v>
      </c>
      <c r="Y583">
        <f>SQRT(output__2[[#This Row],[vx]]^2+output__2[[#This Row],[vy]]^2+output__2[[#This Row],[vz]]^2)</f>
        <v>43.748514650849565</v>
      </c>
      <c r="Z583">
        <f t="shared" si="9"/>
        <v>0.97499999999999998</v>
      </c>
      <c r="AA583">
        <f>output__2[[#This Row],[m segmental(kg)]]*output__2[[#This Row],[vmag]]</f>
        <v>42.654801784578325</v>
      </c>
    </row>
    <row r="584" spans="1:27" x14ac:dyDescent="0.3">
      <c r="A584">
        <v>73.089210999999992</v>
      </c>
      <c r="B584">
        <f>output__2[[#This Row],[time]]-A583</f>
        <v>8.126699999999687E-2</v>
      </c>
      <c r="C584">
        <v>3.25</v>
      </c>
      <c r="D584">
        <v>4.72</v>
      </c>
      <c r="E584">
        <v>-2.66</v>
      </c>
      <c r="F584">
        <v>-0.34</v>
      </c>
      <c r="G584">
        <v>0.27</v>
      </c>
      <c r="H584">
        <v>0.27</v>
      </c>
      <c r="I584">
        <f>output__2[[#This Row],[wx]]*180/PI()</f>
        <v>-19.480565034447991</v>
      </c>
      <c r="J584">
        <f>output__2[[#This Row],[wy]]*180/PI()</f>
        <v>15.469860468532227</v>
      </c>
      <c r="K584">
        <f>output__2[[#This Row],[wz]]*180/PI()</f>
        <v>15.469860468532227</v>
      </c>
      <c r="L584">
        <f>output__2[[#This Row],[wx (deg)]]*output__2[[#This Row],[dt]]</f>
        <v>-1.583127078654424</v>
      </c>
      <c r="M584">
        <f>output__2[[#This Row],[wy (deg)]]*output__2[[#This Row],[dt]]</f>
        <v>1.2571891506961601</v>
      </c>
      <c r="N584">
        <f>output__2[[#This Row],[wz (deg)]]*output__2[[#This Row],[dt]]</f>
        <v>1.2571891506961601</v>
      </c>
      <c r="O584">
        <f>SUM($L$2:output__2[[#This Row],[delta θx]])</f>
        <v>-29.813794125402506</v>
      </c>
      <c r="P584">
        <f>SUM($M$2:output__2[[#This Row],[delta θy]])</f>
        <v>-17.290691120610159</v>
      </c>
      <c r="Q584">
        <f>SUM($N$2:output__2[[#This Row],[delta θz]])</f>
        <v>3.3731910430502801</v>
      </c>
      <c r="R584">
        <f>SQRT(output__2[[#This Row],[θ x]]^2+output__2[[#This Row],[θ y]]^2+output__2[[#This Row],[θ z]]^2)</f>
        <v>34.629593376087264</v>
      </c>
      <c r="S584">
        <f>output__2[[#This Row],[ax]]*$B584</f>
        <v>0.26411774999998983</v>
      </c>
      <c r="T584">
        <f>output__2[[#This Row],[ay]]*$B584</f>
        <v>0.3835802399999852</v>
      </c>
      <c r="U584">
        <f>output__2[[#This Row],[az]]*$B584</f>
        <v>-0.2161702199999917</v>
      </c>
      <c r="V584">
        <f>SUM(S$2:S584)</f>
        <v>8.3839360399998739</v>
      </c>
      <c r="W584">
        <f>SUM(T$2:T584)</f>
        <v>10.864231959999733</v>
      </c>
      <c r="X584">
        <f>SUM($U$2:U584)</f>
        <v>-41.907380619999763</v>
      </c>
      <c r="Y584">
        <f>SQRT(output__2[[#This Row],[vx]]^2+output__2[[#This Row],[vy]]^2+output__2[[#This Row],[vz]]^2)</f>
        <v>44.097057385193175</v>
      </c>
      <c r="Z584">
        <f t="shared" si="9"/>
        <v>0.97499999999999998</v>
      </c>
      <c r="AA584">
        <f>output__2[[#This Row],[m segmental(kg)]]*output__2[[#This Row],[vmag]]</f>
        <v>42.994630950563341</v>
      </c>
    </row>
    <row r="585" spans="1:27" x14ac:dyDescent="0.3">
      <c r="A585">
        <v>73.235612000000003</v>
      </c>
      <c r="B585">
        <f>output__2[[#This Row],[time]]-A584</f>
        <v>0.14640100000001155</v>
      </c>
      <c r="C585">
        <v>0.25</v>
      </c>
      <c r="D585">
        <v>-6.5600000000000005</v>
      </c>
      <c r="E585">
        <v>-0.15</v>
      </c>
      <c r="F585">
        <v>-0.45</v>
      </c>
      <c r="G585">
        <v>0.09</v>
      </c>
      <c r="H585">
        <v>-0.26</v>
      </c>
      <c r="I585">
        <f>output__2[[#This Row],[wx]]*180/PI()</f>
        <v>-25.783100780887047</v>
      </c>
      <c r="J585">
        <f>output__2[[#This Row],[wy]]*180/PI()</f>
        <v>5.156620156177409</v>
      </c>
      <c r="K585">
        <f>output__2[[#This Row],[wz]]*180/PI()</f>
        <v>-14.896902673401405</v>
      </c>
      <c r="L585">
        <f>output__2[[#This Row],[wx (deg)]]*output__2[[#This Row],[dt]]</f>
        <v>-3.7746717374229424</v>
      </c>
      <c r="M585">
        <f>output__2[[#This Row],[wy (deg)]]*output__2[[#This Row],[dt]]</f>
        <v>0.75493434748458843</v>
      </c>
      <c r="N585">
        <f>output__2[[#This Row],[wz (deg)]]*output__2[[#This Row],[dt]]</f>
        <v>-2.1809214482888111</v>
      </c>
      <c r="O585">
        <f>SUM($L$2:output__2[[#This Row],[delta θx]])</f>
        <v>-33.588465862825451</v>
      </c>
      <c r="P585">
        <f>SUM($M$2:output__2[[#This Row],[delta θy]])</f>
        <v>-16.53575677312557</v>
      </c>
      <c r="Q585">
        <f>SUM($N$2:output__2[[#This Row],[delta θz]])</f>
        <v>1.192269594761469</v>
      </c>
      <c r="R585">
        <f>SQRT(output__2[[#This Row],[θ x]]^2+output__2[[#This Row],[θ y]]^2+output__2[[#This Row],[θ z]]^2)</f>
        <v>37.457146152166366</v>
      </c>
      <c r="S585">
        <f>output__2[[#This Row],[ax]]*$B585</f>
        <v>3.6600250000002887E-2</v>
      </c>
      <c r="T585">
        <f>output__2[[#This Row],[ay]]*$B585</f>
        <v>-0.96039056000007583</v>
      </c>
      <c r="U585">
        <f>output__2[[#This Row],[az]]*$B585</f>
        <v>-2.1960150000001732E-2</v>
      </c>
      <c r="V585">
        <f>SUM(S$2:S585)</f>
        <v>8.4205362899998768</v>
      </c>
      <c r="W585">
        <f>SUM(T$2:T585)</f>
        <v>9.9038413999996582</v>
      </c>
      <c r="X585">
        <f>SUM($U$2:U585)</f>
        <v>-41.929340769999769</v>
      </c>
      <c r="Y585">
        <f>SQRT(output__2[[#This Row],[vx]]^2+output__2[[#This Row],[vy]]^2+output__2[[#This Row],[vz]]^2)</f>
        <v>43.898304332790772</v>
      </c>
      <c r="Z585">
        <f t="shared" si="9"/>
        <v>0.97499999999999998</v>
      </c>
      <c r="AA585">
        <f>output__2[[#This Row],[m segmental(kg)]]*output__2[[#This Row],[vmag]]</f>
        <v>42.800846724471</v>
      </c>
    </row>
    <row r="586" spans="1:27" x14ac:dyDescent="0.3">
      <c r="A586">
        <v>73.356703999999993</v>
      </c>
      <c r="B586">
        <f>output__2[[#This Row],[time]]-A585</f>
        <v>0.12109199999999021</v>
      </c>
      <c r="C586">
        <v>-5.29</v>
      </c>
      <c r="D586">
        <v>12.56</v>
      </c>
      <c r="E586">
        <v>-10.74</v>
      </c>
      <c r="F586">
        <v>0.6</v>
      </c>
      <c r="G586">
        <v>0.02</v>
      </c>
      <c r="H586">
        <v>0.04</v>
      </c>
      <c r="I586">
        <f>output__2[[#This Row],[wx]]*180/PI()</f>
        <v>34.377467707849391</v>
      </c>
      <c r="J586">
        <f>output__2[[#This Row],[wy]]*180/PI()</f>
        <v>1.1459155902616465</v>
      </c>
      <c r="K586">
        <f>output__2[[#This Row],[wz]]*180/PI()</f>
        <v>2.2918311805232929</v>
      </c>
      <c r="L586">
        <f>output__2[[#This Row],[wx (deg)]]*output__2[[#This Row],[dt]]</f>
        <v>4.1628363196785614</v>
      </c>
      <c r="M586">
        <f>output__2[[#This Row],[wy (deg)]]*output__2[[#This Row],[dt]]</f>
        <v>0.13876121065595207</v>
      </c>
      <c r="N586">
        <f>output__2[[#This Row],[wz (deg)]]*output__2[[#This Row],[dt]]</f>
        <v>0.27752242131190413</v>
      </c>
      <c r="O586">
        <f>SUM($L$2:output__2[[#This Row],[delta θx]])</f>
        <v>-29.42562954314689</v>
      </c>
      <c r="P586">
        <f>SUM($M$2:output__2[[#This Row],[delta θy]])</f>
        <v>-16.396995562469616</v>
      </c>
      <c r="Q586">
        <f>SUM($N$2:output__2[[#This Row],[delta θz]])</f>
        <v>1.4697920160733731</v>
      </c>
      <c r="R586">
        <f>SQRT(output__2[[#This Row],[θ x]]^2+output__2[[#This Row],[θ y]]^2+output__2[[#This Row],[θ z]]^2)</f>
        <v>33.717790942715695</v>
      </c>
      <c r="S586">
        <f>output__2[[#This Row],[ax]]*$B586</f>
        <v>-0.64057667999994816</v>
      </c>
      <c r="T586">
        <f>output__2[[#This Row],[ay]]*$B586</f>
        <v>1.5209155199998772</v>
      </c>
      <c r="U586">
        <f>output__2[[#This Row],[az]]*$B586</f>
        <v>-1.3005280799998948</v>
      </c>
      <c r="V586">
        <f>SUM(S$2:S586)</f>
        <v>7.7799596099999286</v>
      </c>
      <c r="W586">
        <f>SUM(T$2:T586)</f>
        <v>11.424756919999535</v>
      </c>
      <c r="X586">
        <f>SUM($U$2:U586)</f>
        <v>-43.229868849999662</v>
      </c>
      <c r="Y586">
        <f>SQRT(output__2[[#This Row],[vx]]^2+output__2[[#This Row],[vy]]^2+output__2[[#This Row],[vz]]^2)</f>
        <v>45.3858392343083</v>
      </c>
      <c r="Z586">
        <f t="shared" si="9"/>
        <v>0.97499999999999998</v>
      </c>
      <c r="AA586">
        <f>output__2[[#This Row],[m segmental(kg)]]*output__2[[#This Row],[vmag]]</f>
        <v>44.251193253450595</v>
      </c>
    </row>
    <row r="587" spans="1:27" x14ac:dyDescent="0.3">
      <c r="A587">
        <v>73.470401999999993</v>
      </c>
      <c r="B587">
        <f>output__2[[#This Row],[time]]-A586</f>
        <v>0.11369799999999941</v>
      </c>
      <c r="C587">
        <v>-3.65</v>
      </c>
      <c r="D587">
        <v>5.16</v>
      </c>
      <c r="E587">
        <v>-4.97</v>
      </c>
      <c r="F587">
        <v>0.1</v>
      </c>
      <c r="G587">
        <v>-0.76</v>
      </c>
      <c r="H587">
        <v>-0.28999999999999998</v>
      </c>
      <c r="I587">
        <f>output__2[[#This Row],[wx]]*180/PI()</f>
        <v>5.7295779513082321</v>
      </c>
      <c r="J587">
        <f>output__2[[#This Row],[wy]]*180/PI()</f>
        <v>-43.544792429942568</v>
      </c>
      <c r="K587">
        <f>output__2[[#This Row],[wz]]*180/PI()</f>
        <v>-16.615776058793873</v>
      </c>
      <c r="L587">
        <f>output__2[[#This Row],[wx (deg)]]*output__2[[#This Row],[dt]]</f>
        <v>0.65144155390783998</v>
      </c>
      <c r="M587">
        <f>output__2[[#This Row],[wy (deg)]]*output__2[[#This Row],[dt]]</f>
        <v>-4.9509558096995843</v>
      </c>
      <c r="N587">
        <f>output__2[[#This Row],[wz (deg)]]*output__2[[#This Row],[dt]]</f>
        <v>-1.889180506332736</v>
      </c>
      <c r="O587">
        <f>SUM($L$2:output__2[[#This Row],[delta θx]])</f>
        <v>-28.774187989239049</v>
      </c>
      <c r="P587">
        <f>SUM($M$2:output__2[[#This Row],[delta θy]])</f>
        <v>-21.347951372169199</v>
      </c>
      <c r="Q587">
        <f>SUM($N$2:output__2[[#This Row],[delta θz]])</f>
        <v>-0.41938849025936298</v>
      </c>
      <c r="R587">
        <f>SQRT(output__2[[#This Row],[θ x]]^2+output__2[[#This Row],[θ y]]^2+output__2[[#This Row],[θ z]]^2)</f>
        <v>35.831059277313187</v>
      </c>
      <c r="S587">
        <f>output__2[[#This Row],[ax]]*$B587</f>
        <v>-0.41499769999999786</v>
      </c>
      <c r="T587">
        <f>output__2[[#This Row],[ay]]*$B587</f>
        <v>0.58668167999999699</v>
      </c>
      <c r="U587">
        <f>output__2[[#This Row],[az]]*$B587</f>
        <v>-0.56507905999999708</v>
      </c>
      <c r="V587">
        <f>SUM(S$2:S587)</f>
        <v>7.3649619099999306</v>
      </c>
      <c r="W587">
        <f>SUM(T$2:T587)</f>
        <v>12.011438599999531</v>
      </c>
      <c r="X587">
        <f>SUM($U$2:U587)</f>
        <v>-43.794947909999657</v>
      </c>
      <c r="Y587">
        <f>SQRT(output__2[[#This Row],[vx]]^2+output__2[[#This Row],[vy]]^2+output__2[[#This Row],[vz]]^2)</f>
        <v>46.005595133819227</v>
      </c>
      <c r="Z587">
        <f t="shared" si="9"/>
        <v>0.97499999999999998</v>
      </c>
      <c r="AA587">
        <f>output__2[[#This Row],[m segmental(kg)]]*output__2[[#This Row],[vmag]]</f>
        <v>44.855455255473743</v>
      </c>
    </row>
    <row r="588" spans="1:27" x14ac:dyDescent="0.3">
      <c r="A588">
        <v>73.591334000000003</v>
      </c>
      <c r="B588">
        <f>output__2[[#This Row],[time]]-A587</f>
        <v>0.12093200000001048</v>
      </c>
      <c r="C588">
        <v>-0.35000000000000003</v>
      </c>
      <c r="D588">
        <v>-6.1000000000000005</v>
      </c>
      <c r="E588">
        <v>-1.68</v>
      </c>
      <c r="F588">
        <v>-0.63</v>
      </c>
      <c r="G588">
        <v>-0.31</v>
      </c>
      <c r="H588">
        <v>-0.2</v>
      </c>
      <c r="I588">
        <f>output__2[[#This Row],[wx]]*180/PI()</f>
        <v>-36.096341093241868</v>
      </c>
      <c r="J588">
        <f>output__2[[#This Row],[wy]]*180/PI()</f>
        <v>-17.761691649055518</v>
      </c>
      <c r="K588">
        <f>output__2[[#This Row],[wz]]*180/PI()</f>
        <v>-11.459155902616464</v>
      </c>
      <c r="L588">
        <f>output__2[[#This Row],[wx (deg)]]*output__2[[#This Row],[dt]]</f>
        <v>-4.3652027210883038</v>
      </c>
      <c r="M588">
        <f>output__2[[#This Row],[wy (deg)]]*output__2[[#This Row],[dt]]</f>
        <v>-2.1479568945037681</v>
      </c>
      <c r="N588">
        <f>output__2[[#This Row],[wz (deg)]]*output__2[[#This Row],[dt]]</f>
        <v>-1.3857786416153344</v>
      </c>
      <c r="O588">
        <f>SUM($L$2:output__2[[#This Row],[delta θx]])</f>
        <v>-33.139390710327355</v>
      </c>
      <c r="P588">
        <f>SUM($M$2:output__2[[#This Row],[delta θy]])</f>
        <v>-23.495908266672966</v>
      </c>
      <c r="Q588">
        <f>SUM($N$2:output__2[[#This Row],[delta θz]])</f>
        <v>-1.8051671318746974</v>
      </c>
      <c r="R588">
        <f>SQRT(output__2[[#This Row],[θ x]]^2+output__2[[#This Row],[θ y]]^2+output__2[[#This Row],[θ z]]^2)</f>
        <v>40.663688350931011</v>
      </c>
      <c r="S588">
        <f>output__2[[#This Row],[ax]]*$B588</f>
        <v>-4.2326200000003672E-2</v>
      </c>
      <c r="T588">
        <f>output__2[[#This Row],[ay]]*$B588</f>
        <v>-0.73768520000006399</v>
      </c>
      <c r="U588">
        <f>output__2[[#This Row],[az]]*$B588</f>
        <v>-0.2031657600000176</v>
      </c>
      <c r="V588">
        <f>SUM(S$2:S588)</f>
        <v>7.3226357099999273</v>
      </c>
      <c r="W588">
        <f>SUM(T$2:T588)</f>
        <v>11.273753399999467</v>
      </c>
      <c r="X588">
        <f>SUM($U$2:U588)</f>
        <v>-43.998113669999675</v>
      </c>
      <c r="Y588">
        <f>SQRT(output__2[[#This Row],[vx]]^2+output__2[[#This Row],[vy]]^2+output__2[[#This Row],[vz]]^2)</f>
        <v>46.006005216532088</v>
      </c>
      <c r="Z588">
        <f t="shared" si="9"/>
        <v>0.97499999999999998</v>
      </c>
      <c r="AA588">
        <f>output__2[[#This Row],[m segmental(kg)]]*output__2[[#This Row],[vmag]]</f>
        <v>44.855855086118787</v>
      </c>
    </row>
    <row r="589" spans="1:27" x14ac:dyDescent="0.3">
      <c r="A589">
        <v>73.717148999999992</v>
      </c>
      <c r="B589">
        <f>output__2[[#This Row],[time]]-A588</f>
        <v>0.12581499999998869</v>
      </c>
      <c r="C589">
        <v>6.8500000000000005</v>
      </c>
      <c r="D589">
        <v>11.11</v>
      </c>
      <c r="E589">
        <v>-4.82</v>
      </c>
      <c r="F589">
        <v>1.0900000000000001</v>
      </c>
      <c r="G589">
        <v>-1.21</v>
      </c>
      <c r="H589">
        <v>-0.4</v>
      </c>
      <c r="I589">
        <f>output__2[[#This Row],[wx]]*180/PI()</f>
        <v>62.452399669259741</v>
      </c>
      <c r="J589">
        <f>output__2[[#This Row],[wy]]*180/PI()</f>
        <v>-69.3278932108296</v>
      </c>
      <c r="K589">
        <f>output__2[[#This Row],[wz]]*180/PI()</f>
        <v>-22.918311805232928</v>
      </c>
      <c r="L589">
        <f>output__2[[#This Row],[wx (deg)]]*output__2[[#This Row],[dt]]</f>
        <v>7.8574486643872081</v>
      </c>
      <c r="M589">
        <f>output__2[[#This Row],[wy (deg)]]*output__2[[#This Row],[dt]]</f>
        <v>-8.7224888843197412</v>
      </c>
      <c r="N589">
        <f>output__2[[#This Row],[wz (deg)]]*output__2[[#This Row],[dt]]</f>
        <v>-2.8834673997751215</v>
      </c>
      <c r="O589">
        <f>SUM($L$2:output__2[[#This Row],[delta θx]])</f>
        <v>-25.281942045940148</v>
      </c>
      <c r="P589">
        <f>SUM($M$2:output__2[[#This Row],[delta θy]])</f>
        <v>-32.218397150992708</v>
      </c>
      <c r="Q589">
        <f>SUM($N$2:output__2[[#This Row],[delta θz]])</f>
        <v>-4.6886345316498188</v>
      </c>
      <c r="R589">
        <f>SQRT(output__2[[#This Row],[θ x]]^2+output__2[[#This Row],[θ y]]^2+output__2[[#This Row],[θ z]]^2)</f>
        <v>41.22117177331026</v>
      </c>
      <c r="S589">
        <f>output__2[[#This Row],[ax]]*$B589</f>
        <v>0.86183274999992254</v>
      </c>
      <c r="T589">
        <f>output__2[[#This Row],[ay]]*$B589</f>
        <v>1.3978046499998742</v>
      </c>
      <c r="U589">
        <f>output__2[[#This Row],[az]]*$B589</f>
        <v>-0.60642829999994552</v>
      </c>
      <c r="V589">
        <f>SUM(S$2:S589)</f>
        <v>8.1844684599998505</v>
      </c>
      <c r="W589">
        <f>SUM(T$2:T589)</f>
        <v>12.671558049999341</v>
      </c>
      <c r="X589">
        <f>SUM($U$2:U589)</f>
        <v>-44.604541969999623</v>
      </c>
      <c r="Y589">
        <f>SQRT(output__2[[#This Row],[vx]]^2+output__2[[#This Row],[vy]]^2+output__2[[#This Row],[vz]]^2)</f>
        <v>47.086293884109139</v>
      </c>
      <c r="Z589">
        <f t="shared" si="9"/>
        <v>0.97499999999999998</v>
      </c>
      <c r="AA589">
        <f>output__2[[#This Row],[m segmental(kg)]]*output__2[[#This Row],[vmag]]</f>
        <v>45.909136537006411</v>
      </c>
    </row>
    <row r="590" spans="1:27" x14ac:dyDescent="0.3">
      <c r="A590">
        <v>73.84625299999999</v>
      </c>
      <c r="B590">
        <f>output__2[[#This Row],[time]]-A589</f>
        <v>0.12910399999999811</v>
      </c>
      <c r="C590">
        <v>2.2200000000000002</v>
      </c>
      <c r="D590">
        <v>3.24</v>
      </c>
      <c r="E590">
        <v>-1.85</v>
      </c>
      <c r="F590">
        <v>0.14000000000000001</v>
      </c>
      <c r="G590">
        <v>0.09</v>
      </c>
      <c r="H590">
        <v>0.23</v>
      </c>
      <c r="I590">
        <f>output__2[[#This Row],[wx]]*180/PI()</f>
        <v>8.0214091318315255</v>
      </c>
      <c r="J590">
        <f>output__2[[#This Row],[wy]]*180/PI()</f>
        <v>5.156620156177409</v>
      </c>
      <c r="K590">
        <f>output__2[[#This Row],[wz]]*180/PI()</f>
        <v>13.178029288008934</v>
      </c>
      <c r="L590">
        <f>output__2[[#This Row],[wx (deg)]]*output__2[[#This Row],[dt]]</f>
        <v>1.035596004555962</v>
      </c>
      <c r="M590">
        <f>output__2[[#This Row],[wy (deg)]]*output__2[[#This Row],[dt]]</f>
        <v>0.66574028864311841</v>
      </c>
      <c r="N590">
        <f>output__2[[#This Row],[wz (deg)]]*output__2[[#This Row],[dt]]</f>
        <v>1.7013362931990805</v>
      </c>
      <c r="O590">
        <f>SUM($L$2:output__2[[#This Row],[delta θx]])</f>
        <v>-24.246346041384186</v>
      </c>
      <c r="P590">
        <f>SUM($M$2:output__2[[#This Row],[delta θy]])</f>
        <v>-31.55265686234959</v>
      </c>
      <c r="Q590">
        <f>SUM($N$2:output__2[[#This Row],[delta θz]])</f>
        <v>-2.9872982384507383</v>
      </c>
      <c r="R590">
        <f>SQRT(output__2[[#This Row],[θ x]]^2+output__2[[#This Row],[θ y]]^2+output__2[[#This Row],[θ z]]^2)</f>
        <v>39.904628831717936</v>
      </c>
      <c r="S590">
        <f>output__2[[#This Row],[ax]]*$B590</f>
        <v>0.28661087999999585</v>
      </c>
      <c r="T590">
        <f>output__2[[#This Row],[ay]]*$B590</f>
        <v>0.41829695999999389</v>
      </c>
      <c r="U590">
        <f>output__2[[#This Row],[az]]*$B590</f>
        <v>-0.23884239999999651</v>
      </c>
      <c r="V590">
        <f>SUM(S$2:S590)</f>
        <v>8.4710793399998465</v>
      </c>
      <c r="W590">
        <f>SUM(T$2:T590)</f>
        <v>13.089855009999335</v>
      </c>
      <c r="X590">
        <f>SUM($U$2:U590)</f>
        <v>-44.843384369999619</v>
      </c>
      <c r="Y590">
        <f>SQRT(output__2[[#This Row],[vx]]^2+output__2[[#This Row],[vy]]^2+output__2[[#This Row],[vz]]^2)</f>
        <v>47.476653326902714</v>
      </c>
      <c r="Z590">
        <f t="shared" si="9"/>
        <v>0.97499999999999998</v>
      </c>
      <c r="AA590">
        <f>output__2[[#This Row],[m segmental(kg)]]*output__2[[#This Row],[vmag]]</f>
        <v>46.289736993730145</v>
      </c>
    </row>
    <row r="591" spans="1:27" x14ac:dyDescent="0.3">
      <c r="A591">
        <v>73.983756</v>
      </c>
      <c r="B591">
        <f>output__2[[#This Row],[time]]-A590</f>
        <v>0.13750300000000948</v>
      </c>
      <c r="C591">
        <v>-0.08</v>
      </c>
      <c r="D591">
        <v>-5.05</v>
      </c>
      <c r="E591">
        <v>-0.86</v>
      </c>
      <c r="F591">
        <v>-0.22</v>
      </c>
      <c r="G591">
        <v>0.24</v>
      </c>
      <c r="H591">
        <v>-0.27</v>
      </c>
      <c r="I591">
        <f>output__2[[#This Row],[wx]]*180/PI()</f>
        <v>-12.605071492878112</v>
      </c>
      <c r="J591">
        <f>output__2[[#This Row],[wy]]*180/PI()</f>
        <v>13.750987083139757</v>
      </c>
      <c r="K591">
        <f>output__2[[#This Row],[wz]]*180/PI()</f>
        <v>-15.469860468532227</v>
      </c>
      <c r="L591">
        <f>output__2[[#This Row],[wx (deg)]]*output__2[[#This Row],[dt]]</f>
        <v>-1.7332351454853385</v>
      </c>
      <c r="M591">
        <f>output__2[[#This Row],[wy (deg)]]*output__2[[#This Row],[dt]]</f>
        <v>1.8908019768930964</v>
      </c>
      <c r="N591">
        <f>output__2[[#This Row],[wz (deg)]]*output__2[[#This Row],[dt]]</f>
        <v>-2.1271522240047336</v>
      </c>
      <c r="O591">
        <f>SUM($L$2:output__2[[#This Row],[delta θx]])</f>
        <v>-25.979581186869524</v>
      </c>
      <c r="P591">
        <f>SUM($M$2:output__2[[#This Row],[delta θy]])</f>
        <v>-29.661854885456492</v>
      </c>
      <c r="Q591">
        <f>SUM($N$2:output__2[[#This Row],[delta θz]])</f>
        <v>-5.1144504624554719</v>
      </c>
      <c r="R591">
        <f>SQRT(output__2[[#This Row],[θ x]]^2+output__2[[#This Row],[θ y]]^2+output__2[[#This Row],[θ z]]^2)</f>
        <v>39.760808309489072</v>
      </c>
      <c r="S591">
        <f>output__2[[#This Row],[ax]]*$B591</f>
        <v>-1.1000240000000758E-2</v>
      </c>
      <c r="T591">
        <f>output__2[[#This Row],[ay]]*$B591</f>
        <v>-0.69439015000004789</v>
      </c>
      <c r="U591">
        <f>output__2[[#This Row],[az]]*$B591</f>
        <v>-0.11825258000000816</v>
      </c>
      <c r="V591">
        <f>SUM(S$2:S591)</f>
        <v>8.4600790999998452</v>
      </c>
      <c r="W591">
        <f>SUM(T$2:T591)</f>
        <v>12.395464859999286</v>
      </c>
      <c r="X591">
        <f>SUM($U$2:U591)</f>
        <v>-44.96163694999963</v>
      </c>
      <c r="Y591">
        <f>SQRT(output__2[[#This Row],[vx]]^2+output__2[[#This Row],[vy]]^2+output__2[[#This Row],[vz]]^2)</f>
        <v>47.400097939743787</v>
      </c>
      <c r="Z591">
        <f t="shared" si="9"/>
        <v>0.97499999999999998</v>
      </c>
      <c r="AA591">
        <f>output__2[[#This Row],[m segmental(kg)]]*output__2[[#This Row],[vmag]]</f>
        <v>46.215095491250189</v>
      </c>
    </row>
    <row r="592" spans="1:27" x14ac:dyDescent="0.3">
      <c r="A592">
        <v>74.094152999999991</v>
      </c>
      <c r="B592">
        <f>output__2[[#This Row],[time]]-A591</f>
        <v>0.11039699999999186</v>
      </c>
      <c r="C592">
        <v>-6.48</v>
      </c>
      <c r="D592">
        <v>4.33</v>
      </c>
      <c r="E592">
        <v>-4.2300000000000004</v>
      </c>
      <c r="F592">
        <v>0.23</v>
      </c>
      <c r="G592">
        <v>0.93</v>
      </c>
      <c r="H592">
        <v>0.43</v>
      </c>
      <c r="I592">
        <f>output__2[[#This Row],[wx]]*180/PI()</f>
        <v>13.178029288008934</v>
      </c>
      <c r="J592">
        <f>output__2[[#This Row],[wy]]*180/PI()</f>
        <v>53.285074947166564</v>
      </c>
      <c r="K592">
        <f>output__2[[#This Row],[wz]]*180/PI()</f>
        <v>24.637185190625402</v>
      </c>
      <c r="L592">
        <f>output__2[[#This Row],[wx (deg)]]*output__2[[#This Row],[dt]]</f>
        <v>1.4548148993082151</v>
      </c>
      <c r="M592">
        <f>output__2[[#This Row],[wy (deg)]]*output__2[[#This Row],[dt]]</f>
        <v>5.8825124189419133</v>
      </c>
      <c r="N592">
        <f>output__2[[#This Row],[wz (deg)]]*output__2[[#This Row],[dt]]</f>
        <v>2.7198713334892721</v>
      </c>
      <c r="O592">
        <f>SUM($L$2:output__2[[#This Row],[delta θx]])</f>
        <v>-24.524766287561309</v>
      </c>
      <c r="P592">
        <f>SUM($M$2:output__2[[#This Row],[delta θy]])</f>
        <v>-23.779342466514578</v>
      </c>
      <c r="Q592">
        <f>SUM($N$2:output__2[[#This Row],[delta θz]])</f>
        <v>-2.3945791289661997</v>
      </c>
      <c r="R592">
        <f>SQRT(output__2[[#This Row],[θ x]]^2+output__2[[#This Row],[θ y]]^2+output__2[[#This Row],[θ z]]^2)</f>
        <v>34.244054941028345</v>
      </c>
      <c r="S592">
        <f>output__2[[#This Row],[ax]]*$B592</f>
        <v>-0.71537255999994731</v>
      </c>
      <c r="T592">
        <f>output__2[[#This Row],[ay]]*$B592</f>
        <v>0.47801900999996477</v>
      </c>
      <c r="U592">
        <f>output__2[[#This Row],[az]]*$B592</f>
        <v>-0.46697930999996562</v>
      </c>
      <c r="V592">
        <f>SUM(S$2:S592)</f>
        <v>7.744706539999898</v>
      </c>
      <c r="W592">
        <f>SUM(T$2:T592)</f>
        <v>12.873483869999252</v>
      </c>
      <c r="X592">
        <f>SUM($U$2:U592)</f>
        <v>-45.428616259999593</v>
      </c>
      <c r="Y592">
        <f>SQRT(output__2[[#This Row],[vx]]^2+output__2[[#This Row],[vy]]^2+output__2[[#This Row],[vz]]^2)</f>
        <v>47.848367178412133</v>
      </c>
      <c r="Z592">
        <f t="shared" si="9"/>
        <v>0.97499999999999998</v>
      </c>
      <c r="AA592">
        <f>output__2[[#This Row],[m segmental(kg)]]*output__2[[#This Row],[vmag]]</f>
        <v>46.652157998951829</v>
      </c>
    </row>
    <row r="593" spans="1:27" x14ac:dyDescent="0.3">
      <c r="A593">
        <v>74.220002999999991</v>
      </c>
      <c r="B593">
        <f>output__2[[#This Row],[time]]-A592</f>
        <v>0.1258499999999998</v>
      </c>
      <c r="C593">
        <v>1.08</v>
      </c>
      <c r="D593">
        <v>4.96</v>
      </c>
      <c r="E593">
        <v>-1.36</v>
      </c>
      <c r="F593">
        <v>-0.12</v>
      </c>
      <c r="G593">
        <v>-0.35000000000000003</v>
      </c>
      <c r="H593">
        <v>-0.19</v>
      </c>
      <c r="I593">
        <f>output__2[[#This Row],[wx]]*180/PI()</f>
        <v>-6.8754935415698784</v>
      </c>
      <c r="J593">
        <f>output__2[[#This Row],[wy]]*180/PI()</f>
        <v>-20.053522829578814</v>
      </c>
      <c r="K593">
        <f>output__2[[#This Row],[wz]]*180/PI()</f>
        <v>-10.886198107485642</v>
      </c>
      <c r="L593">
        <f>output__2[[#This Row],[wx (deg)]]*output__2[[#This Row],[dt]]</f>
        <v>-0.86528086220656775</v>
      </c>
      <c r="M593">
        <f>output__2[[#This Row],[wy (deg)]]*output__2[[#This Row],[dt]]</f>
        <v>-2.5237358481024894</v>
      </c>
      <c r="N593">
        <f>output__2[[#This Row],[wz (deg)]]*output__2[[#This Row],[dt]]</f>
        <v>-1.3700280318270659</v>
      </c>
      <c r="O593">
        <f>SUM($L$2:output__2[[#This Row],[delta θx]])</f>
        <v>-25.390047149767877</v>
      </c>
      <c r="P593">
        <f>SUM($M$2:output__2[[#This Row],[delta θy]])</f>
        <v>-26.303078314617068</v>
      </c>
      <c r="Q593">
        <f>SUM($N$2:output__2[[#This Row],[delta θz]])</f>
        <v>-3.7646071607932656</v>
      </c>
      <c r="R593">
        <f>SQRT(output__2[[#This Row],[θ x]]^2+output__2[[#This Row],[θ y]]^2+output__2[[#This Row],[θ z]]^2)</f>
        <v>36.751580784605856</v>
      </c>
      <c r="S593">
        <f>output__2[[#This Row],[ax]]*$B593</f>
        <v>0.13591799999999979</v>
      </c>
      <c r="T593">
        <f>output__2[[#This Row],[ay]]*$B593</f>
        <v>0.62421599999999899</v>
      </c>
      <c r="U593">
        <f>output__2[[#This Row],[az]]*$B593</f>
        <v>-0.17115599999999973</v>
      </c>
      <c r="V593">
        <f>SUM(S$2:S593)</f>
        <v>7.8806245399998982</v>
      </c>
      <c r="W593">
        <f>SUM(T$2:T593)</f>
        <v>13.49769986999925</v>
      </c>
      <c r="X593">
        <f>SUM($U$2:U593)</f>
        <v>-45.59977225999959</v>
      </c>
      <c r="Y593">
        <f>SQRT(output__2[[#This Row],[vx]]^2+output__2[[#This Row],[vy]]^2+output__2[[#This Row],[vz]]^2)</f>
        <v>48.204059736549723</v>
      </c>
      <c r="Z593">
        <f t="shared" si="9"/>
        <v>0.97499999999999998</v>
      </c>
      <c r="AA593">
        <f>output__2[[#This Row],[m segmental(kg)]]*output__2[[#This Row],[vmag]]</f>
        <v>46.998958243135981</v>
      </c>
    </row>
    <row r="594" spans="1:27" x14ac:dyDescent="0.3">
      <c r="A594">
        <v>74.348640000000003</v>
      </c>
      <c r="B594">
        <f>output__2[[#This Row],[time]]-A593</f>
        <v>0.12863700000001188</v>
      </c>
      <c r="C594">
        <v>-1.29</v>
      </c>
      <c r="D594">
        <v>-4.83</v>
      </c>
      <c r="E594">
        <v>0.64</v>
      </c>
      <c r="F594">
        <v>-0.55000000000000004</v>
      </c>
      <c r="G594">
        <v>-0.59</v>
      </c>
      <c r="H594">
        <v>-0.09</v>
      </c>
      <c r="I594">
        <f>output__2[[#This Row],[wx]]*180/PI()</f>
        <v>-31.512678732195283</v>
      </c>
      <c r="J594">
        <f>output__2[[#This Row],[wy]]*180/PI()</f>
        <v>-33.804509912718565</v>
      </c>
      <c r="K594">
        <f>output__2[[#This Row],[wz]]*180/PI()</f>
        <v>-5.156620156177409</v>
      </c>
      <c r="L594">
        <f>output__2[[#This Row],[wx (deg)]]*output__2[[#This Row],[dt]]</f>
        <v>-4.053696454073779</v>
      </c>
      <c r="M594">
        <f>output__2[[#This Row],[wy (deg)]]*output__2[[#This Row],[dt]]</f>
        <v>-4.3485107416427793</v>
      </c>
      <c r="N594">
        <f>output__2[[#This Row],[wz (deg)]]*output__2[[#This Row],[dt]]</f>
        <v>-0.66333214703025467</v>
      </c>
      <c r="O594">
        <f>SUM($L$2:output__2[[#This Row],[delta θx]])</f>
        <v>-29.443743603841657</v>
      </c>
      <c r="P594">
        <f>SUM($M$2:output__2[[#This Row],[delta θy]])</f>
        <v>-30.651589056259848</v>
      </c>
      <c r="Q594">
        <f>SUM($N$2:output__2[[#This Row],[delta θz]])</f>
        <v>-4.4279393078235199</v>
      </c>
      <c r="R594">
        <f>SQRT(output__2[[#This Row],[θ x]]^2+output__2[[#This Row],[θ y]]^2+output__2[[#This Row],[θ z]]^2)</f>
        <v>42.732430256145783</v>
      </c>
      <c r="S594">
        <f>output__2[[#This Row],[ax]]*$B594</f>
        <v>-0.16594173000001533</v>
      </c>
      <c r="T594">
        <f>output__2[[#This Row],[ay]]*$B594</f>
        <v>-0.62131671000005739</v>
      </c>
      <c r="U594">
        <f>output__2[[#This Row],[az]]*$B594</f>
        <v>8.2327680000007605E-2</v>
      </c>
      <c r="V594">
        <f>SUM(S$2:S594)</f>
        <v>7.714682809999883</v>
      </c>
      <c r="W594">
        <f>SUM(T$2:T594)</f>
        <v>12.876383159999193</v>
      </c>
      <c r="X594">
        <f>SUM($U$2:U594)</f>
        <v>-45.517444579999584</v>
      </c>
      <c r="Y594">
        <f>SQRT(output__2[[#This Row],[vx]]^2+output__2[[#This Row],[vy]]^2+output__2[[#This Row],[vz]]^2)</f>
        <v>47.928648376887828</v>
      </c>
      <c r="Z594">
        <f t="shared" si="9"/>
        <v>0.97499999999999998</v>
      </c>
      <c r="AA594">
        <f>output__2[[#This Row],[m segmental(kg)]]*output__2[[#This Row],[vmag]]</f>
        <v>46.730432167465629</v>
      </c>
    </row>
    <row r="595" spans="1:27" x14ac:dyDescent="0.3">
      <c r="A595">
        <v>74.486522999999991</v>
      </c>
      <c r="B595">
        <f>output__2[[#This Row],[time]]-A594</f>
        <v>0.13788299999998799</v>
      </c>
      <c r="C595">
        <v>1.72</v>
      </c>
      <c r="D595">
        <v>1.1200000000000001</v>
      </c>
      <c r="E595">
        <v>-2.56</v>
      </c>
      <c r="F595">
        <v>1.08</v>
      </c>
      <c r="G595">
        <v>0.77</v>
      </c>
      <c r="H595">
        <v>-0.39</v>
      </c>
      <c r="I595">
        <f>output__2[[#This Row],[wx]]*180/PI()</f>
        <v>61.879441874128908</v>
      </c>
      <c r="J595">
        <f>output__2[[#This Row],[wy]]*180/PI()</f>
        <v>44.117750225073387</v>
      </c>
      <c r="K595">
        <f>output__2[[#This Row],[wz]]*180/PI()</f>
        <v>-22.345354010102106</v>
      </c>
      <c r="L595">
        <f>output__2[[#This Row],[wx (deg)]]*output__2[[#This Row],[dt]]</f>
        <v>8.5321230839297737</v>
      </c>
      <c r="M595">
        <f>output__2[[#This Row],[wy (deg)]]*output__2[[#This Row],[dt]]</f>
        <v>6.0830877542832642</v>
      </c>
      <c r="N595">
        <f>output__2[[#This Row],[wz (deg)]]*output__2[[#This Row],[dt]]</f>
        <v>-3.0810444469746403</v>
      </c>
      <c r="O595">
        <f>SUM($L$2:output__2[[#This Row],[delta θx]])</f>
        <v>-20.911620519911885</v>
      </c>
      <c r="P595">
        <f>SUM($M$2:output__2[[#This Row],[delta θy]])</f>
        <v>-24.568501301976582</v>
      </c>
      <c r="Q595">
        <f>SUM($N$2:output__2[[#This Row],[delta θz]])</f>
        <v>-7.5089837547981606</v>
      </c>
      <c r="R595">
        <f>SQRT(output__2[[#This Row],[θ x]]^2+output__2[[#This Row],[θ y]]^2+output__2[[#This Row],[θ z]]^2)</f>
        <v>33.125397597973787</v>
      </c>
      <c r="S595">
        <f>output__2[[#This Row],[ax]]*$B595</f>
        <v>0.23715875999997935</v>
      </c>
      <c r="T595">
        <f>output__2[[#This Row],[ay]]*$B595</f>
        <v>0.15442895999998657</v>
      </c>
      <c r="U595">
        <f>output__2[[#This Row],[az]]*$B595</f>
        <v>-0.35298047999996923</v>
      </c>
      <c r="V595">
        <f>SUM(S$2:S595)</f>
        <v>7.9518415699998624</v>
      </c>
      <c r="W595">
        <f>SUM(T$2:T595)</f>
        <v>13.03081211999918</v>
      </c>
      <c r="X595">
        <f>SUM($U$2:U595)</f>
        <v>-45.870425059999555</v>
      </c>
      <c r="Y595">
        <f>SQRT(output__2[[#This Row],[vx]]^2+output__2[[#This Row],[vy]]^2+output__2[[#This Row],[vz]]^2)</f>
        <v>48.343869766973874</v>
      </c>
      <c r="Z595">
        <f t="shared" si="9"/>
        <v>0.97499999999999998</v>
      </c>
      <c r="AA595">
        <f>output__2[[#This Row],[m segmental(kg)]]*output__2[[#This Row],[vmag]]</f>
        <v>47.135273022799524</v>
      </c>
    </row>
    <row r="596" spans="1:27" x14ac:dyDescent="0.3">
      <c r="A596">
        <v>74.599704000000003</v>
      </c>
      <c r="B596">
        <f>output__2[[#This Row],[time]]-A595</f>
        <v>0.11318100000001152</v>
      </c>
      <c r="C596">
        <v>1.19</v>
      </c>
      <c r="D596">
        <v>2.62</v>
      </c>
      <c r="E596">
        <v>0.83000000000000007</v>
      </c>
      <c r="F596">
        <v>0.12</v>
      </c>
      <c r="G596">
        <v>-0.1</v>
      </c>
      <c r="H596">
        <v>0.25</v>
      </c>
      <c r="I596">
        <f>output__2[[#This Row],[wx]]*180/PI()</f>
        <v>6.8754935415698784</v>
      </c>
      <c r="J596">
        <f>output__2[[#This Row],[wy]]*180/PI()</f>
        <v>-5.7295779513082321</v>
      </c>
      <c r="K596">
        <f>output__2[[#This Row],[wz]]*180/PI()</f>
        <v>14.323944878270581</v>
      </c>
      <c r="L596">
        <f>output__2[[#This Row],[wx (deg)]]*output__2[[#This Row],[dt]]</f>
        <v>0.77817523452849957</v>
      </c>
      <c r="M596">
        <f>output__2[[#This Row],[wy (deg)]]*output__2[[#This Row],[dt]]</f>
        <v>-0.64847936210708301</v>
      </c>
      <c r="N596">
        <f>output__2[[#This Row],[wz (deg)]]*output__2[[#This Row],[dt]]</f>
        <v>1.6211984052677075</v>
      </c>
      <c r="O596">
        <f>SUM($L$2:output__2[[#This Row],[delta θx]])</f>
        <v>-20.133445285383385</v>
      </c>
      <c r="P596">
        <f>SUM($M$2:output__2[[#This Row],[delta θy]])</f>
        <v>-25.216980664083664</v>
      </c>
      <c r="Q596">
        <f>SUM($N$2:output__2[[#This Row],[delta θz]])</f>
        <v>-5.8877853495304535</v>
      </c>
      <c r="R596">
        <f>SQRT(output__2[[#This Row],[θ x]]^2+output__2[[#This Row],[θ y]]^2+output__2[[#This Row],[θ z]]^2)</f>
        <v>32.801185179722417</v>
      </c>
      <c r="S596">
        <f>output__2[[#This Row],[ax]]*$B596</f>
        <v>0.1346853900000137</v>
      </c>
      <c r="T596">
        <f>output__2[[#This Row],[ay]]*$B596</f>
        <v>0.29653422000003021</v>
      </c>
      <c r="U596">
        <f>output__2[[#This Row],[az]]*$B596</f>
        <v>9.3940230000009575E-2</v>
      </c>
      <c r="V596">
        <f>SUM(S$2:S596)</f>
        <v>8.0865269599998761</v>
      </c>
      <c r="W596">
        <f>SUM(T$2:T596)</f>
        <v>13.32734633999921</v>
      </c>
      <c r="X596">
        <f>SUM($U$2:U596)</f>
        <v>-45.776484829999546</v>
      </c>
      <c r="Y596">
        <f>SQRT(output__2[[#This Row],[vx]]^2+output__2[[#This Row],[vy]]^2+output__2[[#This Row],[vz]]^2)</f>
        <v>48.358004943672704</v>
      </c>
      <c r="Z596">
        <f t="shared" si="9"/>
        <v>0.97499999999999998</v>
      </c>
      <c r="AA596">
        <f>output__2[[#This Row],[m segmental(kg)]]*output__2[[#This Row],[vmag]]</f>
        <v>47.149054820080885</v>
      </c>
    </row>
    <row r="597" spans="1:27" x14ac:dyDescent="0.3">
      <c r="A597">
        <v>74.724850000000004</v>
      </c>
      <c r="B597">
        <f>output__2[[#This Row],[time]]-A596</f>
        <v>0.12514600000000087</v>
      </c>
      <c r="C597">
        <v>1.6600000000000001</v>
      </c>
      <c r="D597">
        <v>-4.51</v>
      </c>
      <c r="E597">
        <v>3.11</v>
      </c>
      <c r="F597">
        <v>0.22</v>
      </c>
      <c r="G597">
        <v>0.46</v>
      </c>
      <c r="H597">
        <v>-0.04</v>
      </c>
      <c r="I597">
        <f>output__2[[#This Row],[wx]]*180/PI()</f>
        <v>12.605071492878112</v>
      </c>
      <c r="J597">
        <f>output__2[[#This Row],[wy]]*180/PI()</f>
        <v>26.356058576017869</v>
      </c>
      <c r="K597">
        <f>output__2[[#This Row],[wz]]*180/PI()</f>
        <v>-2.2918311805232929</v>
      </c>
      <c r="L597">
        <f>output__2[[#This Row],[wx (deg)]]*output__2[[#This Row],[dt]]</f>
        <v>1.5774742770477352</v>
      </c>
      <c r="M597">
        <f>output__2[[#This Row],[wy (deg)]]*output__2[[#This Row],[dt]]</f>
        <v>3.2983553065543552</v>
      </c>
      <c r="N597">
        <f>output__2[[#This Row],[wz (deg)]]*output__2[[#This Row],[dt]]</f>
        <v>-0.28681350491777002</v>
      </c>
      <c r="O597">
        <f>SUM($L$2:output__2[[#This Row],[delta θx]])</f>
        <v>-18.55597100833565</v>
      </c>
      <c r="P597">
        <f>SUM($M$2:output__2[[#This Row],[delta θy]])</f>
        <v>-21.918625357529308</v>
      </c>
      <c r="Q597">
        <f>SUM($N$2:output__2[[#This Row],[delta θz]])</f>
        <v>-6.1745988544482238</v>
      </c>
      <c r="R597">
        <f>SQRT(output__2[[#This Row],[θ x]]^2+output__2[[#This Row],[θ y]]^2+output__2[[#This Row],[θ z]]^2)</f>
        <v>29.374748826828686</v>
      </c>
      <c r="S597">
        <f>output__2[[#This Row],[ax]]*$B597</f>
        <v>0.20774236000000146</v>
      </c>
      <c r="T597">
        <f>output__2[[#This Row],[ay]]*$B597</f>
        <v>-0.56440846000000389</v>
      </c>
      <c r="U597">
        <f>output__2[[#This Row],[az]]*$B597</f>
        <v>0.38920406000000268</v>
      </c>
      <c r="V597">
        <f>SUM(S$2:S597)</f>
        <v>8.2942693199998772</v>
      </c>
      <c r="W597">
        <f>SUM(T$2:T597)</f>
        <v>12.762937879999205</v>
      </c>
      <c r="X597">
        <f>SUM($U$2:U597)</f>
        <v>-45.387280769999542</v>
      </c>
      <c r="Y597">
        <f>SQRT(output__2[[#This Row],[vx]]^2+output__2[[#This Row],[vy]]^2+output__2[[#This Row],[vz]]^2)</f>
        <v>47.871627741034459</v>
      </c>
      <c r="Z597">
        <f t="shared" si="9"/>
        <v>0.97499999999999998</v>
      </c>
      <c r="AA597">
        <f>output__2[[#This Row],[m segmental(kg)]]*output__2[[#This Row],[vmag]]</f>
        <v>46.674837047508596</v>
      </c>
    </row>
    <row r="598" spans="1:27" x14ac:dyDescent="0.3">
      <c r="A598">
        <v>74.847265999999991</v>
      </c>
      <c r="B598">
        <f>output__2[[#This Row],[time]]-A597</f>
        <v>0.12241599999998698</v>
      </c>
      <c r="C598">
        <v>-7.43</v>
      </c>
      <c r="D598">
        <v>-5.5600000000000005</v>
      </c>
      <c r="E598">
        <v>4.1100000000000003</v>
      </c>
      <c r="F598">
        <v>2.17</v>
      </c>
      <c r="G598">
        <v>0.71</v>
      </c>
      <c r="H598">
        <v>0.55000000000000004</v>
      </c>
      <c r="I598">
        <f>output__2[[#This Row],[wx]]*180/PI()</f>
        <v>124.33184154338863</v>
      </c>
      <c r="J598">
        <f>output__2[[#This Row],[wy]]*180/PI()</f>
        <v>40.680003454288446</v>
      </c>
      <c r="K598">
        <f>output__2[[#This Row],[wz]]*180/PI()</f>
        <v>31.512678732195283</v>
      </c>
      <c r="L598">
        <f>output__2[[#This Row],[wx (deg)]]*output__2[[#This Row],[dt]]</f>
        <v>15.220206714373845</v>
      </c>
      <c r="M598">
        <f>output__2[[#This Row],[wy (deg)]]*output__2[[#This Row],[dt]]</f>
        <v>4.979883302859645</v>
      </c>
      <c r="N598">
        <f>output__2[[#This Row],[wz (deg)]]*output__2[[#This Row],[dt]]</f>
        <v>3.8576560796800075</v>
      </c>
      <c r="O598">
        <f>SUM($L$2:output__2[[#This Row],[delta θx]])</f>
        <v>-3.3357642939618053</v>
      </c>
      <c r="P598">
        <f>SUM($M$2:output__2[[#This Row],[delta θy]])</f>
        <v>-16.938742054669664</v>
      </c>
      <c r="Q598">
        <f>SUM($N$2:output__2[[#This Row],[delta θz]])</f>
        <v>-2.3169427747682163</v>
      </c>
      <c r="R598">
        <f>SQRT(output__2[[#This Row],[θ x]]^2+output__2[[#This Row],[θ y]]^2+output__2[[#This Row],[θ z]]^2)</f>
        <v>17.41885557782301</v>
      </c>
      <c r="S598">
        <f>output__2[[#This Row],[ax]]*$B598</f>
        <v>-0.90955087999990325</v>
      </c>
      <c r="T598">
        <f>output__2[[#This Row],[ay]]*$B598</f>
        <v>-0.68063295999992768</v>
      </c>
      <c r="U598">
        <f>output__2[[#This Row],[az]]*$B598</f>
        <v>0.50312975999994658</v>
      </c>
      <c r="V598">
        <f>SUM(S$2:S598)</f>
        <v>7.3847184399999737</v>
      </c>
      <c r="W598">
        <f>SUM(T$2:T598)</f>
        <v>12.082304919999277</v>
      </c>
      <c r="X598">
        <f>SUM($U$2:U598)</f>
        <v>-44.884151009999599</v>
      </c>
      <c r="Y598">
        <f>SQRT(output__2[[#This Row],[vx]]^2+output__2[[#This Row],[vy]]^2+output__2[[#This Row],[vz]]^2)</f>
        <v>47.064882561272398</v>
      </c>
      <c r="Z598">
        <f t="shared" si="9"/>
        <v>0.97499999999999998</v>
      </c>
      <c r="AA598">
        <f>output__2[[#This Row],[m segmental(kg)]]*output__2[[#This Row],[vmag]]</f>
        <v>45.888260497240587</v>
      </c>
    </row>
    <row r="599" spans="1:27" x14ac:dyDescent="0.3">
      <c r="A599">
        <v>74.978191999999993</v>
      </c>
      <c r="B599">
        <f>output__2[[#This Row],[time]]-A598</f>
        <v>0.13092600000000232</v>
      </c>
      <c r="C599">
        <v>4.49</v>
      </c>
      <c r="D599">
        <v>1.84</v>
      </c>
      <c r="E599">
        <v>2.0300000000000002</v>
      </c>
      <c r="F599">
        <v>1.0900000000000001</v>
      </c>
      <c r="G599">
        <v>-0.15</v>
      </c>
      <c r="H599">
        <v>0.25</v>
      </c>
      <c r="I599">
        <f>output__2[[#This Row],[wx]]*180/PI()</f>
        <v>62.452399669259741</v>
      </c>
      <c r="J599">
        <f>output__2[[#This Row],[wy]]*180/PI()</f>
        <v>-8.5943669269623477</v>
      </c>
      <c r="K599">
        <f>output__2[[#This Row],[wz]]*180/PI()</f>
        <v>14.323944878270581</v>
      </c>
      <c r="L599">
        <f>output__2[[#This Row],[wx (deg)]]*output__2[[#This Row],[dt]]</f>
        <v>8.1766428790976455</v>
      </c>
      <c r="M599">
        <f>output__2[[#This Row],[wy (deg)]]*output__2[[#This Row],[dt]]</f>
        <v>-1.1252260842794923</v>
      </c>
      <c r="N599">
        <f>output__2[[#This Row],[wz (deg)]]*output__2[[#This Row],[dt]]</f>
        <v>1.8753768071324872</v>
      </c>
      <c r="O599">
        <f>SUM($L$2:output__2[[#This Row],[delta θx]])</f>
        <v>4.8408785851358402</v>
      </c>
      <c r="P599">
        <f>SUM($M$2:output__2[[#This Row],[delta θy]])</f>
        <v>-18.063968138949157</v>
      </c>
      <c r="Q599">
        <f>SUM($N$2:output__2[[#This Row],[delta θz]])</f>
        <v>-0.44156596763572908</v>
      </c>
      <c r="R599">
        <f>SQRT(output__2[[#This Row],[θ x]]^2+output__2[[#This Row],[θ y]]^2+output__2[[#This Row],[θ z]]^2)</f>
        <v>18.706577209761576</v>
      </c>
      <c r="S599">
        <f>output__2[[#This Row],[ax]]*$B599</f>
        <v>0.58785774000001045</v>
      </c>
      <c r="T599">
        <f>output__2[[#This Row],[ay]]*$B599</f>
        <v>0.24090384000000428</v>
      </c>
      <c r="U599">
        <f>output__2[[#This Row],[az]]*$B599</f>
        <v>0.26577978000000474</v>
      </c>
      <c r="V599">
        <f>SUM(S$2:S599)</f>
        <v>7.9725761799999839</v>
      </c>
      <c r="W599">
        <f>SUM(T$2:T599)</f>
        <v>12.323208759999282</v>
      </c>
      <c r="X599">
        <f>SUM($U$2:U599)</f>
        <v>-44.618371229999596</v>
      </c>
      <c r="Y599">
        <f>SQRT(output__2[[#This Row],[vx]]^2+output__2[[#This Row],[vy]]^2+output__2[[#This Row],[vz]]^2)</f>
        <v>46.970442794447678</v>
      </c>
      <c r="Z599">
        <f t="shared" si="9"/>
        <v>0.97499999999999998</v>
      </c>
      <c r="AA599">
        <f>output__2[[#This Row],[m segmental(kg)]]*output__2[[#This Row],[vmag]]</f>
        <v>45.796181724586482</v>
      </c>
    </row>
    <row r="600" spans="1:27" x14ac:dyDescent="0.3">
      <c r="A600">
        <v>75.122624999999999</v>
      </c>
      <c r="B600">
        <f>output__2[[#This Row],[time]]-A599</f>
        <v>0.14443300000000647</v>
      </c>
      <c r="C600">
        <v>-1.17</v>
      </c>
      <c r="D600">
        <v>-1.35</v>
      </c>
      <c r="E600">
        <v>-1.77</v>
      </c>
      <c r="F600">
        <v>-0.01</v>
      </c>
      <c r="G600">
        <v>-0.84</v>
      </c>
      <c r="H600">
        <v>0.26</v>
      </c>
      <c r="I600">
        <f>output__2[[#This Row],[wx]]*180/PI()</f>
        <v>-0.57295779513082323</v>
      </c>
      <c r="J600">
        <f>output__2[[#This Row],[wy]]*180/PI()</f>
        <v>-48.128454790989146</v>
      </c>
      <c r="K600">
        <f>output__2[[#This Row],[wz]]*180/PI()</f>
        <v>14.896902673401405</v>
      </c>
      <c r="L600">
        <f>output__2[[#This Row],[wx (deg)]]*output__2[[#This Row],[dt]]</f>
        <v>-8.2754013224133907E-2</v>
      </c>
      <c r="M600">
        <f>output__2[[#This Row],[wy (deg)]]*output__2[[#This Row],[dt]]</f>
        <v>-6.9513371108272466</v>
      </c>
      <c r="N600">
        <f>output__2[[#This Row],[wz (deg)]]*output__2[[#This Row],[dt]]</f>
        <v>2.1516043438274814</v>
      </c>
      <c r="O600">
        <f>SUM($L$2:output__2[[#This Row],[delta θx]])</f>
        <v>4.758124571911706</v>
      </c>
      <c r="P600">
        <f>SUM($M$2:output__2[[#This Row],[delta θy]])</f>
        <v>-25.015305249776404</v>
      </c>
      <c r="Q600">
        <f>SUM($N$2:output__2[[#This Row],[delta θz]])</f>
        <v>1.7100383761917524</v>
      </c>
      <c r="R600">
        <f>SQRT(output__2[[#This Row],[θ x]]^2+output__2[[#This Row],[θ y]]^2+output__2[[#This Row],[θ z]]^2)</f>
        <v>25.521157446898236</v>
      </c>
      <c r="S600">
        <f>output__2[[#This Row],[ax]]*$B600</f>
        <v>-0.16898661000000756</v>
      </c>
      <c r="T600">
        <f>output__2[[#This Row],[ay]]*$B600</f>
        <v>-0.19498455000000875</v>
      </c>
      <c r="U600">
        <f>output__2[[#This Row],[az]]*$B600</f>
        <v>-0.25564641000001148</v>
      </c>
      <c r="V600">
        <f>SUM(S$2:S600)</f>
        <v>7.8035895699999767</v>
      </c>
      <c r="W600">
        <f>SUM(T$2:T600)</f>
        <v>12.128224209999274</v>
      </c>
      <c r="X600">
        <f>SUM($U$2:U600)</f>
        <v>-44.874017639999607</v>
      </c>
      <c r="Y600">
        <f>SQRT(output__2[[#This Row],[vx]]^2+output__2[[#This Row],[vy]]^2+output__2[[#This Row],[vz]]^2)</f>
        <v>47.134565785843627</v>
      </c>
      <c r="Z600">
        <f t="shared" si="9"/>
        <v>0.97499999999999998</v>
      </c>
      <c r="AA600">
        <f>output__2[[#This Row],[m segmental(kg)]]*output__2[[#This Row],[vmag]]</f>
        <v>45.956201641197538</v>
      </c>
    </row>
    <row r="601" spans="1:27" x14ac:dyDescent="0.3">
      <c r="A601">
        <v>75.242588999999995</v>
      </c>
      <c r="B601">
        <f>output__2[[#This Row],[time]]-A600</f>
        <v>0.11996399999999596</v>
      </c>
      <c r="C601">
        <v>1.68</v>
      </c>
      <c r="D601">
        <v>-11.61</v>
      </c>
      <c r="E601">
        <v>-0.96</v>
      </c>
      <c r="F601">
        <v>-0.19</v>
      </c>
      <c r="G601">
        <v>0.16</v>
      </c>
      <c r="H601">
        <v>0.12</v>
      </c>
      <c r="I601">
        <f>output__2[[#This Row],[wx]]*180/PI()</f>
        <v>-10.886198107485642</v>
      </c>
      <c r="J601">
        <f>output__2[[#This Row],[wy]]*180/PI()</f>
        <v>9.1673247220931717</v>
      </c>
      <c r="K601">
        <f>output__2[[#This Row],[wz]]*180/PI()</f>
        <v>6.8754935415698784</v>
      </c>
      <c r="L601">
        <f>output__2[[#This Row],[wx (deg)]]*output__2[[#This Row],[dt]]</f>
        <v>-1.3059518697663637</v>
      </c>
      <c r="M601">
        <f>output__2[[#This Row],[wy (deg)]]*output__2[[#This Row],[dt]]</f>
        <v>1.0997489429611482</v>
      </c>
      <c r="N601">
        <f>output__2[[#This Row],[wz (deg)]]*output__2[[#This Row],[dt]]</f>
        <v>0.82481170722086117</v>
      </c>
      <c r="O601">
        <f>SUM($L$2:output__2[[#This Row],[delta θx]])</f>
        <v>3.4521727021453423</v>
      </c>
      <c r="P601">
        <f>SUM($M$2:output__2[[#This Row],[delta θy]])</f>
        <v>-23.915556306815255</v>
      </c>
      <c r="Q601">
        <f>SUM($N$2:output__2[[#This Row],[delta θz]])</f>
        <v>2.5348500834126133</v>
      </c>
      <c r="R601">
        <f>SQRT(output__2[[#This Row],[θ x]]^2+output__2[[#This Row],[θ y]]^2+output__2[[#This Row],[θ z]]^2)</f>
        <v>24.296024258616168</v>
      </c>
      <c r="S601">
        <f>output__2[[#This Row],[ax]]*$B601</f>
        <v>0.2015395199999932</v>
      </c>
      <c r="T601">
        <f>output__2[[#This Row],[ay]]*$B601</f>
        <v>-1.3927820399999531</v>
      </c>
      <c r="U601">
        <f>output__2[[#This Row],[az]]*$B601</f>
        <v>-0.11516543999999612</v>
      </c>
      <c r="V601">
        <f>SUM(S$2:S601)</f>
        <v>8.0051290899999703</v>
      </c>
      <c r="W601">
        <f>SUM(T$2:T601)</f>
        <v>10.73544216999932</v>
      </c>
      <c r="X601">
        <f>SUM($U$2:U601)</f>
        <v>-44.989183079999606</v>
      </c>
      <c r="Y601">
        <f>SQRT(output__2[[#This Row],[vx]]^2+output__2[[#This Row],[vy]]^2+output__2[[#This Row],[vz]]^2)</f>
        <v>46.939944658453598</v>
      </c>
      <c r="Z601">
        <f t="shared" si="9"/>
        <v>0.97499999999999998</v>
      </c>
      <c r="AA601">
        <f>output__2[[#This Row],[m segmental(kg)]]*output__2[[#This Row],[vmag]]</f>
        <v>45.766446041992261</v>
      </c>
    </row>
    <row r="602" spans="1:27" x14ac:dyDescent="0.3">
      <c r="A602">
        <v>75.389667000000003</v>
      </c>
      <c r="B602">
        <f>output__2[[#This Row],[time]]-A601</f>
        <v>0.14707800000000759</v>
      </c>
      <c r="C602">
        <v>0.52</v>
      </c>
      <c r="D602">
        <v>-0.37</v>
      </c>
      <c r="E602">
        <v>1.84</v>
      </c>
      <c r="F602">
        <v>-0.54</v>
      </c>
      <c r="G602">
        <v>0.59</v>
      </c>
      <c r="H602">
        <v>-7.0000000000000007E-2</v>
      </c>
      <c r="I602">
        <f>output__2[[#This Row],[wx]]*180/PI()</f>
        <v>-30.939720937064454</v>
      </c>
      <c r="J602">
        <f>output__2[[#This Row],[wy]]*180/PI()</f>
        <v>33.804509912718565</v>
      </c>
      <c r="K602">
        <f>output__2[[#This Row],[wz]]*180/PI()</f>
        <v>-4.0107045659157627</v>
      </c>
      <c r="L602">
        <f>output__2[[#This Row],[wx (deg)]]*output__2[[#This Row],[dt]]</f>
        <v>-4.5505522759818007</v>
      </c>
      <c r="M602">
        <f>output__2[[#This Row],[wy (deg)]]*output__2[[#This Row],[dt]]</f>
        <v>4.9718997089430781</v>
      </c>
      <c r="N602">
        <f>output__2[[#This Row],[wz (deg)]]*output__2[[#This Row],[dt]]</f>
        <v>-0.58988640614578902</v>
      </c>
      <c r="O602">
        <f>SUM($L$2:output__2[[#This Row],[delta θx]])</f>
        <v>-1.0983795738364583</v>
      </c>
      <c r="P602">
        <f>SUM($M$2:output__2[[#This Row],[delta θy]])</f>
        <v>-18.943656597872177</v>
      </c>
      <c r="Q602">
        <f>SUM($N$2:output__2[[#This Row],[delta θz]])</f>
        <v>1.9449636772668244</v>
      </c>
      <c r="R602">
        <f>SQRT(output__2[[#This Row],[θ x]]^2+output__2[[#This Row],[θ y]]^2+output__2[[#This Row],[θ z]]^2)</f>
        <v>19.074890476545718</v>
      </c>
      <c r="S602">
        <f>output__2[[#This Row],[ax]]*$B602</f>
        <v>7.6480560000003944E-2</v>
      </c>
      <c r="T602">
        <f>output__2[[#This Row],[ay]]*$B602</f>
        <v>-5.441886000000281E-2</v>
      </c>
      <c r="U602">
        <f>output__2[[#This Row],[az]]*$B602</f>
        <v>0.270623520000014</v>
      </c>
      <c r="V602">
        <f>SUM(S$2:S602)</f>
        <v>8.0816096499999741</v>
      </c>
      <c r="W602">
        <f>SUM(T$2:T602)</f>
        <v>10.681023309999318</v>
      </c>
      <c r="X602">
        <f>SUM($U$2:U602)</f>
        <v>-44.718559559999591</v>
      </c>
      <c r="Y602">
        <f>SQRT(output__2[[#This Row],[vx]]^2+output__2[[#This Row],[vy]]^2+output__2[[#This Row],[vz]]^2)</f>
        <v>46.681326487204196</v>
      </c>
      <c r="Z602">
        <f t="shared" si="9"/>
        <v>0.97499999999999998</v>
      </c>
      <c r="AA602">
        <f>output__2[[#This Row],[m segmental(kg)]]*output__2[[#This Row],[vmag]]</f>
        <v>45.514293325024092</v>
      </c>
    </row>
    <row r="603" spans="1:27" x14ac:dyDescent="0.3">
      <c r="A603">
        <v>75.475134999999995</v>
      </c>
      <c r="B603">
        <f>output__2[[#This Row],[time]]-A602</f>
        <v>8.5467999999991662E-2</v>
      </c>
      <c r="C603">
        <v>1.33</v>
      </c>
      <c r="D603">
        <v>-1.37</v>
      </c>
      <c r="E603">
        <v>1.74</v>
      </c>
      <c r="F603">
        <v>-0.39</v>
      </c>
      <c r="G603">
        <v>0.57000000000000006</v>
      </c>
      <c r="H603">
        <v>-7.0000000000000007E-2</v>
      </c>
      <c r="I603">
        <f>output__2[[#This Row],[wx]]*180/PI()</f>
        <v>-22.345354010102106</v>
      </c>
      <c r="J603">
        <f>output__2[[#This Row],[wy]]*180/PI()</f>
        <v>32.658594322456928</v>
      </c>
      <c r="K603">
        <f>output__2[[#This Row],[wz]]*180/PI()</f>
        <v>-4.0107045659157627</v>
      </c>
      <c r="L603">
        <f>output__2[[#This Row],[wx (deg)]]*output__2[[#This Row],[dt]]</f>
        <v>-1.9098127165352206</v>
      </c>
      <c r="M603">
        <f>output__2[[#This Row],[wy (deg)]]*output__2[[#This Row],[dt]]</f>
        <v>2.7912647395514765</v>
      </c>
      <c r="N603">
        <f>output__2[[#This Row],[wz (deg)]]*output__2[[#This Row],[dt]]</f>
        <v>-0.34278689783965499</v>
      </c>
      <c r="O603">
        <f>SUM($L$2:output__2[[#This Row],[delta θx]])</f>
        <v>-3.0081922903716789</v>
      </c>
      <c r="P603">
        <f>SUM($M$2:output__2[[#This Row],[delta θy]])</f>
        <v>-16.152391858320701</v>
      </c>
      <c r="Q603">
        <f>SUM($N$2:output__2[[#This Row],[delta θz]])</f>
        <v>1.6021767794271695</v>
      </c>
      <c r="R603">
        <f>SQRT(output__2[[#This Row],[θ x]]^2+output__2[[#This Row],[θ y]]^2+output__2[[#This Row],[θ z]]^2)</f>
        <v>16.508057245876394</v>
      </c>
      <c r="S603">
        <f>output__2[[#This Row],[ax]]*$B603</f>
        <v>0.11367243999998891</v>
      </c>
      <c r="T603">
        <f>output__2[[#This Row],[ay]]*$B603</f>
        <v>-0.11709115999998859</v>
      </c>
      <c r="U603">
        <f>output__2[[#This Row],[az]]*$B603</f>
        <v>0.14871431999998549</v>
      </c>
      <c r="V603">
        <f>SUM(S$2:S603)</f>
        <v>8.1952820899999637</v>
      </c>
      <c r="W603">
        <f>SUM(T$2:T603)</f>
        <v>10.56393214999933</v>
      </c>
      <c r="X603">
        <f>SUM($U$2:U603)</f>
        <v>-44.569845239999609</v>
      </c>
      <c r="Y603">
        <f>SQRT(output__2[[#This Row],[vx]]^2+output__2[[#This Row],[vy]]^2+output__2[[#This Row],[vz]]^2)</f>
        <v>46.53203644503408</v>
      </c>
      <c r="Z603">
        <f t="shared" si="9"/>
        <v>0.97499999999999998</v>
      </c>
      <c r="AA603">
        <f>output__2[[#This Row],[m segmental(kg)]]*output__2[[#This Row],[vmag]]</f>
        <v>45.368735533908229</v>
      </c>
    </row>
    <row r="604" spans="1:27" x14ac:dyDescent="0.3">
      <c r="A604">
        <v>75.600764999999996</v>
      </c>
      <c r="B604">
        <f>output__2[[#This Row],[time]]-A603</f>
        <v>0.12563000000000102</v>
      </c>
      <c r="C604">
        <v>0.55000000000000004</v>
      </c>
      <c r="D604">
        <v>-7.32</v>
      </c>
      <c r="E604">
        <v>-1.79</v>
      </c>
      <c r="F604">
        <v>-0.37</v>
      </c>
      <c r="G604">
        <v>0.17</v>
      </c>
      <c r="H604">
        <v>-0.28999999999999998</v>
      </c>
      <c r="I604">
        <f>output__2[[#This Row],[wx]]*180/PI()</f>
        <v>-21.199438419840458</v>
      </c>
      <c r="J604">
        <f>output__2[[#This Row],[wy]]*180/PI()</f>
        <v>9.7402825172239957</v>
      </c>
      <c r="K604">
        <f>output__2[[#This Row],[wz]]*180/PI()</f>
        <v>-16.615776058793873</v>
      </c>
      <c r="L604">
        <f>output__2[[#This Row],[wx (deg)]]*output__2[[#This Row],[dt]]</f>
        <v>-2.6632854486845785</v>
      </c>
      <c r="M604">
        <f>output__2[[#This Row],[wy (deg)]]*output__2[[#This Row],[dt]]</f>
        <v>1.2236716926388604</v>
      </c>
      <c r="N604">
        <f>output__2[[#This Row],[wz (deg)]]*output__2[[#This Row],[dt]]</f>
        <v>-2.0874399462662914</v>
      </c>
      <c r="O604">
        <f>SUM($L$2:output__2[[#This Row],[delta θx]])</f>
        <v>-5.6714777390562574</v>
      </c>
      <c r="P604">
        <f>SUM($M$2:output__2[[#This Row],[delta θy]])</f>
        <v>-14.928720165681842</v>
      </c>
      <c r="Q604">
        <f>SUM($N$2:output__2[[#This Row],[delta θz]])</f>
        <v>-0.48526316683912185</v>
      </c>
      <c r="R604">
        <f>SQRT(output__2[[#This Row],[θ x]]^2+output__2[[#This Row],[θ y]]^2+output__2[[#This Row],[θ z]]^2)</f>
        <v>15.977103175198472</v>
      </c>
      <c r="S604">
        <f>output__2[[#This Row],[ax]]*$B604</f>
        <v>6.909650000000056E-2</v>
      </c>
      <c r="T604">
        <f>output__2[[#This Row],[ay]]*$B604</f>
        <v>-0.91961160000000752</v>
      </c>
      <c r="U604">
        <f>output__2[[#This Row],[az]]*$B604</f>
        <v>-0.22487770000000182</v>
      </c>
      <c r="V604">
        <f>SUM(S$2:S604)</f>
        <v>8.2643785899999642</v>
      </c>
      <c r="W604">
        <f>SUM(T$2:T604)</f>
        <v>9.644320549999323</v>
      </c>
      <c r="X604">
        <f>SUM($U$2:U604)</f>
        <v>-44.794722939999609</v>
      </c>
      <c r="Y604">
        <f>SQRT(output__2[[#This Row],[vx]]^2+output__2[[#This Row],[vy]]^2+output__2[[#This Row],[vz]]^2)</f>
        <v>46.560499091196569</v>
      </c>
      <c r="Z604">
        <f t="shared" si="9"/>
        <v>0.97499999999999998</v>
      </c>
      <c r="AA604">
        <f>output__2[[#This Row],[m segmental(kg)]]*output__2[[#This Row],[vmag]]</f>
        <v>45.39648661391665</v>
      </c>
    </row>
    <row r="605" spans="1:27" x14ac:dyDescent="0.3">
      <c r="A605">
        <v>75.74144299999999</v>
      </c>
      <c r="B605">
        <f>output__2[[#This Row],[time]]-A604</f>
        <v>0.14067799999999409</v>
      </c>
      <c r="C605">
        <v>5.34</v>
      </c>
      <c r="D605">
        <v>5.8</v>
      </c>
      <c r="E605">
        <v>-4.4800000000000004</v>
      </c>
      <c r="F605">
        <v>0.13</v>
      </c>
      <c r="G605">
        <v>-0.4</v>
      </c>
      <c r="H605">
        <v>0.28999999999999998</v>
      </c>
      <c r="I605">
        <f>output__2[[#This Row],[wx]]*180/PI()</f>
        <v>7.4484513367007024</v>
      </c>
      <c r="J605">
        <f>output__2[[#This Row],[wy]]*180/PI()</f>
        <v>-22.918311805232928</v>
      </c>
      <c r="K605">
        <f>output__2[[#This Row],[wz]]*180/PI()</f>
        <v>16.615776058793873</v>
      </c>
      <c r="L605">
        <f>output__2[[#This Row],[wx (deg)]]*output__2[[#This Row],[dt]]</f>
        <v>1.0478332371443373</v>
      </c>
      <c r="M605">
        <f>output__2[[#This Row],[wy (deg)]]*output__2[[#This Row],[dt]]</f>
        <v>-3.2241022681364222</v>
      </c>
      <c r="N605">
        <f>output__2[[#This Row],[wz (deg)]]*output__2[[#This Row],[dt]]</f>
        <v>2.3374741443989064</v>
      </c>
      <c r="O605">
        <f>SUM($L$2:output__2[[#This Row],[delta θx]])</f>
        <v>-4.6236445019119206</v>
      </c>
      <c r="P605">
        <f>SUM($M$2:output__2[[#This Row],[delta θy]])</f>
        <v>-18.152822433818265</v>
      </c>
      <c r="Q605">
        <f>SUM($N$2:output__2[[#This Row],[delta θz]])</f>
        <v>1.8522109775597846</v>
      </c>
      <c r="R605">
        <f>SQRT(output__2[[#This Row],[θ x]]^2+output__2[[#This Row],[θ y]]^2+output__2[[#This Row],[θ z]]^2)</f>
        <v>18.823754574982882</v>
      </c>
      <c r="S605">
        <f>output__2[[#This Row],[ax]]*$B605</f>
        <v>0.75122051999996842</v>
      </c>
      <c r="T605">
        <f>output__2[[#This Row],[ay]]*$B605</f>
        <v>0.8159323999999657</v>
      </c>
      <c r="U605">
        <f>output__2[[#This Row],[az]]*$B605</f>
        <v>-0.63023743999997361</v>
      </c>
      <c r="V605">
        <f>SUM(S$2:S605)</f>
        <v>9.0155991099999326</v>
      </c>
      <c r="W605">
        <f>SUM(T$2:T605)</f>
        <v>10.460252949999289</v>
      </c>
      <c r="X605">
        <f>SUM($U$2:U605)</f>
        <v>-45.424960379999582</v>
      </c>
      <c r="Y605">
        <f>SQRT(output__2[[#This Row],[vx]]^2+output__2[[#This Row],[vy]]^2+output__2[[#This Row],[vz]]^2)</f>
        <v>47.477625726385391</v>
      </c>
      <c r="Z605">
        <f t="shared" si="9"/>
        <v>0.97499999999999998</v>
      </c>
      <c r="AA605">
        <f>output__2[[#This Row],[m segmental(kg)]]*output__2[[#This Row],[vmag]]</f>
        <v>46.290685083225753</v>
      </c>
    </row>
    <row r="606" spans="1:27" x14ac:dyDescent="0.3">
      <c r="A606">
        <v>75.852784</v>
      </c>
      <c r="B606">
        <f>output__2[[#This Row],[time]]-A605</f>
        <v>0.11134100000001013</v>
      </c>
      <c r="C606">
        <v>-3.44</v>
      </c>
      <c r="D606">
        <v>0.4</v>
      </c>
      <c r="E606">
        <v>0.3</v>
      </c>
      <c r="F606">
        <v>-0.17</v>
      </c>
      <c r="G606">
        <v>-0.68</v>
      </c>
      <c r="H606">
        <v>-0.02</v>
      </c>
      <c r="I606">
        <f>output__2[[#This Row],[wx]]*180/PI()</f>
        <v>-9.7402825172239957</v>
      </c>
      <c r="J606">
        <f>output__2[[#This Row],[wy]]*180/PI()</f>
        <v>-38.961130068895983</v>
      </c>
      <c r="K606">
        <f>output__2[[#This Row],[wz]]*180/PI()</f>
        <v>-1.1459155902616465</v>
      </c>
      <c r="L606">
        <f>output__2[[#This Row],[wx (deg)]]*output__2[[#This Row],[dt]]</f>
        <v>-1.0844927957503356</v>
      </c>
      <c r="M606">
        <f>output__2[[#This Row],[wy (deg)]]*output__2[[#This Row],[dt]]</f>
        <v>-4.3379711830013425</v>
      </c>
      <c r="N606">
        <f>output__2[[#This Row],[wz (deg)]]*output__2[[#This Row],[dt]]</f>
        <v>-0.1275873877353336</v>
      </c>
      <c r="O606">
        <f>SUM($L$2:output__2[[#This Row],[delta θx]])</f>
        <v>-5.7081372976622564</v>
      </c>
      <c r="P606">
        <f>SUM($M$2:output__2[[#This Row],[delta θy]])</f>
        <v>-22.490793616819609</v>
      </c>
      <c r="Q606">
        <f>SUM($N$2:output__2[[#This Row],[delta θz]])</f>
        <v>1.7246235898244511</v>
      </c>
      <c r="R606">
        <f>SQRT(output__2[[#This Row],[θ x]]^2+output__2[[#This Row],[θ y]]^2+output__2[[#This Row],[θ z]]^2)</f>
        <v>23.267852403045616</v>
      </c>
      <c r="S606">
        <f>output__2[[#This Row],[ax]]*$B606</f>
        <v>-0.38301304000003483</v>
      </c>
      <c r="T606">
        <f>output__2[[#This Row],[ay]]*$B606</f>
        <v>4.4536400000004056E-2</v>
      </c>
      <c r="U606">
        <f>output__2[[#This Row],[az]]*$B606</f>
        <v>3.3402300000003035E-2</v>
      </c>
      <c r="V606">
        <f>SUM(S$2:S606)</f>
        <v>8.6325860699998973</v>
      </c>
      <c r="W606">
        <f>SUM(T$2:T606)</f>
        <v>10.504789349999292</v>
      </c>
      <c r="X606">
        <f>SUM($U$2:U606)</f>
        <v>-45.391558079999577</v>
      </c>
      <c r="Y606">
        <f>SQRT(output__2[[#This Row],[vx]]^2+output__2[[#This Row],[vy]]^2+output__2[[#This Row],[vz]]^2)</f>
        <v>47.384234577270419</v>
      </c>
      <c r="Z606">
        <f t="shared" si="9"/>
        <v>0.97499999999999998</v>
      </c>
      <c r="AA606">
        <f>output__2[[#This Row],[m segmental(kg)]]*output__2[[#This Row],[vmag]]</f>
        <v>46.19962871283866</v>
      </c>
    </row>
    <row r="607" spans="1:27" x14ac:dyDescent="0.3">
      <c r="A607">
        <v>75.977544999999992</v>
      </c>
      <c r="B607">
        <f>output__2[[#This Row],[time]]-A606</f>
        <v>0.12476099999999235</v>
      </c>
      <c r="C607">
        <v>2.52</v>
      </c>
      <c r="D607">
        <v>-8.77</v>
      </c>
      <c r="E607">
        <v>0.51</v>
      </c>
      <c r="F607">
        <v>-0.82000000000000006</v>
      </c>
      <c r="G607">
        <v>0.36</v>
      </c>
      <c r="H607">
        <v>0.15</v>
      </c>
      <c r="I607">
        <f>output__2[[#This Row],[wx]]*180/PI()</f>
        <v>-46.982539200727516</v>
      </c>
      <c r="J607">
        <f>output__2[[#This Row],[wy]]*180/PI()</f>
        <v>20.626480624709636</v>
      </c>
      <c r="K607">
        <f>output__2[[#This Row],[wz]]*180/PI()</f>
        <v>8.5943669269623477</v>
      </c>
      <c r="L607">
        <f>output__2[[#This Row],[wx (deg)]]*output__2[[#This Row],[dt]]</f>
        <v>-5.8615885732216064</v>
      </c>
      <c r="M607">
        <f>output__2[[#This Row],[wy (deg)]]*output__2[[#This Row],[dt]]</f>
        <v>2.5733803492192413</v>
      </c>
      <c r="N607">
        <f>output__2[[#This Row],[wz (deg)]]*output__2[[#This Row],[dt]]</f>
        <v>1.0722418121746837</v>
      </c>
      <c r="O607">
        <f>SUM($L$2:output__2[[#This Row],[delta θx]])</f>
        <v>-11.569725870883863</v>
      </c>
      <c r="P607">
        <f>SUM($M$2:output__2[[#This Row],[delta θy]])</f>
        <v>-19.917413267600367</v>
      </c>
      <c r="Q607">
        <f>SUM($N$2:output__2[[#This Row],[delta θz]])</f>
        <v>2.7968654019991348</v>
      </c>
      <c r="R607">
        <f>SQRT(output__2[[#This Row],[θ x]]^2+output__2[[#This Row],[θ y]]^2+output__2[[#This Row],[θ z]]^2)</f>
        <v>23.203111086160025</v>
      </c>
      <c r="S607">
        <f>output__2[[#This Row],[ax]]*$B607</f>
        <v>0.31439771999998073</v>
      </c>
      <c r="T607">
        <f>output__2[[#This Row],[ay]]*$B607</f>
        <v>-1.0941539699999328</v>
      </c>
      <c r="U607">
        <f>output__2[[#This Row],[az]]*$B607</f>
        <v>6.3628109999996102E-2</v>
      </c>
      <c r="V607">
        <f>SUM(S$2:S607)</f>
        <v>8.9469837899998783</v>
      </c>
      <c r="W607">
        <f>SUM(T$2:T607)</f>
        <v>9.4106353799993592</v>
      </c>
      <c r="X607">
        <f>SUM($U$2:U607)</f>
        <v>-45.32792996999958</v>
      </c>
      <c r="Y607">
        <f>SQRT(output__2[[#This Row],[vx]]^2+output__2[[#This Row],[vy]]^2+output__2[[#This Row],[vz]]^2)</f>
        <v>47.151137977348995</v>
      </c>
      <c r="Z607">
        <f t="shared" si="9"/>
        <v>0.97499999999999998</v>
      </c>
      <c r="AA607">
        <f>output__2[[#This Row],[m segmental(kg)]]*output__2[[#This Row],[vmag]]</f>
        <v>45.972359527915266</v>
      </c>
    </row>
    <row r="608" spans="1:27" x14ac:dyDescent="0.3">
      <c r="A608">
        <v>76.127450999999994</v>
      </c>
      <c r="B608">
        <f>output__2[[#This Row],[time]]-A607</f>
        <v>0.14990600000000143</v>
      </c>
      <c r="C608">
        <v>2.35</v>
      </c>
      <c r="D608">
        <v>6.38</v>
      </c>
      <c r="E608">
        <v>-3.88</v>
      </c>
      <c r="F608">
        <v>-1.6300000000000001</v>
      </c>
      <c r="G608">
        <v>0.43</v>
      </c>
      <c r="H608">
        <v>0.04</v>
      </c>
      <c r="I608">
        <f>output__2[[#This Row],[wx]]*180/PI()</f>
        <v>-93.392120606324198</v>
      </c>
      <c r="J608">
        <f>output__2[[#This Row],[wy]]*180/PI()</f>
        <v>24.637185190625402</v>
      </c>
      <c r="K608">
        <f>output__2[[#This Row],[wz]]*180/PI()</f>
        <v>2.2918311805232929</v>
      </c>
      <c r="L608">
        <f>output__2[[#This Row],[wx (deg)]]*output__2[[#This Row],[dt]]</f>
        <v>-14.000039231611769</v>
      </c>
      <c r="M608">
        <f>output__2[[#This Row],[wy (deg)]]*output__2[[#This Row],[dt]]</f>
        <v>3.6932618831859267</v>
      </c>
      <c r="N608">
        <f>output__2[[#This Row],[wz (deg)]]*output__2[[#This Row],[dt]]</f>
        <v>0.34355924494752804</v>
      </c>
      <c r="O608">
        <f>SUM($L$2:output__2[[#This Row],[delta θx]])</f>
        <v>-25.56976510249563</v>
      </c>
      <c r="P608">
        <f>SUM($M$2:output__2[[#This Row],[delta θy]])</f>
        <v>-16.224151384414441</v>
      </c>
      <c r="Q608">
        <f>SUM($N$2:output__2[[#This Row],[delta θz]])</f>
        <v>3.1404246469466628</v>
      </c>
      <c r="R608">
        <f>SQRT(output__2[[#This Row],[θ x]]^2+output__2[[#This Row],[θ y]]^2+output__2[[#This Row],[θ z]]^2)</f>
        <v>30.44500357208635</v>
      </c>
      <c r="S608">
        <f>output__2[[#This Row],[ax]]*$B608</f>
        <v>0.35227910000000334</v>
      </c>
      <c r="T608">
        <f>output__2[[#This Row],[ay]]*$B608</f>
        <v>0.9564002800000091</v>
      </c>
      <c r="U608">
        <f>output__2[[#This Row],[az]]*$B608</f>
        <v>-0.58163528000000553</v>
      </c>
      <c r="V608">
        <f>SUM(S$2:S608)</f>
        <v>9.2992628899998824</v>
      </c>
      <c r="W608">
        <f>SUM(T$2:T608)</f>
        <v>10.367035659999368</v>
      </c>
      <c r="X608">
        <f>SUM($U$2:U608)</f>
        <v>-45.909565249999588</v>
      </c>
      <c r="Y608">
        <f>SQRT(output__2[[#This Row],[vx]]^2+output__2[[#This Row],[vy]]^2+output__2[[#This Row],[vz]]^2)</f>
        <v>47.97540932724803</v>
      </c>
      <c r="Z608">
        <f t="shared" si="9"/>
        <v>0.97499999999999998</v>
      </c>
      <c r="AA608">
        <f>output__2[[#This Row],[m segmental(kg)]]*output__2[[#This Row],[vmag]]</f>
        <v>46.776024094066827</v>
      </c>
    </row>
    <row r="609" spans="1:27" x14ac:dyDescent="0.3">
      <c r="A609">
        <v>76.254059999999996</v>
      </c>
      <c r="B609">
        <f>output__2[[#This Row],[time]]-A608</f>
        <v>0.12660900000000197</v>
      </c>
      <c r="C609">
        <v>4.3100000000000005</v>
      </c>
      <c r="D609">
        <v>1.1400000000000001</v>
      </c>
      <c r="E609">
        <v>-1.24</v>
      </c>
      <c r="F609">
        <v>-0.55000000000000004</v>
      </c>
      <c r="G609">
        <v>0.56000000000000005</v>
      </c>
      <c r="H609">
        <v>0.21</v>
      </c>
      <c r="I609">
        <f>output__2[[#This Row],[wx]]*180/PI()</f>
        <v>-31.512678732195283</v>
      </c>
      <c r="J609">
        <f>output__2[[#This Row],[wy]]*180/PI()</f>
        <v>32.085636527326102</v>
      </c>
      <c r="K609">
        <f>output__2[[#This Row],[wz]]*180/PI()</f>
        <v>12.032113697747286</v>
      </c>
      <c r="L609">
        <f>output__2[[#This Row],[wx (deg)]]*output__2[[#This Row],[dt]]</f>
        <v>-3.9897887416045745</v>
      </c>
      <c r="M609">
        <f>output__2[[#This Row],[wy (deg)]]*output__2[[#This Row],[dt]]</f>
        <v>4.0623303550882932</v>
      </c>
      <c r="N609">
        <f>output__2[[#This Row],[wz (deg)]]*output__2[[#This Row],[dt]]</f>
        <v>1.5233738831581098</v>
      </c>
      <c r="O609">
        <f>SUM($L$2:output__2[[#This Row],[delta θx]])</f>
        <v>-29.559553844100204</v>
      </c>
      <c r="P609">
        <f>SUM($M$2:output__2[[#This Row],[delta θy]])</f>
        <v>-12.161821029326148</v>
      </c>
      <c r="Q609">
        <f>SUM($N$2:output__2[[#This Row],[delta θz]])</f>
        <v>4.6637985301047724</v>
      </c>
      <c r="R609">
        <f>SQRT(output__2[[#This Row],[θ x]]^2+output__2[[#This Row],[θ y]]^2+output__2[[#This Row],[θ z]]^2)</f>
        <v>32.302138179090043</v>
      </c>
      <c r="S609">
        <f>output__2[[#This Row],[ax]]*$B609</f>
        <v>0.54568479000000858</v>
      </c>
      <c r="T609">
        <f>output__2[[#This Row],[ay]]*$B609</f>
        <v>0.14433426000000227</v>
      </c>
      <c r="U609">
        <f>output__2[[#This Row],[az]]*$B609</f>
        <v>-0.15699516000000244</v>
      </c>
      <c r="V609">
        <f>SUM(S$2:S609)</f>
        <v>9.8449476799998905</v>
      </c>
      <c r="W609">
        <f>SUM(T$2:T609)</f>
        <v>10.511369919999371</v>
      </c>
      <c r="X609">
        <f>SUM($U$2:U609)</f>
        <v>-46.066560409999589</v>
      </c>
      <c r="Y609">
        <f>SQRT(output__2[[#This Row],[vx]]^2+output__2[[#This Row],[vy]]^2+output__2[[#This Row],[vz]]^2)</f>
        <v>48.265307213620268</v>
      </c>
      <c r="Z609">
        <f t="shared" si="9"/>
        <v>0.97499999999999998</v>
      </c>
      <c r="AA609">
        <f>output__2[[#This Row],[m segmental(kg)]]*output__2[[#This Row],[vmag]]</f>
        <v>47.058674533279763</v>
      </c>
    </row>
    <row r="610" spans="1:27" x14ac:dyDescent="0.3">
      <c r="A610">
        <v>76.361671000000001</v>
      </c>
      <c r="B610">
        <f>output__2[[#This Row],[time]]-A609</f>
        <v>0.10761100000000567</v>
      </c>
      <c r="C610">
        <v>-0.9</v>
      </c>
      <c r="D610">
        <v>-8.69</v>
      </c>
      <c r="E610">
        <v>-0.76</v>
      </c>
      <c r="F610">
        <v>-0.47000000000000003</v>
      </c>
      <c r="G610">
        <v>0.2</v>
      </c>
      <c r="H610">
        <v>-0.21</v>
      </c>
      <c r="I610">
        <f>output__2[[#This Row],[wx]]*180/PI()</f>
        <v>-26.929016371148695</v>
      </c>
      <c r="J610">
        <f>output__2[[#This Row],[wy]]*180/PI()</f>
        <v>11.459155902616464</v>
      </c>
      <c r="K610">
        <f>output__2[[#This Row],[wz]]*180/PI()</f>
        <v>-12.032113697747286</v>
      </c>
      <c r="L610">
        <f>output__2[[#This Row],[wx (deg)]]*output__2[[#This Row],[dt]]</f>
        <v>-2.8978583807158351</v>
      </c>
      <c r="M610">
        <f>output__2[[#This Row],[wy (deg)]]*output__2[[#This Row],[dt]]</f>
        <v>1.2331312258365255</v>
      </c>
      <c r="N610">
        <f>output__2[[#This Row],[wz (deg)]]*output__2[[#This Row],[dt]]</f>
        <v>-1.2947877871283515</v>
      </c>
      <c r="O610">
        <f>SUM($L$2:output__2[[#This Row],[delta θx]])</f>
        <v>-32.457412224816039</v>
      </c>
      <c r="P610">
        <f>SUM($M$2:output__2[[#This Row],[delta θy]])</f>
        <v>-10.928689803489624</v>
      </c>
      <c r="Q610">
        <f>SUM($N$2:output__2[[#This Row],[delta θz]])</f>
        <v>3.3690107429764211</v>
      </c>
      <c r="R610">
        <f>SQRT(output__2[[#This Row],[θ x]]^2+output__2[[#This Row],[θ y]]^2+output__2[[#This Row],[θ z]]^2)</f>
        <v>34.413225692149616</v>
      </c>
      <c r="S610">
        <f>output__2[[#This Row],[ax]]*$B610</f>
        <v>-9.684990000000511E-2</v>
      </c>
      <c r="T610">
        <f>output__2[[#This Row],[ay]]*$B610</f>
        <v>-0.9351395900000492</v>
      </c>
      <c r="U610">
        <f>output__2[[#This Row],[az]]*$B610</f>
        <v>-8.1784360000004316E-2</v>
      </c>
      <c r="V610">
        <f>SUM(S$2:S610)</f>
        <v>9.7480977799998847</v>
      </c>
      <c r="W610">
        <f>SUM(T$2:T610)</f>
        <v>9.5762303299993228</v>
      </c>
      <c r="X610">
        <f>SUM($U$2:U610)</f>
        <v>-46.148344769999596</v>
      </c>
      <c r="Y610">
        <f>SQRT(output__2[[#This Row],[vx]]^2+output__2[[#This Row],[vy]]^2+output__2[[#This Row],[vz]]^2)</f>
        <v>48.128986304226139</v>
      </c>
      <c r="Z610">
        <f t="shared" si="9"/>
        <v>0.97499999999999998</v>
      </c>
      <c r="AA610">
        <f>output__2[[#This Row],[m segmental(kg)]]*output__2[[#This Row],[vmag]]</f>
        <v>46.925761646620487</v>
      </c>
    </row>
    <row r="611" spans="1:27" x14ac:dyDescent="0.3">
      <c r="A611">
        <v>76.492739999999998</v>
      </c>
      <c r="B611">
        <f>output__2[[#This Row],[time]]-A610</f>
        <v>0.13106899999999655</v>
      </c>
      <c r="C611">
        <v>0.14000000000000001</v>
      </c>
      <c r="D611">
        <v>5.07</v>
      </c>
      <c r="E611">
        <v>-7.41</v>
      </c>
      <c r="F611">
        <v>-0.56000000000000005</v>
      </c>
      <c r="G611">
        <v>-0.67</v>
      </c>
      <c r="H611">
        <v>0.47000000000000003</v>
      </c>
      <c r="I611">
        <f>output__2[[#This Row],[wx]]*180/PI()</f>
        <v>-32.085636527326102</v>
      </c>
      <c r="J611">
        <f>output__2[[#This Row],[wy]]*180/PI()</f>
        <v>-38.388172273765157</v>
      </c>
      <c r="K611">
        <f>output__2[[#This Row],[wz]]*180/PI()</f>
        <v>26.929016371148695</v>
      </c>
      <c r="L611">
        <f>output__2[[#This Row],[wx (deg)]]*output__2[[#This Row],[dt]]</f>
        <v>-4.2054322939999942</v>
      </c>
      <c r="M611">
        <f>output__2[[#This Row],[wy (deg)]]*output__2[[#This Row],[dt]]</f>
        <v>-5.0314993517499929</v>
      </c>
      <c r="N611">
        <f>output__2[[#This Row],[wz (deg)]]*output__2[[#This Row],[dt]]</f>
        <v>3.5295592467499954</v>
      </c>
      <c r="O611">
        <f>SUM($L$2:output__2[[#This Row],[delta θx]])</f>
        <v>-36.66284451881603</v>
      </c>
      <c r="P611">
        <f>SUM($M$2:output__2[[#This Row],[delta θy]])</f>
        <v>-15.960189155239616</v>
      </c>
      <c r="Q611">
        <f>SUM($N$2:output__2[[#This Row],[delta θz]])</f>
        <v>6.8985699897264166</v>
      </c>
      <c r="R611">
        <f>SQRT(output__2[[#This Row],[θ x]]^2+output__2[[#This Row],[θ y]]^2+output__2[[#This Row],[θ z]]^2)</f>
        <v>40.576866241555187</v>
      </c>
      <c r="S611">
        <f>output__2[[#This Row],[ax]]*$B611</f>
        <v>1.8349659999999518E-2</v>
      </c>
      <c r="T611">
        <f>output__2[[#This Row],[ay]]*$B611</f>
        <v>0.66451982999998249</v>
      </c>
      <c r="U611">
        <f>output__2[[#This Row],[az]]*$B611</f>
        <v>-0.97122128999997448</v>
      </c>
      <c r="V611">
        <f>SUM(S$2:S611)</f>
        <v>9.7664474399998848</v>
      </c>
      <c r="W611">
        <f>SUM(T$2:T611)</f>
        <v>10.240750159999305</v>
      </c>
      <c r="X611">
        <f>SUM($U$2:U611)</f>
        <v>-47.11956605999957</v>
      </c>
      <c r="Y611">
        <f>SQRT(output__2[[#This Row],[vx]]^2+output__2[[#This Row],[vy]]^2+output__2[[#This Row],[vz]]^2)</f>
        <v>49.198678489573979</v>
      </c>
      <c r="Z611">
        <f t="shared" si="9"/>
        <v>0.97499999999999998</v>
      </c>
      <c r="AA611">
        <f>output__2[[#This Row],[m segmental(kg)]]*output__2[[#This Row],[vmag]]</f>
        <v>47.968711527334627</v>
      </c>
    </row>
    <row r="612" spans="1:27" x14ac:dyDescent="0.3">
      <c r="A612">
        <v>76.627796000000004</v>
      </c>
      <c r="B612">
        <f>output__2[[#This Row],[time]]-A611</f>
        <v>0.13505600000000584</v>
      </c>
      <c r="C612">
        <v>-4.03</v>
      </c>
      <c r="D612">
        <v>3.38</v>
      </c>
      <c r="E612">
        <v>-2.27</v>
      </c>
      <c r="F612">
        <v>-0.16</v>
      </c>
      <c r="G612">
        <v>-0.83000000000000007</v>
      </c>
      <c r="H612">
        <v>-0.2</v>
      </c>
      <c r="I612">
        <f>output__2[[#This Row],[wx]]*180/PI()</f>
        <v>-9.1673247220931717</v>
      </c>
      <c r="J612">
        <f>output__2[[#This Row],[wy]]*180/PI()</f>
        <v>-47.555496995858327</v>
      </c>
      <c r="K612">
        <f>output__2[[#This Row],[wz]]*180/PI()</f>
        <v>-11.459155902616464</v>
      </c>
      <c r="L612">
        <f>output__2[[#This Row],[wx (deg)]]*output__2[[#This Row],[dt]]</f>
        <v>-1.2381022076670689</v>
      </c>
      <c r="M612">
        <f>output__2[[#This Row],[wy (deg)]]*output__2[[#This Row],[dt]]</f>
        <v>-6.42265520227292</v>
      </c>
      <c r="N612">
        <f>output__2[[#This Row],[wz (deg)]]*output__2[[#This Row],[dt]]</f>
        <v>-1.5476277595838361</v>
      </c>
      <c r="O612">
        <f>SUM($L$2:output__2[[#This Row],[delta θx]])</f>
        <v>-37.900946726483099</v>
      </c>
      <c r="P612">
        <f>SUM($M$2:output__2[[#This Row],[delta θy]])</f>
        <v>-22.382844357512536</v>
      </c>
      <c r="Q612">
        <f>SUM($N$2:output__2[[#This Row],[delta θz]])</f>
        <v>5.3509422301425804</v>
      </c>
      <c r="R612">
        <f>SQRT(output__2[[#This Row],[θ x]]^2+output__2[[#This Row],[θ y]]^2+output__2[[#This Row],[θ z]]^2)</f>
        <v>44.340794614515694</v>
      </c>
      <c r="S612">
        <f>output__2[[#This Row],[ax]]*$B612</f>
        <v>-0.54427568000002358</v>
      </c>
      <c r="T612">
        <f>output__2[[#This Row],[ay]]*$B612</f>
        <v>0.4564892800000197</v>
      </c>
      <c r="U612">
        <f>output__2[[#This Row],[az]]*$B612</f>
        <v>-0.30657712000001325</v>
      </c>
      <c r="V612">
        <f>SUM(S$2:S612)</f>
        <v>9.2221717599998616</v>
      </c>
      <c r="W612">
        <f>SUM(T$2:T612)</f>
        <v>10.697239439999324</v>
      </c>
      <c r="X612">
        <f>SUM($U$2:U612)</f>
        <v>-47.426143179999585</v>
      </c>
      <c r="Y612">
        <f>SQRT(output__2[[#This Row],[vx]]^2+output__2[[#This Row],[vy]]^2+output__2[[#This Row],[vz]]^2)</f>
        <v>49.484527284166688</v>
      </c>
      <c r="Z612">
        <f t="shared" si="9"/>
        <v>0.97499999999999998</v>
      </c>
      <c r="AA612">
        <f>output__2[[#This Row],[m segmental(kg)]]*output__2[[#This Row],[vmag]]</f>
        <v>48.247414102062521</v>
      </c>
    </row>
    <row r="613" spans="1:27" x14ac:dyDescent="0.3">
      <c r="A613">
        <v>76.744008999999991</v>
      </c>
      <c r="B613">
        <f>output__2[[#This Row],[time]]-A612</f>
        <v>0.11621299999998769</v>
      </c>
      <c r="C613">
        <v>1.53</v>
      </c>
      <c r="D613">
        <v>-8.1300000000000008</v>
      </c>
      <c r="E613">
        <v>2.59</v>
      </c>
      <c r="F613">
        <v>-0.84</v>
      </c>
      <c r="G613">
        <v>0.42</v>
      </c>
      <c r="H613">
        <v>0.25</v>
      </c>
      <c r="I613">
        <f>output__2[[#This Row],[wx]]*180/PI()</f>
        <v>-48.128454790989146</v>
      </c>
      <c r="J613">
        <f>output__2[[#This Row],[wy]]*180/PI()</f>
        <v>24.064227395494573</v>
      </c>
      <c r="K613">
        <f>output__2[[#This Row],[wz]]*180/PI()</f>
        <v>14.323944878270581</v>
      </c>
      <c r="L613">
        <f>output__2[[#This Row],[wx (deg)]]*output__2[[#This Row],[dt]]</f>
        <v>-5.593152116624629</v>
      </c>
      <c r="M613">
        <f>output__2[[#This Row],[wy (deg)]]*output__2[[#This Row],[dt]]</f>
        <v>2.7965760583123145</v>
      </c>
      <c r="N613">
        <f>output__2[[#This Row],[wz (deg)]]*output__2[[#This Row],[dt]]</f>
        <v>1.6646286061382827</v>
      </c>
      <c r="O613">
        <f>SUM($L$2:output__2[[#This Row],[delta θx]])</f>
        <v>-43.494098843107729</v>
      </c>
      <c r="P613">
        <f>SUM($M$2:output__2[[#This Row],[delta θy]])</f>
        <v>-19.586268299200221</v>
      </c>
      <c r="Q613">
        <f>SUM($N$2:output__2[[#This Row],[delta θz]])</f>
        <v>7.0155708362808635</v>
      </c>
      <c r="R613">
        <f>SQRT(output__2[[#This Row],[θ x]]^2+output__2[[#This Row],[θ y]]^2+output__2[[#This Row],[θ z]]^2)</f>
        <v>48.213864958341134</v>
      </c>
      <c r="S613">
        <f>output__2[[#This Row],[ax]]*$B613</f>
        <v>0.17780588999998118</v>
      </c>
      <c r="T613">
        <f>output__2[[#This Row],[ay]]*$B613</f>
        <v>-0.94481168999989995</v>
      </c>
      <c r="U613">
        <f>output__2[[#This Row],[az]]*$B613</f>
        <v>0.30099166999996807</v>
      </c>
      <c r="V613">
        <f>SUM(S$2:S613)</f>
        <v>9.3999776499998422</v>
      </c>
      <c r="W613">
        <f>SUM(T$2:T613)</f>
        <v>9.7524277499994234</v>
      </c>
      <c r="X613">
        <f>SUM($U$2:U613)</f>
        <v>-47.125151509999618</v>
      </c>
      <c r="Y613">
        <f>SQRT(output__2[[#This Row],[vx]]^2+output__2[[#This Row],[vy]]^2+output__2[[#This Row],[vz]]^2)</f>
        <v>49.033145235441253</v>
      </c>
      <c r="Z613">
        <f t="shared" si="9"/>
        <v>0.97499999999999998</v>
      </c>
      <c r="AA613">
        <f>output__2[[#This Row],[m segmental(kg)]]*output__2[[#This Row],[vmag]]</f>
        <v>47.807316604555218</v>
      </c>
    </row>
    <row r="614" spans="1:27" x14ac:dyDescent="0.3">
      <c r="A614">
        <v>76.857281</v>
      </c>
      <c r="B614">
        <f>output__2[[#This Row],[time]]-A613</f>
        <v>0.11327200000000914</v>
      </c>
      <c r="C614">
        <v>-2.1</v>
      </c>
      <c r="D614">
        <v>7.29</v>
      </c>
      <c r="E614">
        <v>-4.1399999999999997</v>
      </c>
      <c r="F614">
        <v>-1.02</v>
      </c>
      <c r="G614">
        <v>0.39</v>
      </c>
      <c r="H614">
        <v>-0.28000000000000003</v>
      </c>
      <c r="I614">
        <f>output__2[[#This Row],[wx]]*180/PI()</f>
        <v>-58.441695103343967</v>
      </c>
      <c r="J614">
        <f>output__2[[#This Row],[wy]]*180/PI()</f>
        <v>22.345354010102106</v>
      </c>
      <c r="K614">
        <f>output__2[[#This Row],[wz]]*180/PI()</f>
        <v>-16.042818263663051</v>
      </c>
      <c r="L614">
        <f>output__2[[#This Row],[wx (deg)]]*output__2[[#This Row],[dt]]</f>
        <v>-6.619807687746512</v>
      </c>
      <c r="M614">
        <f>output__2[[#This Row],[wy (deg)]]*output__2[[#This Row],[dt]]</f>
        <v>2.5311029394324902</v>
      </c>
      <c r="N614">
        <f>output__2[[#This Row],[wz (deg)]]*output__2[[#This Row],[dt]]</f>
        <v>-1.8172021103617877</v>
      </c>
      <c r="O614">
        <f>SUM($L$2:output__2[[#This Row],[delta θx]])</f>
        <v>-50.113906530854237</v>
      </c>
      <c r="P614">
        <f>SUM($M$2:output__2[[#This Row],[delta θy]])</f>
        <v>-17.055165359767731</v>
      </c>
      <c r="Q614">
        <f>SUM($N$2:output__2[[#This Row],[delta θz]])</f>
        <v>5.1983687259190763</v>
      </c>
      <c r="R614">
        <f>SQRT(output__2[[#This Row],[θ x]]^2+output__2[[#This Row],[θ y]]^2+output__2[[#This Row],[θ z]]^2)</f>
        <v>53.191214788184993</v>
      </c>
      <c r="S614">
        <f>output__2[[#This Row],[ax]]*$B614</f>
        <v>-0.23787120000001921</v>
      </c>
      <c r="T614">
        <f>output__2[[#This Row],[ay]]*$B614</f>
        <v>0.82575288000006664</v>
      </c>
      <c r="U614">
        <f>output__2[[#This Row],[az]]*$B614</f>
        <v>-0.46894608000003779</v>
      </c>
      <c r="V614">
        <f>SUM(S$2:S614)</f>
        <v>9.1621064499998237</v>
      </c>
      <c r="W614">
        <f>SUM(T$2:T614)</f>
        <v>10.57818062999949</v>
      </c>
      <c r="X614">
        <f>SUM($U$2:U614)</f>
        <v>-47.594097589999656</v>
      </c>
      <c r="Y614">
        <f>SQRT(output__2[[#This Row],[vx]]^2+output__2[[#This Row],[vy]]^2+output__2[[#This Row],[vz]]^2)</f>
        <v>49.608872446856076</v>
      </c>
      <c r="Z614">
        <f t="shared" si="9"/>
        <v>0.97499999999999998</v>
      </c>
      <c r="AA614">
        <f>output__2[[#This Row],[m segmental(kg)]]*output__2[[#This Row],[vmag]]</f>
        <v>48.368650635684673</v>
      </c>
    </row>
    <row r="615" spans="1:27" x14ac:dyDescent="0.3">
      <c r="A615">
        <v>77.003410000000002</v>
      </c>
      <c r="B615">
        <f>output__2[[#This Row],[time]]-A614</f>
        <v>0.14612900000000195</v>
      </c>
      <c r="C615">
        <v>2.98</v>
      </c>
      <c r="D615">
        <v>0.85</v>
      </c>
      <c r="E615">
        <v>1.94</v>
      </c>
      <c r="F615">
        <v>-0.69000000000000006</v>
      </c>
      <c r="G615">
        <v>0.37</v>
      </c>
      <c r="H615">
        <v>0.32</v>
      </c>
      <c r="I615">
        <f>output__2[[#This Row],[wx]]*180/PI()</f>
        <v>-39.534087864026809</v>
      </c>
      <c r="J615">
        <f>output__2[[#This Row],[wy]]*180/PI()</f>
        <v>21.199438419840458</v>
      </c>
      <c r="K615">
        <f>output__2[[#This Row],[wz]]*180/PI()</f>
        <v>18.334649444186343</v>
      </c>
      <c r="L615">
        <f>output__2[[#This Row],[wx (deg)]]*output__2[[#This Row],[dt]]</f>
        <v>-5.7770767254824511</v>
      </c>
      <c r="M615">
        <f>output__2[[#This Row],[wy (deg)]]*output__2[[#This Row],[dt]]</f>
        <v>3.0978527368529076</v>
      </c>
      <c r="N615">
        <f>output__2[[#This Row],[wz (deg)]]*output__2[[#This Row],[dt]]</f>
        <v>2.6792239886295421</v>
      </c>
      <c r="O615">
        <f>SUM($L$2:output__2[[#This Row],[delta θx]])</f>
        <v>-55.890983256336689</v>
      </c>
      <c r="P615">
        <f>SUM($M$2:output__2[[#This Row],[delta θy]])</f>
        <v>-13.957312622914824</v>
      </c>
      <c r="Q615">
        <f>SUM($N$2:output__2[[#This Row],[delta θz]])</f>
        <v>7.8775927145486184</v>
      </c>
      <c r="R615">
        <f>SQRT(output__2[[#This Row],[θ x]]^2+output__2[[#This Row],[θ y]]^2+output__2[[#This Row],[θ z]]^2)</f>
        <v>58.143486754667499</v>
      </c>
      <c r="S615">
        <f>output__2[[#This Row],[ax]]*$B615</f>
        <v>0.43546442000000579</v>
      </c>
      <c r="T615">
        <f>output__2[[#This Row],[ay]]*$B615</f>
        <v>0.12420965000000166</v>
      </c>
      <c r="U615">
        <f>output__2[[#This Row],[az]]*$B615</f>
        <v>0.28349026000000377</v>
      </c>
      <c r="V615">
        <f>SUM(S$2:S615)</f>
        <v>9.5975708699998297</v>
      </c>
      <c r="W615">
        <f>SUM(T$2:T615)</f>
        <v>10.702390279999491</v>
      </c>
      <c r="X615">
        <f>SUM($U$2:U615)</f>
        <v>-47.310607329999655</v>
      </c>
      <c r="Y615">
        <f>SQRT(output__2[[#This Row],[vx]]^2+output__2[[#This Row],[vy]]^2+output__2[[#This Row],[vz]]^2)</f>
        <v>49.446416353902876</v>
      </c>
      <c r="Z615">
        <f t="shared" si="9"/>
        <v>0.97499999999999998</v>
      </c>
      <c r="AA615">
        <f>output__2[[#This Row],[m segmental(kg)]]*output__2[[#This Row],[vmag]]</f>
        <v>48.210255945055302</v>
      </c>
    </row>
    <row r="616" spans="1:27" x14ac:dyDescent="0.3">
      <c r="A616">
        <v>77.109003999999999</v>
      </c>
      <c r="B616">
        <f>output__2[[#This Row],[time]]-A615</f>
        <v>0.10559399999999641</v>
      </c>
      <c r="C616">
        <v>-0.96</v>
      </c>
      <c r="D616">
        <v>-8.0299999999999994</v>
      </c>
      <c r="E616">
        <v>0.16</v>
      </c>
      <c r="F616">
        <v>-0.6</v>
      </c>
      <c r="G616">
        <v>0.56000000000000005</v>
      </c>
      <c r="H616">
        <v>-0.32</v>
      </c>
      <c r="I616">
        <f>output__2[[#This Row],[wx]]*180/PI()</f>
        <v>-34.377467707849391</v>
      </c>
      <c r="J616">
        <f>output__2[[#This Row],[wy]]*180/PI()</f>
        <v>32.085636527326102</v>
      </c>
      <c r="K616">
        <f>output__2[[#This Row],[wz]]*180/PI()</f>
        <v>-18.334649444186343</v>
      </c>
      <c r="L616">
        <f>output__2[[#This Row],[wx (deg)]]*output__2[[#This Row],[dt]]</f>
        <v>-3.6300543251425252</v>
      </c>
      <c r="M616">
        <f>output__2[[#This Row],[wy (deg)]]*output__2[[#This Row],[dt]]</f>
        <v>3.3880507034663574</v>
      </c>
      <c r="N616">
        <f>output__2[[#This Row],[wz (deg)]]*output__2[[#This Row],[dt]]</f>
        <v>-1.936028973409347</v>
      </c>
      <c r="O616">
        <f>SUM($L$2:output__2[[#This Row],[delta θx]])</f>
        <v>-59.521037581479213</v>
      </c>
      <c r="P616">
        <f>SUM($M$2:output__2[[#This Row],[delta θy]])</f>
        <v>-10.569261919448467</v>
      </c>
      <c r="Q616">
        <f>SUM($N$2:output__2[[#This Row],[delta θz]])</f>
        <v>5.9415637411392712</v>
      </c>
      <c r="R616">
        <f>SQRT(output__2[[#This Row],[θ x]]^2+output__2[[#This Row],[θ y]]^2+output__2[[#This Row],[θ z]]^2)</f>
        <v>60.743439085943962</v>
      </c>
      <c r="S616">
        <f>output__2[[#This Row],[ax]]*$B616</f>
        <v>-0.10137023999999656</v>
      </c>
      <c r="T616">
        <f>output__2[[#This Row],[ay]]*$B616</f>
        <v>-0.84791981999997112</v>
      </c>
      <c r="U616">
        <f>output__2[[#This Row],[az]]*$B616</f>
        <v>1.6895039999999428E-2</v>
      </c>
      <c r="V616">
        <f>SUM(S$2:S616)</f>
        <v>9.4962006299998336</v>
      </c>
      <c r="W616">
        <f>SUM(T$2:T616)</f>
        <v>9.8544704599995203</v>
      </c>
      <c r="X616">
        <f>SUM($U$2:U616)</f>
        <v>-47.293712289999654</v>
      </c>
      <c r="Y616">
        <f>SQRT(output__2[[#This Row],[vx]]^2+output__2[[#This Row],[vy]]^2+output__2[[#This Row],[vz]]^2)</f>
        <v>49.233968320880621</v>
      </c>
      <c r="Z616">
        <f t="shared" si="9"/>
        <v>0.97499999999999998</v>
      </c>
      <c r="AA616">
        <f>output__2[[#This Row],[m segmental(kg)]]*output__2[[#This Row],[vmag]]</f>
        <v>48.003119112858606</v>
      </c>
    </row>
    <row r="617" spans="1:27" x14ac:dyDescent="0.3">
      <c r="A617">
        <v>77.233762999999996</v>
      </c>
      <c r="B617">
        <f>output__2[[#This Row],[time]]-A616</f>
        <v>0.1247589999999974</v>
      </c>
      <c r="C617">
        <v>-10.3</v>
      </c>
      <c r="D617">
        <v>10.41</v>
      </c>
      <c r="E617">
        <v>-8.23</v>
      </c>
      <c r="F617">
        <v>-0.19</v>
      </c>
      <c r="G617">
        <v>-0.42</v>
      </c>
      <c r="H617">
        <v>0.21</v>
      </c>
      <c r="I617">
        <f>output__2[[#This Row],[wx]]*180/PI()</f>
        <v>-10.886198107485642</v>
      </c>
      <c r="J617">
        <f>output__2[[#This Row],[wy]]*180/PI()</f>
        <v>-24.064227395494573</v>
      </c>
      <c r="K617">
        <f>output__2[[#This Row],[wz]]*180/PI()</f>
        <v>12.032113697747286</v>
      </c>
      <c r="L617">
        <f>output__2[[#This Row],[wx (deg)]]*output__2[[#This Row],[dt]]</f>
        <v>-1.3581511896917728</v>
      </c>
      <c r="M617">
        <f>output__2[[#This Row],[wy (deg)]]*output__2[[#This Row],[dt]]</f>
        <v>-3.0022289456344446</v>
      </c>
      <c r="N617">
        <f>output__2[[#This Row],[wz (deg)]]*output__2[[#This Row],[dt]]</f>
        <v>1.5011144728172223</v>
      </c>
      <c r="O617">
        <f>SUM($L$2:output__2[[#This Row],[delta θx]])</f>
        <v>-60.879188771170988</v>
      </c>
      <c r="P617">
        <f>SUM($M$2:output__2[[#This Row],[delta θy]])</f>
        <v>-13.571490865082911</v>
      </c>
      <c r="Q617">
        <f>SUM($N$2:output__2[[#This Row],[delta θz]])</f>
        <v>7.4426782139564933</v>
      </c>
      <c r="R617">
        <f>SQRT(output__2[[#This Row],[θ x]]^2+output__2[[#This Row],[θ y]]^2+output__2[[#This Row],[θ z]]^2)</f>
        <v>62.816036557024219</v>
      </c>
      <c r="S617">
        <f>output__2[[#This Row],[ax]]*$B617</f>
        <v>-1.2850176999999734</v>
      </c>
      <c r="T617">
        <f>output__2[[#This Row],[ay]]*$B617</f>
        <v>1.298741189999973</v>
      </c>
      <c r="U617">
        <f>output__2[[#This Row],[az]]*$B617</f>
        <v>-1.0267665699999786</v>
      </c>
      <c r="V617">
        <f>SUM(S$2:S617)</f>
        <v>8.2111829299998611</v>
      </c>
      <c r="W617">
        <f>SUM(T$2:T617)</f>
        <v>11.153211649999493</v>
      </c>
      <c r="X617">
        <f>SUM($U$2:U617)</f>
        <v>-48.320478859999632</v>
      </c>
      <c r="Y617">
        <f>SQRT(output__2[[#This Row],[vx]]^2+output__2[[#This Row],[vy]]^2+output__2[[#This Row],[vz]]^2)</f>
        <v>50.266154940270461</v>
      </c>
      <c r="Z617">
        <f t="shared" si="9"/>
        <v>0.97499999999999998</v>
      </c>
      <c r="AA617">
        <f>output__2[[#This Row],[m segmental(kg)]]*output__2[[#This Row],[vmag]]</f>
        <v>49.009501066763697</v>
      </c>
    </row>
    <row r="618" spans="1:27" x14ac:dyDescent="0.3">
      <c r="A618">
        <v>77.370913999999999</v>
      </c>
      <c r="B618">
        <f>output__2[[#This Row],[time]]-A617</f>
        <v>0.13715100000000291</v>
      </c>
      <c r="C618">
        <v>-3.56</v>
      </c>
      <c r="D618">
        <v>5.8100000000000005</v>
      </c>
      <c r="E618">
        <v>-4.29</v>
      </c>
      <c r="F618">
        <v>-0.46</v>
      </c>
      <c r="G618">
        <v>-0.49</v>
      </c>
      <c r="H618">
        <v>-0.39</v>
      </c>
      <c r="I618">
        <f>output__2[[#This Row],[wx]]*180/PI()</f>
        <v>-26.356058576017869</v>
      </c>
      <c r="J618">
        <f>output__2[[#This Row],[wy]]*180/PI()</f>
        <v>-28.074931961410339</v>
      </c>
      <c r="K618">
        <f>output__2[[#This Row],[wz]]*180/PI()</f>
        <v>-22.345354010102106</v>
      </c>
      <c r="L618">
        <f>output__2[[#This Row],[wx (deg)]]*output__2[[#This Row],[dt]]</f>
        <v>-3.6147597897595034</v>
      </c>
      <c r="M618">
        <f>output__2[[#This Row],[wy (deg)]]*output__2[[#This Row],[dt]]</f>
        <v>-3.8505049934394711</v>
      </c>
      <c r="N618">
        <f>output__2[[#This Row],[wz (deg)]]*output__2[[#This Row],[dt]]</f>
        <v>-3.064687647839579</v>
      </c>
      <c r="O618">
        <f>SUM($L$2:output__2[[#This Row],[delta θx]])</f>
        <v>-64.493948560930491</v>
      </c>
      <c r="P618">
        <f>SUM($M$2:output__2[[#This Row],[delta θy]])</f>
        <v>-17.421995858522383</v>
      </c>
      <c r="Q618">
        <f>SUM($N$2:output__2[[#This Row],[delta θz]])</f>
        <v>4.3779905661169138</v>
      </c>
      <c r="R618">
        <f>SQRT(output__2[[#This Row],[θ x]]^2+output__2[[#This Row],[θ y]]^2+output__2[[#This Row],[θ z]]^2)</f>
        <v>66.948951762304148</v>
      </c>
      <c r="S618">
        <f>output__2[[#This Row],[ax]]*$B618</f>
        <v>-0.48825756000001036</v>
      </c>
      <c r="T618">
        <f>output__2[[#This Row],[ay]]*$B618</f>
        <v>0.79684731000001696</v>
      </c>
      <c r="U618">
        <f>output__2[[#This Row],[az]]*$B618</f>
        <v>-0.58837779000001245</v>
      </c>
      <c r="V618">
        <f>SUM(S$2:S618)</f>
        <v>7.7229253699998504</v>
      </c>
      <c r="W618">
        <f>SUM(T$2:T618)</f>
        <v>11.95005895999951</v>
      </c>
      <c r="X618">
        <f>SUM($U$2:U618)</f>
        <v>-48.908856649999642</v>
      </c>
      <c r="Y618">
        <f>SQRT(output__2[[#This Row],[vx]]^2+output__2[[#This Row],[vy]]^2+output__2[[#This Row],[vz]]^2)</f>
        <v>50.936467724296172</v>
      </c>
      <c r="Z618">
        <f t="shared" si="9"/>
        <v>0.97499999999999998</v>
      </c>
      <c r="AA618">
        <f>output__2[[#This Row],[m segmental(kg)]]*output__2[[#This Row],[vmag]]</f>
        <v>49.663056031188766</v>
      </c>
    </row>
    <row r="619" spans="1:27" x14ac:dyDescent="0.3">
      <c r="A619">
        <v>77.50235099999999</v>
      </c>
      <c r="B619">
        <f>output__2[[#This Row],[time]]-A618</f>
        <v>0.13143699999999114</v>
      </c>
      <c r="C619">
        <v>2.85</v>
      </c>
      <c r="D619">
        <v>-7.86</v>
      </c>
      <c r="E619">
        <v>-1.62</v>
      </c>
      <c r="F619">
        <v>-0.69000000000000006</v>
      </c>
      <c r="G619">
        <v>-0.3</v>
      </c>
      <c r="H619">
        <v>-0.03</v>
      </c>
      <c r="I619">
        <f>output__2[[#This Row],[wx]]*180/PI()</f>
        <v>-39.534087864026809</v>
      </c>
      <c r="J619">
        <f>output__2[[#This Row],[wy]]*180/PI()</f>
        <v>-17.188733853924695</v>
      </c>
      <c r="K619">
        <f>output__2[[#This Row],[wz]]*180/PI()</f>
        <v>-1.7188733853924696</v>
      </c>
      <c r="L619">
        <f>output__2[[#This Row],[wx (deg)]]*output__2[[#This Row],[dt]]</f>
        <v>-5.196241906583742</v>
      </c>
      <c r="M619">
        <f>output__2[[#This Row],[wy (deg)]]*output__2[[#This Row],[dt]]</f>
        <v>-2.259235611558148</v>
      </c>
      <c r="N619">
        <f>output__2[[#This Row],[wz (deg)]]*output__2[[#This Row],[dt]]</f>
        <v>-0.2259235611558148</v>
      </c>
      <c r="O619">
        <f>SUM($L$2:output__2[[#This Row],[delta θx]])</f>
        <v>-69.690190467514228</v>
      </c>
      <c r="P619">
        <f>SUM($M$2:output__2[[#This Row],[delta θy]])</f>
        <v>-19.68123147008053</v>
      </c>
      <c r="Q619">
        <f>SUM($N$2:output__2[[#This Row],[delta θz]])</f>
        <v>4.1520670049610988</v>
      </c>
      <c r="R619">
        <f>SQRT(output__2[[#This Row],[θ x]]^2+output__2[[#This Row],[θ y]]^2+output__2[[#This Row],[θ z]]^2)</f>
        <v>72.534910077775564</v>
      </c>
      <c r="S619">
        <f>output__2[[#This Row],[ax]]*$B619</f>
        <v>0.37459544999997479</v>
      </c>
      <c r="T619">
        <f>output__2[[#This Row],[ay]]*$B619</f>
        <v>-1.0330948199999304</v>
      </c>
      <c r="U619">
        <f>output__2[[#This Row],[az]]*$B619</f>
        <v>-0.21292793999998566</v>
      </c>
      <c r="V619">
        <f>SUM(S$2:S619)</f>
        <v>8.0975208199998256</v>
      </c>
      <c r="W619">
        <f>SUM(T$2:T619)</f>
        <v>10.916964139999578</v>
      </c>
      <c r="X619">
        <f>SUM($U$2:U619)</f>
        <v>-49.121784589999628</v>
      </c>
      <c r="Y619">
        <f>SQRT(output__2[[#This Row],[vx]]^2+output__2[[#This Row],[vy]]^2+output__2[[#This Row],[vz]]^2)</f>
        <v>50.967633560630347</v>
      </c>
      <c r="Z619">
        <f t="shared" si="9"/>
        <v>0.97499999999999998</v>
      </c>
      <c r="AA619">
        <f>output__2[[#This Row],[m segmental(kg)]]*output__2[[#This Row],[vmag]]</f>
        <v>49.693442721614588</v>
      </c>
    </row>
    <row r="620" spans="1:27" x14ac:dyDescent="0.3">
      <c r="A620">
        <v>77.612982000000002</v>
      </c>
      <c r="B620">
        <f>output__2[[#This Row],[time]]-A619</f>
        <v>0.11063100000001214</v>
      </c>
      <c r="C620">
        <v>6.04</v>
      </c>
      <c r="D620">
        <v>11.33</v>
      </c>
      <c r="E620">
        <v>-12.540000000000001</v>
      </c>
      <c r="F620">
        <v>0.56000000000000005</v>
      </c>
      <c r="G620">
        <v>-0.70000000000000007</v>
      </c>
      <c r="H620">
        <v>0.04</v>
      </c>
      <c r="I620">
        <f>output__2[[#This Row],[wx]]*180/PI()</f>
        <v>32.085636527326102</v>
      </c>
      <c r="J620">
        <f>output__2[[#This Row],[wy]]*180/PI()</f>
        <v>-40.107045659157627</v>
      </c>
      <c r="K620">
        <f>output__2[[#This Row],[wz]]*180/PI()</f>
        <v>2.2918311805232929</v>
      </c>
      <c r="L620">
        <f>output__2[[#This Row],[wx (deg)]]*output__2[[#This Row],[dt]]</f>
        <v>3.5496660546550034</v>
      </c>
      <c r="M620">
        <f>output__2[[#This Row],[wy (deg)]]*output__2[[#This Row],[dt]]</f>
        <v>-4.437082568318754</v>
      </c>
      <c r="N620">
        <f>output__2[[#This Row],[wz (deg)]]*output__2[[#This Row],[dt]]</f>
        <v>0.25354757533250022</v>
      </c>
      <c r="O620">
        <f>SUM($L$2:output__2[[#This Row],[delta θx]])</f>
        <v>-66.140524412859222</v>
      </c>
      <c r="P620">
        <f>SUM($M$2:output__2[[#This Row],[delta θy]])</f>
        <v>-24.118314038399284</v>
      </c>
      <c r="Q620">
        <f>SUM($N$2:output__2[[#This Row],[delta θz]])</f>
        <v>4.4056145802935989</v>
      </c>
      <c r="R620">
        <f>SQRT(output__2[[#This Row],[θ x]]^2+output__2[[#This Row],[θ y]]^2+output__2[[#This Row],[θ z]]^2)</f>
        <v>70.538439743823162</v>
      </c>
      <c r="S620">
        <f>output__2[[#This Row],[ax]]*$B620</f>
        <v>0.66821124000007326</v>
      </c>
      <c r="T620">
        <f>output__2[[#This Row],[ay]]*$B620</f>
        <v>1.2534492300001374</v>
      </c>
      <c r="U620">
        <f>output__2[[#This Row],[az]]*$B620</f>
        <v>-1.3873127400001524</v>
      </c>
      <c r="V620">
        <f>SUM(S$2:S620)</f>
        <v>8.7657320599998982</v>
      </c>
      <c r="W620">
        <f>SUM(T$2:T620)</f>
        <v>12.170413369999716</v>
      </c>
      <c r="X620">
        <f>SUM($U$2:U620)</f>
        <v>-50.509097329999783</v>
      </c>
      <c r="Y620">
        <f>SQRT(output__2[[#This Row],[vx]]^2+output__2[[#This Row],[vy]]^2+output__2[[#This Row],[vz]]^2)</f>
        <v>52.688954565788919</v>
      </c>
      <c r="Z620">
        <f t="shared" si="9"/>
        <v>0.97499999999999998</v>
      </c>
      <c r="AA620">
        <f>output__2[[#This Row],[m segmental(kg)]]*output__2[[#This Row],[vmag]]</f>
        <v>51.371730701644196</v>
      </c>
    </row>
    <row r="621" spans="1:27" x14ac:dyDescent="0.3">
      <c r="A621">
        <v>77.735700999999992</v>
      </c>
      <c r="B621">
        <f>output__2[[#This Row],[time]]-A620</f>
        <v>0.12271899999998936</v>
      </c>
      <c r="C621">
        <v>2.77</v>
      </c>
      <c r="D621">
        <v>2.2200000000000002</v>
      </c>
      <c r="E621">
        <v>-3.09</v>
      </c>
      <c r="F621">
        <v>-0.25</v>
      </c>
      <c r="G621">
        <v>0.51</v>
      </c>
      <c r="H621">
        <v>0.31</v>
      </c>
      <c r="I621">
        <f>output__2[[#This Row],[wx]]*180/PI()</f>
        <v>-14.323944878270581</v>
      </c>
      <c r="J621">
        <f>output__2[[#This Row],[wy]]*180/PI()</f>
        <v>29.220847551671984</v>
      </c>
      <c r="K621">
        <f>output__2[[#This Row],[wz]]*180/PI()</f>
        <v>17.761691649055518</v>
      </c>
      <c r="L621">
        <f>output__2[[#This Row],[wx (deg)]]*output__2[[#This Row],[dt]]</f>
        <v>-1.757820191516335</v>
      </c>
      <c r="M621">
        <f>output__2[[#This Row],[wy (deg)]]*output__2[[#This Row],[dt]]</f>
        <v>3.5859531906933233</v>
      </c>
      <c r="N621">
        <f>output__2[[#This Row],[wz (deg)]]*output__2[[#This Row],[dt]]</f>
        <v>2.1796970374802553</v>
      </c>
      <c r="O621">
        <f>SUM($L$2:output__2[[#This Row],[delta θx]])</f>
        <v>-67.898344604375552</v>
      </c>
      <c r="P621">
        <f>SUM($M$2:output__2[[#This Row],[delta θy]])</f>
        <v>-20.532360847705959</v>
      </c>
      <c r="Q621">
        <f>SUM($N$2:output__2[[#This Row],[delta θz]])</f>
        <v>6.5853116177738542</v>
      </c>
      <c r="R621">
        <f>SQRT(output__2[[#This Row],[θ x]]^2+output__2[[#This Row],[θ y]]^2+output__2[[#This Row],[θ z]]^2)</f>
        <v>71.239942245190861</v>
      </c>
      <c r="S621">
        <f>output__2[[#This Row],[ax]]*$B621</f>
        <v>0.33993162999997056</v>
      </c>
      <c r="T621">
        <f>output__2[[#This Row],[ay]]*$B621</f>
        <v>0.27243617999997644</v>
      </c>
      <c r="U621">
        <f>output__2[[#This Row],[az]]*$B621</f>
        <v>-0.37920170999996711</v>
      </c>
      <c r="V621">
        <f>SUM(S$2:S621)</f>
        <v>9.1056636899998686</v>
      </c>
      <c r="W621">
        <f>SUM(T$2:T621)</f>
        <v>12.442849549999693</v>
      </c>
      <c r="X621">
        <f>SUM($U$2:U621)</f>
        <v>-50.888299039999751</v>
      </c>
      <c r="Y621">
        <f>SQRT(output__2[[#This Row],[vx]]^2+output__2[[#This Row],[vy]]^2+output__2[[#This Row],[vz]]^2)</f>
        <v>53.172893426479526</v>
      </c>
      <c r="Z621">
        <f t="shared" si="9"/>
        <v>0.97499999999999998</v>
      </c>
      <c r="AA621">
        <f>output__2[[#This Row],[m segmental(kg)]]*output__2[[#This Row],[vmag]]</f>
        <v>51.843571090817534</v>
      </c>
    </row>
    <row r="622" spans="1:27" x14ac:dyDescent="0.3">
      <c r="A622">
        <v>77.865549000000001</v>
      </c>
      <c r="B622">
        <f>output__2[[#This Row],[time]]-A621</f>
        <v>0.12984800000000973</v>
      </c>
      <c r="C622">
        <v>1.29</v>
      </c>
      <c r="D622">
        <v>-8.48</v>
      </c>
      <c r="E622">
        <v>-1.45</v>
      </c>
      <c r="F622">
        <v>-0.73</v>
      </c>
      <c r="G622">
        <v>0.41000000000000003</v>
      </c>
      <c r="H622">
        <v>-0.22</v>
      </c>
      <c r="I622">
        <f>output__2[[#This Row],[wx]]*180/PI()</f>
        <v>-41.825919044550098</v>
      </c>
      <c r="J622">
        <f>output__2[[#This Row],[wy]]*180/PI()</f>
        <v>23.491269600363758</v>
      </c>
      <c r="K622">
        <f>output__2[[#This Row],[wz]]*180/PI()</f>
        <v>-12.605071492878112</v>
      </c>
      <c r="L622">
        <f>output__2[[#This Row],[wx (deg)]]*output__2[[#This Row],[dt]]</f>
        <v>-5.4310119360971481</v>
      </c>
      <c r="M622">
        <f>output__2[[#This Row],[wy (deg)]]*output__2[[#This Row],[dt]]</f>
        <v>3.0502943750682618</v>
      </c>
      <c r="N622">
        <f>output__2[[#This Row],[wz (deg)]]*output__2[[#This Row],[dt]]</f>
        <v>-1.6367433232073598</v>
      </c>
      <c r="O622">
        <f>SUM($L$2:output__2[[#This Row],[delta θx]])</f>
        <v>-73.329356540472702</v>
      </c>
      <c r="P622">
        <f>SUM($M$2:output__2[[#This Row],[delta θy]])</f>
        <v>-17.482066472637698</v>
      </c>
      <c r="Q622">
        <f>SUM($N$2:output__2[[#This Row],[delta θz]])</f>
        <v>4.9485682945664946</v>
      </c>
      <c r="R622">
        <f>SQRT(output__2[[#This Row],[θ x]]^2+output__2[[#This Row],[θ y]]^2+output__2[[#This Row],[θ z]]^2)</f>
        <v>75.546710762014513</v>
      </c>
      <c r="S622">
        <f>output__2[[#This Row],[ax]]*$B622</f>
        <v>0.16750392000001257</v>
      </c>
      <c r="T622">
        <f>output__2[[#This Row],[ay]]*$B622</f>
        <v>-1.1011110400000825</v>
      </c>
      <c r="U622">
        <f>output__2[[#This Row],[az]]*$B622</f>
        <v>-0.18827960000001412</v>
      </c>
      <c r="V622">
        <f>SUM(S$2:S622)</f>
        <v>9.2731676099998808</v>
      </c>
      <c r="W622">
        <f>SUM(T$2:T622)</f>
        <v>11.34173850999961</v>
      </c>
      <c r="X622">
        <f>SUM($U$2:U622)</f>
        <v>-51.076578639999767</v>
      </c>
      <c r="Y622">
        <f>SQRT(output__2[[#This Row],[vx]]^2+output__2[[#This Row],[vy]]^2+output__2[[#This Row],[vz]]^2)</f>
        <v>53.136085248354902</v>
      </c>
      <c r="Z622">
        <f t="shared" si="9"/>
        <v>0.97499999999999998</v>
      </c>
      <c r="AA622">
        <f>output__2[[#This Row],[m segmental(kg)]]*output__2[[#This Row],[vmag]]</f>
        <v>51.807683117146027</v>
      </c>
    </row>
    <row r="623" spans="1:27" x14ac:dyDescent="0.3">
      <c r="A623">
        <v>77.988901999999996</v>
      </c>
      <c r="B623">
        <f>output__2[[#This Row],[time]]-A622</f>
        <v>0.12335299999999449</v>
      </c>
      <c r="C623">
        <v>-3.71</v>
      </c>
      <c r="D623">
        <v>8.44</v>
      </c>
      <c r="E623">
        <v>-8.19</v>
      </c>
      <c r="F623">
        <v>0.05</v>
      </c>
      <c r="G623">
        <v>-0.06</v>
      </c>
      <c r="H623">
        <v>0.26</v>
      </c>
      <c r="I623">
        <f>output__2[[#This Row],[wx]]*180/PI()</f>
        <v>2.8647889756541161</v>
      </c>
      <c r="J623">
        <f>output__2[[#This Row],[wy]]*180/PI()</f>
        <v>-3.4377467707849392</v>
      </c>
      <c r="K623">
        <f>output__2[[#This Row],[wz]]*180/PI()</f>
        <v>14.896902673401405</v>
      </c>
      <c r="L623">
        <f>output__2[[#This Row],[wx (deg)]]*output__2[[#This Row],[dt]]</f>
        <v>0.35338031451384638</v>
      </c>
      <c r="M623">
        <f>output__2[[#This Row],[wy (deg)]]*output__2[[#This Row],[dt]]</f>
        <v>-0.42405637741661567</v>
      </c>
      <c r="N623">
        <f>output__2[[#This Row],[wz (deg)]]*output__2[[#This Row],[dt]]</f>
        <v>1.8375776354720015</v>
      </c>
      <c r="O623">
        <f>SUM($L$2:output__2[[#This Row],[delta θx]])</f>
        <v>-72.97597622595886</v>
      </c>
      <c r="P623">
        <f>SUM($M$2:output__2[[#This Row],[delta θy]])</f>
        <v>-17.906122850054313</v>
      </c>
      <c r="Q623">
        <f>SUM($N$2:output__2[[#This Row],[delta θz]])</f>
        <v>6.7861459300384963</v>
      </c>
      <c r="R623">
        <f>SQRT(output__2[[#This Row],[θ x]]^2+output__2[[#This Row],[θ y]]^2+output__2[[#This Row],[θ z]]^2)</f>
        <v>75.446498382872136</v>
      </c>
      <c r="S623">
        <f>output__2[[#This Row],[ax]]*$B623</f>
        <v>-0.45763962999997959</v>
      </c>
      <c r="T623">
        <f>output__2[[#This Row],[ay]]*$B623</f>
        <v>1.0410993199999534</v>
      </c>
      <c r="U623">
        <f>output__2[[#This Row],[az]]*$B623</f>
        <v>-1.0102610699999548</v>
      </c>
      <c r="V623">
        <f>SUM(S$2:S623)</f>
        <v>8.8155279799999011</v>
      </c>
      <c r="W623">
        <f>SUM(T$2:T623)</f>
        <v>12.382837829999563</v>
      </c>
      <c r="X623">
        <f>SUM($U$2:U623)</f>
        <v>-52.086839709999722</v>
      </c>
      <c r="Y623">
        <f>SQRT(output__2[[#This Row],[vx]]^2+output__2[[#This Row],[vy]]^2+output__2[[#This Row],[vz]]^2)</f>
        <v>54.259442286715718</v>
      </c>
      <c r="Z623">
        <f t="shared" si="9"/>
        <v>0.97499999999999998</v>
      </c>
      <c r="AA623">
        <f>output__2[[#This Row],[m segmental(kg)]]*output__2[[#This Row],[vmag]]</f>
        <v>52.902956229547826</v>
      </c>
    </row>
    <row r="624" spans="1:27" x14ac:dyDescent="0.3">
      <c r="A624">
        <v>78.123159999999999</v>
      </c>
      <c r="B624">
        <f>output__2[[#This Row],[time]]-A623</f>
        <v>0.13425800000000265</v>
      </c>
      <c r="C624">
        <v>-2.0300000000000002</v>
      </c>
      <c r="D624">
        <v>5.74</v>
      </c>
      <c r="E624">
        <v>-3.18</v>
      </c>
      <c r="F624">
        <v>-0.31</v>
      </c>
      <c r="G624">
        <v>-0.52</v>
      </c>
      <c r="H624">
        <v>-0.35000000000000003</v>
      </c>
      <c r="I624">
        <f>output__2[[#This Row],[wx]]*180/PI()</f>
        <v>-17.761691649055518</v>
      </c>
      <c r="J624">
        <f>output__2[[#This Row],[wy]]*180/PI()</f>
        <v>-29.793805346802809</v>
      </c>
      <c r="K624">
        <f>output__2[[#This Row],[wz]]*180/PI()</f>
        <v>-20.053522829578814</v>
      </c>
      <c r="L624">
        <f>output__2[[#This Row],[wx (deg)]]*output__2[[#This Row],[dt]]</f>
        <v>-2.384649197418943</v>
      </c>
      <c r="M624">
        <f>output__2[[#This Row],[wy (deg)]]*output__2[[#This Row],[dt]]</f>
        <v>-4.0000567182511304</v>
      </c>
      <c r="N624">
        <f>output__2[[#This Row],[wz (deg)]]*output__2[[#This Row],[dt]]</f>
        <v>-2.6923458680536454</v>
      </c>
      <c r="O624">
        <f>SUM($L$2:output__2[[#This Row],[delta θx]])</f>
        <v>-75.360625423377797</v>
      </c>
      <c r="P624">
        <f>SUM($M$2:output__2[[#This Row],[delta θy]])</f>
        <v>-21.906179568305443</v>
      </c>
      <c r="Q624">
        <f>SUM($N$2:output__2[[#This Row],[delta θz]])</f>
        <v>4.0938000619848509</v>
      </c>
      <c r="R624">
        <f>SQRT(output__2[[#This Row],[θ x]]^2+output__2[[#This Row],[θ y]]^2+output__2[[#This Row],[θ z]]^2)</f>
        <v>78.586664049500186</v>
      </c>
      <c r="S624">
        <f>output__2[[#This Row],[ax]]*$B624</f>
        <v>-0.27254374000000542</v>
      </c>
      <c r="T624">
        <f>output__2[[#This Row],[ay]]*$B624</f>
        <v>0.77064092000001527</v>
      </c>
      <c r="U624">
        <f>output__2[[#This Row],[az]]*$B624</f>
        <v>-0.42694044000000847</v>
      </c>
      <c r="V624">
        <f>SUM(S$2:S624)</f>
        <v>8.5429842399998961</v>
      </c>
      <c r="W624">
        <f>SUM(T$2:T624)</f>
        <v>13.153478749999579</v>
      </c>
      <c r="X624">
        <f>SUM($U$2:U624)</f>
        <v>-52.513780149999732</v>
      </c>
      <c r="Y624">
        <f>SQRT(output__2[[#This Row],[vx]]^2+output__2[[#This Row],[vy]]^2+output__2[[#This Row],[vz]]^2)</f>
        <v>54.805963987453801</v>
      </c>
      <c r="Z624">
        <f t="shared" si="9"/>
        <v>0.97499999999999998</v>
      </c>
      <c r="AA624">
        <f>output__2[[#This Row],[m segmental(kg)]]*output__2[[#This Row],[vmag]]</f>
        <v>53.435814887767457</v>
      </c>
    </row>
    <row r="625" spans="1:27" x14ac:dyDescent="0.3">
      <c r="A625">
        <v>78.241981999999993</v>
      </c>
      <c r="B625">
        <f>output__2[[#This Row],[time]]-A624</f>
        <v>0.11882199999999443</v>
      </c>
      <c r="C625">
        <v>1.6300000000000001</v>
      </c>
      <c r="D625">
        <v>-9.23</v>
      </c>
      <c r="E625">
        <v>0.34</v>
      </c>
      <c r="F625">
        <v>-0.51</v>
      </c>
      <c r="G625">
        <v>-0.24</v>
      </c>
      <c r="H625">
        <v>0</v>
      </c>
      <c r="I625">
        <f>output__2[[#This Row],[wx]]*180/PI()</f>
        <v>-29.220847551671984</v>
      </c>
      <c r="J625">
        <f>output__2[[#This Row],[wy]]*180/PI()</f>
        <v>-13.750987083139757</v>
      </c>
      <c r="K625">
        <f>output__2[[#This Row],[wz]]*180/PI()</f>
        <v>0</v>
      </c>
      <c r="L625">
        <f>output__2[[#This Row],[wx (deg)]]*output__2[[#This Row],[dt]]</f>
        <v>-3.4720795477846056</v>
      </c>
      <c r="M625">
        <f>output__2[[#This Row],[wy (deg)]]*output__2[[#This Row],[dt]]</f>
        <v>-1.6339197871927555</v>
      </c>
      <c r="N625">
        <f>output__2[[#This Row],[wz (deg)]]*output__2[[#This Row],[dt]]</f>
        <v>0</v>
      </c>
      <c r="O625">
        <f>SUM($L$2:output__2[[#This Row],[delta θx]])</f>
        <v>-78.8327049711624</v>
      </c>
      <c r="P625">
        <f>SUM($M$2:output__2[[#This Row],[delta θy]])</f>
        <v>-23.540099355498199</v>
      </c>
      <c r="Q625">
        <f>SUM($N$2:output__2[[#This Row],[delta θz]])</f>
        <v>4.0938000619848509</v>
      </c>
      <c r="R625">
        <f>SQRT(output__2[[#This Row],[θ x]]^2+output__2[[#This Row],[θ y]]^2+output__2[[#This Row],[θ z]]^2)</f>
        <v>82.374090888364691</v>
      </c>
      <c r="S625">
        <f>output__2[[#This Row],[ax]]*$B625</f>
        <v>0.19367985999999093</v>
      </c>
      <c r="T625">
        <f>output__2[[#This Row],[ay]]*$B625</f>
        <v>-1.0967270599999486</v>
      </c>
      <c r="U625">
        <f>output__2[[#This Row],[az]]*$B625</f>
        <v>4.0399479999998107E-2</v>
      </c>
      <c r="V625">
        <f>SUM(S$2:S625)</f>
        <v>8.7366640999998868</v>
      </c>
      <c r="W625">
        <f>SUM(T$2:T625)</f>
        <v>12.056751689999629</v>
      </c>
      <c r="X625">
        <f>SUM($U$2:U625)</f>
        <v>-52.473380669999734</v>
      </c>
      <c r="Y625">
        <f>SQRT(output__2[[#This Row],[vx]]^2+output__2[[#This Row],[vy]]^2+output__2[[#This Row],[vz]]^2)</f>
        <v>54.544937802230898</v>
      </c>
      <c r="Z625">
        <f t="shared" si="9"/>
        <v>0.97499999999999998</v>
      </c>
      <c r="AA625">
        <f>output__2[[#This Row],[m segmental(kg)]]*output__2[[#This Row],[vmag]]</f>
        <v>53.181314357175125</v>
      </c>
    </row>
    <row r="626" spans="1:27" x14ac:dyDescent="0.3">
      <c r="A626">
        <v>78.36457399999999</v>
      </c>
      <c r="B626">
        <f>output__2[[#This Row],[time]]-A625</f>
        <v>0.12259199999999737</v>
      </c>
      <c r="C626">
        <v>6.9</v>
      </c>
      <c r="D626">
        <v>10.16</v>
      </c>
      <c r="E626">
        <v>-13.66</v>
      </c>
      <c r="F626">
        <v>-0.13</v>
      </c>
      <c r="G626">
        <v>-0.31</v>
      </c>
      <c r="H626">
        <v>-0.15</v>
      </c>
      <c r="I626">
        <f>output__2[[#This Row],[wx]]*180/PI()</f>
        <v>-7.4484513367007024</v>
      </c>
      <c r="J626">
        <f>output__2[[#This Row],[wy]]*180/PI()</f>
        <v>-17.761691649055518</v>
      </c>
      <c r="K626">
        <f>output__2[[#This Row],[wz]]*180/PI()</f>
        <v>-8.5943669269623477</v>
      </c>
      <c r="L626">
        <f>output__2[[#This Row],[wx (deg)]]*output__2[[#This Row],[dt]]</f>
        <v>-0.91312054626879291</v>
      </c>
      <c r="M626">
        <f>output__2[[#This Row],[wy (deg)]]*output__2[[#This Row],[dt]]</f>
        <v>-2.1774413026409674</v>
      </c>
      <c r="N626">
        <f>output__2[[#This Row],[wz (deg)]]*output__2[[#This Row],[dt]]</f>
        <v>-1.0536006303101455</v>
      </c>
      <c r="O626">
        <f>SUM($L$2:output__2[[#This Row],[delta θx]])</f>
        <v>-79.745825517431186</v>
      </c>
      <c r="P626">
        <f>SUM($M$2:output__2[[#This Row],[delta θy]])</f>
        <v>-25.717540658139168</v>
      </c>
      <c r="Q626">
        <f>SUM($N$2:output__2[[#This Row],[delta θz]])</f>
        <v>3.0401994316747052</v>
      </c>
      <c r="R626">
        <f>SQRT(output__2[[#This Row],[θ x]]^2+output__2[[#This Row],[θ y]]^2+output__2[[#This Row],[θ z]]^2)</f>
        <v>83.84528250023358</v>
      </c>
      <c r="S626">
        <f>output__2[[#This Row],[ax]]*$B626</f>
        <v>0.8458847999999819</v>
      </c>
      <c r="T626">
        <f>output__2[[#This Row],[ay]]*$B626</f>
        <v>1.2455347199999733</v>
      </c>
      <c r="U626">
        <f>output__2[[#This Row],[az]]*$B626</f>
        <v>-1.6746067199999641</v>
      </c>
      <c r="V626">
        <f>SUM(S$2:S626)</f>
        <v>9.5825488999998694</v>
      </c>
      <c r="W626">
        <f>SUM(T$2:T626)</f>
        <v>13.302286409999603</v>
      </c>
      <c r="X626">
        <f>SUM($U$2:U626)</f>
        <v>-54.147987389999699</v>
      </c>
      <c r="Y626">
        <f>SQRT(output__2[[#This Row],[vx]]^2+output__2[[#This Row],[vy]]^2+output__2[[#This Row],[vz]]^2)</f>
        <v>56.575441717604953</v>
      </c>
      <c r="Z626">
        <f t="shared" si="9"/>
        <v>0.97499999999999998</v>
      </c>
      <c r="AA626">
        <f>output__2[[#This Row],[m segmental(kg)]]*output__2[[#This Row],[vmag]]</f>
        <v>55.16105567466483</v>
      </c>
    </row>
    <row r="627" spans="1:27" x14ac:dyDescent="0.3">
      <c r="A627">
        <v>78.48969799999999</v>
      </c>
      <c r="B627">
        <f>output__2[[#This Row],[time]]-A626</f>
        <v>0.12512399999999957</v>
      </c>
      <c r="C627">
        <v>3.96</v>
      </c>
      <c r="D627">
        <v>4.5600000000000005</v>
      </c>
      <c r="E627">
        <v>-2.73</v>
      </c>
      <c r="F627">
        <v>-0.52</v>
      </c>
      <c r="G627">
        <v>0.64</v>
      </c>
      <c r="H627">
        <v>0.44</v>
      </c>
      <c r="I627">
        <f>output__2[[#This Row],[wx]]*180/PI()</f>
        <v>-29.793805346802809</v>
      </c>
      <c r="J627">
        <f>output__2[[#This Row],[wy]]*180/PI()</f>
        <v>36.669298888372687</v>
      </c>
      <c r="K627">
        <f>output__2[[#This Row],[wz]]*180/PI()</f>
        <v>25.210142985756224</v>
      </c>
      <c r="L627">
        <f>output__2[[#This Row],[wx (deg)]]*output__2[[#This Row],[dt]]</f>
        <v>-3.7279201002133417</v>
      </c>
      <c r="M627">
        <f>output__2[[#This Row],[wy (deg)]]*output__2[[#This Row],[dt]]</f>
        <v>4.5882093541087281</v>
      </c>
      <c r="N627">
        <f>output__2[[#This Row],[wz (deg)]]*output__2[[#This Row],[dt]]</f>
        <v>3.1543939309497508</v>
      </c>
      <c r="O627">
        <f>SUM($L$2:output__2[[#This Row],[delta θx]])</f>
        <v>-83.473745617644525</v>
      </c>
      <c r="P627">
        <f>SUM($M$2:output__2[[#This Row],[delta θy]])</f>
        <v>-21.12933130403044</v>
      </c>
      <c r="Q627">
        <f>SUM($N$2:output__2[[#This Row],[delta θz]])</f>
        <v>6.194593362624456</v>
      </c>
      <c r="R627">
        <f>SQRT(output__2[[#This Row],[θ x]]^2+output__2[[#This Row],[θ y]]^2+output__2[[#This Row],[θ z]]^2)</f>
        <v>86.328951318332258</v>
      </c>
      <c r="S627">
        <f>output__2[[#This Row],[ax]]*$B627</f>
        <v>0.49549103999999827</v>
      </c>
      <c r="T627">
        <f>output__2[[#This Row],[ay]]*$B627</f>
        <v>0.57056543999999809</v>
      </c>
      <c r="U627">
        <f>output__2[[#This Row],[az]]*$B627</f>
        <v>-0.34158851999999884</v>
      </c>
      <c r="V627">
        <f>SUM(S$2:S627)</f>
        <v>10.078039939999867</v>
      </c>
      <c r="W627">
        <f>SUM(T$2:T627)</f>
        <v>13.8728518499996</v>
      </c>
      <c r="X627">
        <f>SUM($U$2:U627)</f>
        <v>-54.489575909999701</v>
      </c>
      <c r="Y627">
        <f>SQRT(output__2[[#This Row],[vx]]^2+output__2[[#This Row],[vy]]^2+output__2[[#This Row],[vz]]^2)</f>
        <v>57.123872333166361</v>
      </c>
      <c r="Z627">
        <f t="shared" si="9"/>
        <v>0.97499999999999998</v>
      </c>
      <c r="AA627">
        <f>output__2[[#This Row],[m segmental(kg)]]*output__2[[#This Row],[vmag]]</f>
        <v>55.695775524837202</v>
      </c>
    </row>
    <row r="628" spans="1:27" x14ac:dyDescent="0.3">
      <c r="A628">
        <v>78.614762999999996</v>
      </c>
      <c r="B628">
        <f>output__2[[#This Row],[time]]-A627</f>
        <v>0.12506500000000642</v>
      </c>
      <c r="C628">
        <v>-0.28000000000000003</v>
      </c>
      <c r="D628">
        <v>-8.4499999999999993</v>
      </c>
      <c r="E628">
        <v>-2.06</v>
      </c>
      <c r="F628">
        <v>-0.03</v>
      </c>
      <c r="G628">
        <v>0.13</v>
      </c>
      <c r="H628">
        <v>-0.2</v>
      </c>
      <c r="I628">
        <f>output__2[[#This Row],[wx]]*180/PI()</f>
        <v>-1.7188733853924696</v>
      </c>
      <c r="J628">
        <f>output__2[[#This Row],[wy]]*180/PI()</f>
        <v>7.4484513367007024</v>
      </c>
      <c r="K628">
        <f>output__2[[#This Row],[wz]]*180/PI()</f>
        <v>-11.459155902616464</v>
      </c>
      <c r="L628">
        <f>output__2[[#This Row],[wx (deg)]]*output__2[[#This Row],[dt]]</f>
        <v>-0.21497089994412025</v>
      </c>
      <c r="M628">
        <f>output__2[[#This Row],[wy (deg)]]*output__2[[#This Row],[dt]]</f>
        <v>0.93154056642452121</v>
      </c>
      <c r="N628">
        <f>output__2[[#This Row],[wz (deg)]]*output__2[[#This Row],[dt]]</f>
        <v>-1.4331393329608018</v>
      </c>
      <c r="O628">
        <f>SUM($L$2:output__2[[#This Row],[delta θx]])</f>
        <v>-83.688716517588645</v>
      </c>
      <c r="P628">
        <f>SUM($M$2:output__2[[#This Row],[delta θy]])</f>
        <v>-20.197790737605921</v>
      </c>
      <c r="Q628">
        <f>SUM($N$2:output__2[[#This Row],[delta θz]])</f>
        <v>4.7614540296636543</v>
      </c>
      <c r="R628">
        <f>SQRT(output__2[[#This Row],[θ x]]^2+output__2[[#This Row],[θ y]]^2+output__2[[#This Row],[θ z]]^2)</f>
        <v>86.223102864128208</v>
      </c>
      <c r="S628">
        <f>output__2[[#This Row],[ax]]*$B628</f>
        <v>-3.5018200000001803E-2</v>
      </c>
      <c r="T628">
        <f>output__2[[#This Row],[ay]]*$B628</f>
        <v>-1.0567992500000543</v>
      </c>
      <c r="U628">
        <f>output__2[[#This Row],[az]]*$B628</f>
        <v>-0.25763390000001324</v>
      </c>
      <c r="V628">
        <f>SUM(S$2:S628)</f>
        <v>10.043021739999865</v>
      </c>
      <c r="W628">
        <f>SUM(T$2:T628)</f>
        <v>12.816052599999546</v>
      </c>
      <c r="X628">
        <f>SUM($U$2:U628)</f>
        <v>-54.747209809999717</v>
      </c>
      <c r="Y628">
        <f>SQRT(output__2[[#This Row],[vx]]^2+output__2[[#This Row],[vy]]^2+output__2[[#This Row],[vz]]^2)</f>
        <v>57.11716442450723</v>
      </c>
      <c r="Z628">
        <f t="shared" si="9"/>
        <v>0.97499999999999998</v>
      </c>
      <c r="AA628">
        <f>output__2[[#This Row],[m segmental(kg)]]*output__2[[#This Row],[vmag]]</f>
        <v>55.68923531389455</v>
      </c>
    </row>
    <row r="629" spans="1:27" x14ac:dyDescent="0.3">
      <c r="A629">
        <v>78.744114999999994</v>
      </c>
      <c r="B629">
        <f>output__2[[#This Row],[time]]-A628</f>
        <v>0.12935199999999725</v>
      </c>
      <c r="C629">
        <v>-6.9</v>
      </c>
      <c r="D629">
        <v>11.370000000000001</v>
      </c>
      <c r="E629">
        <v>-7.5600000000000005</v>
      </c>
      <c r="F629">
        <v>0.37</v>
      </c>
      <c r="G629">
        <v>-0.2</v>
      </c>
      <c r="H629">
        <v>0.55000000000000004</v>
      </c>
      <c r="I629">
        <f>output__2[[#This Row],[wx]]*180/PI()</f>
        <v>21.199438419840458</v>
      </c>
      <c r="J629">
        <f>output__2[[#This Row],[wy]]*180/PI()</f>
        <v>-11.459155902616464</v>
      </c>
      <c r="K629">
        <f>output__2[[#This Row],[wz]]*180/PI()</f>
        <v>31.512678732195283</v>
      </c>
      <c r="L629">
        <f>output__2[[#This Row],[wx (deg)]]*output__2[[#This Row],[dt]]</f>
        <v>2.7421897584831445</v>
      </c>
      <c r="M629">
        <f>output__2[[#This Row],[wy (deg)]]*output__2[[#This Row],[dt]]</f>
        <v>-1.4822647343152133</v>
      </c>
      <c r="N629">
        <f>output__2[[#This Row],[wz (deg)]]*output__2[[#This Row],[dt]]</f>
        <v>4.0762280193668374</v>
      </c>
      <c r="O629">
        <f>SUM($L$2:output__2[[#This Row],[delta θx]])</f>
        <v>-80.946526759105495</v>
      </c>
      <c r="P629">
        <f>SUM($M$2:output__2[[#This Row],[delta θy]])</f>
        <v>-21.680055471921133</v>
      </c>
      <c r="Q629">
        <f>SUM($N$2:output__2[[#This Row],[delta θz]])</f>
        <v>8.8376820490304908</v>
      </c>
      <c r="R629">
        <f>SQRT(output__2[[#This Row],[θ x]]^2+output__2[[#This Row],[θ y]]^2+output__2[[#This Row],[θ z]]^2)</f>
        <v>84.264284389223391</v>
      </c>
      <c r="S629">
        <f>output__2[[#This Row],[ax]]*$B629</f>
        <v>-0.89252879999998103</v>
      </c>
      <c r="T629">
        <f>output__2[[#This Row],[ay]]*$B629</f>
        <v>1.4707322399999687</v>
      </c>
      <c r="U629">
        <f>output__2[[#This Row],[az]]*$B629</f>
        <v>-0.9779011199999792</v>
      </c>
      <c r="V629">
        <f>SUM(S$2:S629)</f>
        <v>9.150492939999884</v>
      </c>
      <c r="W629">
        <f>SUM(T$2:T629)</f>
        <v>14.286784839999514</v>
      </c>
      <c r="X629">
        <f>SUM($U$2:U629)</f>
        <v>-55.725110929999694</v>
      </c>
      <c r="Y629">
        <f>SQRT(output__2[[#This Row],[vx]]^2+output__2[[#This Row],[vy]]^2+output__2[[#This Row],[vz]]^2)</f>
        <v>58.25059424821518</v>
      </c>
      <c r="Z629">
        <f t="shared" si="9"/>
        <v>0.97499999999999998</v>
      </c>
      <c r="AA629">
        <f>output__2[[#This Row],[m segmental(kg)]]*output__2[[#This Row],[vmag]]</f>
        <v>56.7943293920098</v>
      </c>
    </row>
    <row r="630" spans="1:27" x14ac:dyDescent="0.3">
      <c r="A630">
        <v>78.866457999999994</v>
      </c>
      <c r="B630">
        <f>output__2[[#This Row],[time]]-A629</f>
        <v>0.12234300000000076</v>
      </c>
      <c r="C630">
        <v>-4.32</v>
      </c>
      <c r="D630">
        <v>5.22</v>
      </c>
      <c r="E630">
        <v>-2.79</v>
      </c>
      <c r="F630">
        <v>-0.28999999999999998</v>
      </c>
      <c r="G630">
        <v>-0.64</v>
      </c>
      <c r="H630">
        <v>-0.57999999999999996</v>
      </c>
      <c r="I630">
        <f>output__2[[#This Row],[wx]]*180/PI()</f>
        <v>-16.615776058793873</v>
      </c>
      <c r="J630">
        <f>output__2[[#This Row],[wy]]*180/PI()</f>
        <v>-36.669298888372687</v>
      </c>
      <c r="K630">
        <f>output__2[[#This Row],[wz]]*180/PI()</f>
        <v>-33.231552117587746</v>
      </c>
      <c r="L630">
        <f>output__2[[#This Row],[wx (deg)]]*output__2[[#This Row],[dt]]</f>
        <v>-2.0328238903610316</v>
      </c>
      <c r="M630">
        <f>output__2[[#This Row],[wy (deg)]]*output__2[[#This Row],[dt]]</f>
        <v>-4.4862320339002073</v>
      </c>
      <c r="N630">
        <f>output__2[[#This Row],[wz (deg)]]*output__2[[#This Row],[dt]]</f>
        <v>-4.0656477807220632</v>
      </c>
      <c r="O630">
        <f>SUM($L$2:output__2[[#This Row],[delta θx]])</f>
        <v>-82.979350649466525</v>
      </c>
      <c r="P630">
        <f>SUM($M$2:output__2[[#This Row],[delta θy]])</f>
        <v>-26.166287505821341</v>
      </c>
      <c r="Q630">
        <f>SUM($N$2:output__2[[#This Row],[delta θz]])</f>
        <v>4.7720342683084276</v>
      </c>
      <c r="R630">
        <f>SQRT(output__2[[#This Row],[θ x]]^2+output__2[[#This Row],[θ y]]^2+output__2[[#This Row],[θ z]]^2)</f>
        <v>87.137934030491749</v>
      </c>
      <c r="S630">
        <f>output__2[[#This Row],[ax]]*$B630</f>
        <v>-0.52852176000000328</v>
      </c>
      <c r="T630">
        <f>output__2[[#This Row],[ay]]*$B630</f>
        <v>0.6386304600000039</v>
      </c>
      <c r="U630">
        <f>output__2[[#This Row],[az]]*$B630</f>
        <v>-0.34133697000000213</v>
      </c>
      <c r="V630">
        <f>SUM(S$2:S630)</f>
        <v>8.6219711799998802</v>
      </c>
      <c r="W630">
        <f>SUM(T$2:T630)</f>
        <v>14.925415299999518</v>
      </c>
      <c r="X630">
        <f>SUM($U$2:U630)</f>
        <v>-56.066447899999694</v>
      </c>
      <c r="Y630">
        <f>SQRT(output__2[[#This Row],[vx]]^2+output__2[[#This Row],[vy]]^2+output__2[[#This Row],[vz]]^2)</f>
        <v>58.656227197370853</v>
      </c>
      <c r="Z630">
        <f t="shared" si="9"/>
        <v>0.97499999999999998</v>
      </c>
      <c r="AA630">
        <f>output__2[[#This Row],[m segmental(kg)]]*output__2[[#This Row],[vmag]]</f>
        <v>57.189821517436577</v>
      </c>
    </row>
    <row r="631" spans="1:27" x14ac:dyDescent="0.3">
      <c r="A631">
        <v>79.009450999999999</v>
      </c>
      <c r="B631">
        <f>output__2[[#This Row],[time]]-A630</f>
        <v>0.14299300000000414</v>
      </c>
      <c r="C631">
        <v>4.12</v>
      </c>
      <c r="D631">
        <v>-8.870000000000001</v>
      </c>
      <c r="E631">
        <v>0.77</v>
      </c>
      <c r="F631">
        <v>-0.69000000000000006</v>
      </c>
      <c r="G631">
        <v>0.51</v>
      </c>
      <c r="H631">
        <v>0.71</v>
      </c>
      <c r="I631">
        <f>output__2[[#This Row],[wx]]*180/PI()</f>
        <v>-39.534087864026809</v>
      </c>
      <c r="J631">
        <f>output__2[[#This Row],[wy]]*180/PI()</f>
        <v>29.220847551671984</v>
      </c>
      <c r="K631">
        <f>output__2[[#This Row],[wz]]*180/PI()</f>
        <v>40.680003454288446</v>
      </c>
      <c r="L631">
        <f>output__2[[#This Row],[wx (deg)]]*output__2[[#This Row],[dt]]</f>
        <v>-5.6530978259409492</v>
      </c>
      <c r="M631">
        <f>output__2[[#This Row],[wy (deg)]]*output__2[[#This Row],[dt]]</f>
        <v>4.1783766539563532</v>
      </c>
      <c r="N631">
        <f>output__2[[#This Row],[wz (deg)]]*output__2[[#This Row],[dt]]</f>
        <v>5.8169557339392366</v>
      </c>
      <c r="O631">
        <f>SUM($L$2:output__2[[#This Row],[delta θx]])</f>
        <v>-88.632448475407472</v>
      </c>
      <c r="P631">
        <f>SUM($M$2:output__2[[#This Row],[delta θy]])</f>
        <v>-21.987910851864989</v>
      </c>
      <c r="Q631">
        <f>SUM($N$2:output__2[[#This Row],[delta θz]])</f>
        <v>10.588990002247664</v>
      </c>
      <c r="R631">
        <f>SQRT(output__2[[#This Row],[θ x]]^2+output__2[[#This Row],[θ y]]^2+output__2[[#This Row],[θ z]]^2)</f>
        <v>91.930984198163699</v>
      </c>
      <c r="S631">
        <f>output__2[[#This Row],[ax]]*$B631</f>
        <v>0.58913116000001708</v>
      </c>
      <c r="T631">
        <f>output__2[[#This Row],[ay]]*$B631</f>
        <v>-1.268347910000037</v>
      </c>
      <c r="U631">
        <f>output__2[[#This Row],[az]]*$B631</f>
        <v>0.1101046100000032</v>
      </c>
      <c r="V631">
        <f>SUM(S$2:S631)</f>
        <v>9.211102339999897</v>
      </c>
      <c r="W631">
        <f>SUM(T$2:T631)</f>
        <v>13.657067389999481</v>
      </c>
      <c r="X631">
        <f>SUM($U$2:U631)</f>
        <v>-55.956343289999694</v>
      </c>
      <c r="Y631">
        <f>SQRT(output__2[[#This Row],[vx]]^2+output__2[[#This Row],[vy]]^2+output__2[[#This Row],[vz]]^2)</f>
        <v>58.33071446846192</v>
      </c>
      <c r="Z631">
        <f t="shared" si="9"/>
        <v>0.97499999999999998</v>
      </c>
      <c r="AA631">
        <f>output__2[[#This Row],[m segmental(kg)]]*output__2[[#This Row],[vmag]]</f>
        <v>56.872446606750373</v>
      </c>
    </row>
    <row r="632" spans="1:27" x14ac:dyDescent="0.3">
      <c r="A632">
        <v>79.120459999999994</v>
      </c>
      <c r="B632">
        <f>output__2[[#This Row],[time]]-A631</f>
        <v>0.11100899999999569</v>
      </c>
      <c r="C632">
        <v>3.2800000000000002</v>
      </c>
      <c r="D632">
        <v>9</v>
      </c>
      <c r="E632">
        <v>-7.28</v>
      </c>
      <c r="F632">
        <v>-0.37</v>
      </c>
      <c r="G632">
        <v>-0.27</v>
      </c>
      <c r="H632">
        <v>-0.46</v>
      </c>
      <c r="I632">
        <f>output__2[[#This Row],[wx]]*180/PI()</f>
        <v>-21.199438419840458</v>
      </c>
      <c r="J632">
        <f>output__2[[#This Row],[wy]]*180/PI()</f>
        <v>-15.469860468532227</v>
      </c>
      <c r="K632">
        <f>output__2[[#This Row],[wz]]*180/PI()</f>
        <v>-26.356058576017869</v>
      </c>
      <c r="L632">
        <f>output__2[[#This Row],[wx (deg)]]*output__2[[#This Row],[dt]]</f>
        <v>-2.3533284595479782</v>
      </c>
      <c r="M632">
        <f>output__2[[#This Row],[wy (deg)]]*output__2[[#This Row],[dt]]</f>
        <v>-1.7172937407512274</v>
      </c>
      <c r="N632">
        <f>output__2[[#This Row],[wz (deg)]]*output__2[[#This Row],[dt]]</f>
        <v>-2.9257597064650542</v>
      </c>
      <c r="O632">
        <f>SUM($L$2:output__2[[#This Row],[delta θx]])</f>
        <v>-90.985776934955453</v>
      </c>
      <c r="P632">
        <f>SUM($M$2:output__2[[#This Row],[delta θy]])</f>
        <v>-23.705204592616216</v>
      </c>
      <c r="Q632">
        <f>SUM($N$2:output__2[[#This Row],[delta θz]])</f>
        <v>7.6632302957826095</v>
      </c>
      <c r="R632">
        <f>SQRT(output__2[[#This Row],[θ x]]^2+output__2[[#This Row],[θ y]]^2+output__2[[#This Row],[θ z]]^2)</f>
        <v>94.334900369913285</v>
      </c>
      <c r="S632">
        <f>output__2[[#This Row],[ax]]*$B632</f>
        <v>0.36410951999998592</v>
      </c>
      <c r="T632">
        <f>output__2[[#This Row],[ay]]*$B632</f>
        <v>0.99908099999996125</v>
      </c>
      <c r="U632">
        <f>output__2[[#This Row],[az]]*$B632</f>
        <v>-0.80814551999996864</v>
      </c>
      <c r="V632">
        <f>SUM(S$2:S632)</f>
        <v>9.5752118599998823</v>
      </c>
      <c r="W632">
        <f>SUM(T$2:T632)</f>
        <v>14.656148389999442</v>
      </c>
      <c r="X632">
        <f>SUM($U$2:U632)</f>
        <v>-56.764488809999662</v>
      </c>
      <c r="Y632">
        <f>SQRT(output__2[[#This Row],[vx]]^2+output__2[[#This Row],[vy]]^2+output__2[[#This Row],[vz]]^2)</f>
        <v>59.402816075116696</v>
      </c>
      <c r="Z632">
        <f t="shared" si="9"/>
        <v>0.97499999999999998</v>
      </c>
      <c r="AA632">
        <f>output__2[[#This Row],[m segmental(kg)]]*output__2[[#This Row],[vmag]]</f>
        <v>57.917745673238777</v>
      </c>
    </row>
    <row r="633" spans="1:27" x14ac:dyDescent="0.3">
      <c r="A633">
        <v>79.246842999999998</v>
      </c>
      <c r="B633">
        <f>output__2[[#This Row],[time]]-A632</f>
        <v>0.12638300000000413</v>
      </c>
      <c r="C633">
        <v>4.33</v>
      </c>
      <c r="D633">
        <v>2.37</v>
      </c>
      <c r="E633">
        <v>0.57999999999999996</v>
      </c>
      <c r="F633">
        <v>-0.4</v>
      </c>
      <c r="G633">
        <v>0.34</v>
      </c>
      <c r="H633">
        <v>0.42</v>
      </c>
      <c r="I633">
        <f>output__2[[#This Row],[wx]]*180/PI()</f>
        <v>-22.918311805232928</v>
      </c>
      <c r="J633">
        <f>output__2[[#This Row],[wy]]*180/PI()</f>
        <v>19.480565034447991</v>
      </c>
      <c r="K633">
        <f>output__2[[#This Row],[wz]]*180/PI()</f>
        <v>24.064227395494573</v>
      </c>
      <c r="L633">
        <f>output__2[[#This Row],[wx (deg)]]*output__2[[#This Row],[dt]]</f>
        <v>-2.896485000880848</v>
      </c>
      <c r="M633">
        <f>output__2[[#This Row],[wy (deg)]]*output__2[[#This Row],[dt]]</f>
        <v>2.462012250748721</v>
      </c>
      <c r="N633">
        <f>output__2[[#This Row],[wz (deg)]]*output__2[[#This Row],[dt]]</f>
        <v>3.0413092509248898</v>
      </c>
      <c r="O633">
        <f>SUM($L$2:output__2[[#This Row],[delta θx]])</f>
        <v>-93.882261935836297</v>
      </c>
      <c r="P633">
        <f>SUM($M$2:output__2[[#This Row],[delta θy]])</f>
        <v>-21.243192341867495</v>
      </c>
      <c r="Q633">
        <f>SUM($N$2:output__2[[#This Row],[delta θz]])</f>
        <v>10.704539546707499</v>
      </c>
      <c r="R633">
        <f>SQRT(output__2[[#This Row],[θ x]]^2+output__2[[#This Row],[θ y]]^2+output__2[[#This Row],[θ z]]^2)</f>
        <v>96.84905520432082</v>
      </c>
      <c r="S633">
        <f>output__2[[#This Row],[ax]]*$B633</f>
        <v>0.54723839000001795</v>
      </c>
      <c r="T633">
        <f>output__2[[#This Row],[ay]]*$B633</f>
        <v>0.29952771000000983</v>
      </c>
      <c r="U633">
        <f>output__2[[#This Row],[az]]*$B633</f>
        <v>7.3302140000002389E-2</v>
      </c>
      <c r="V633">
        <f>SUM(S$2:S633)</f>
        <v>10.122450249999901</v>
      </c>
      <c r="W633">
        <f>SUM(T$2:T633)</f>
        <v>14.955676099999453</v>
      </c>
      <c r="X633">
        <f>SUM($U$2:U633)</f>
        <v>-56.691186669999659</v>
      </c>
      <c r="Y633">
        <f>SQRT(output__2[[#This Row],[vx]]^2+output__2[[#This Row],[vy]]^2+output__2[[#This Row],[vz]]^2)</f>
        <v>59.498125119406616</v>
      </c>
      <c r="Z633">
        <f t="shared" si="9"/>
        <v>0.97499999999999998</v>
      </c>
      <c r="AA633">
        <f>output__2[[#This Row],[m segmental(kg)]]*output__2[[#This Row],[vmag]]</f>
        <v>58.010671991421447</v>
      </c>
    </row>
    <row r="634" spans="1:27" x14ac:dyDescent="0.3">
      <c r="A634">
        <v>79.369478000000001</v>
      </c>
      <c r="B634">
        <f>output__2[[#This Row],[time]]-A633</f>
        <v>0.12263500000000249</v>
      </c>
      <c r="C634">
        <v>3.74</v>
      </c>
      <c r="D634">
        <v>-6.75</v>
      </c>
      <c r="E634">
        <v>0.57000000000000006</v>
      </c>
      <c r="F634">
        <v>-0.86</v>
      </c>
      <c r="G634">
        <v>-0.06</v>
      </c>
      <c r="H634">
        <v>-0.47000000000000003</v>
      </c>
      <c r="I634">
        <f>output__2[[#This Row],[wx]]*180/PI()</f>
        <v>-49.274370381250804</v>
      </c>
      <c r="J634">
        <f>output__2[[#This Row],[wy]]*180/PI()</f>
        <v>-3.4377467707849392</v>
      </c>
      <c r="K634">
        <f>output__2[[#This Row],[wz]]*180/PI()</f>
        <v>-26.929016371148695</v>
      </c>
      <c r="L634">
        <f>output__2[[#This Row],[wx (deg)]]*output__2[[#This Row],[dt]]</f>
        <v>-6.0427624117048149</v>
      </c>
      <c r="M634">
        <f>output__2[[#This Row],[wy (deg)]]*output__2[[#This Row],[dt]]</f>
        <v>-0.42158807523521957</v>
      </c>
      <c r="N634">
        <f>output__2[[#This Row],[wz (deg)]]*output__2[[#This Row],[dt]]</f>
        <v>-3.3024399226758874</v>
      </c>
      <c r="O634">
        <f>SUM($L$2:output__2[[#This Row],[delta θx]])</f>
        <v>-99.925024347541111</v>
      </c>
      <c r="P634">
        <f>SUM($M$2:output__2[[#This Row],[delta θy]])</f>
        <v>-21.664780417102715</v>
      </c>
      <c r="Q634">
        <f>SUM($N$2:output__2[[#This Row],[delta θz]])</f>
        <v>7.4020996240316119</v>
      </c>
      <c r="R634">
        <f>SQRT(output__2[[#This Row],[θ x]]^2+output__2[[#This Row],[θ y]]^2+output__2[[#This Row],[θ z]]^2)</f>
        <v>102.51421501539214</v>
      </c>
      <c r="S634">
        <f>output__2[[#This Row],[ax]]*$B634</f>
        <v>0.45865490000000936</v>
      </c>
      <c r="T634">
        <f>output__2[[#This Row],[ay]]*$B634</f>
        <v>-0.82778625000001682</v>
      </c>
      <c r="U634">
        <f>output__2[[#This Row],[az]]*$B634</f>
        <v>6.9901950000001434E-2</v>
      </c>
      <c r="V634">
        <f>SUM(S$2:S634)</f>
        <v>10.58110514999991</v>
      </c>
      <c r="W634">
        <f>SUM(T$2:T634)</f>
        <v>14.127889849999436</v>
      </c>
      <c r="X634">
        <f>SUM($U$2:U634)</f>
        <v>-56.621284719999657</v>
      </c>
      <c r="Y634">
        <f>SQRT(output__2[[#This Row],[vx]]^2+output__2[[#This Row],[vy]]^2+output__2[[#This Row],[vz]]^2)</f>
        <v>59.308742535585246</v>
      </c>
      <c r="Z634">
        <f t="shared" si="9"/>
        <v>0.97499999999999998</v>
      </c>
      <c r="AA634">
        <f>output__2[[#This Row],[m segmental(kg)]]*output__2[[#This Row],[vmag]]</f>
        <v>57.826023972195614</v>
      </c>
    </row>
    <row r="635" spans="1:27" x14ac:dyDescent="0.3">
      <c r="A635">
        <v>79.519781999999992</v>
      </c>
      <c r="B635">
        <f>output__2[[#This Row],[time]]-A634</f>
        <v>0.15030399999999133</v>
      </c>
      <c r="C635">
        <v>-6.07</v>
      </c>
      <c r="D635">
        <v>8.4</v>
      </c>
      <c r="E635">
        <v>-7.79</v>
      </c>
      <c r="F635">
        <v>-0.93</v>
      </c>
      <c r="G635">
        <v>-0.99</v>
      </c>
      <c r="H635">
        <v>0.35000000000000003</v>
      </c>
      <c r="I635">
        <f>output__2[[#This Row],[wx]]*180/PI()</f>
        <v>-53.285074947166564</v>
      </c>
      <c r="J635">
        <f>output__2[[#This Row],[wy]]*180/PI()</f>
        <v>-56.722821717951497</v>
      </c>
      <c r="K635">
        <f>output__2[[#This Row],[wz]]*180/PI()</f>
        <v>20.053522829578814</v>
      </c>
      <c r="L635">
        <f>output__2[[#This Row],[wx (deg)]]*output__2[[#This Row],[dt]]</f>
        <v>-8.008959904858461</v>
      </c>
      <c r="M635">
        <f>output__2[[#This Row],[wy (deg)]]*output__2[[#This Row],[dt]]</f>
        <v>-8.5256669954944897</v>
      </c>
      <c r="N635">
        <f>output__2[[#This Row],[wz (deg)]]*output__2[[#This Row],[dt]]</f>
        <v>3.0141246953768404</v>
      </c>
      <c r="O635">
        <f>SUM($L$2:output__2[[#This Row],[delta θx]])</f>
        <v>-107.93398425239957</v>
      </c>
      <c r="P635">
        <f>SUM($M$2:output__2[[#This Row],[delta θy]])</f>
        <v>-30.190447412597205</v>
      </c>
      <c r="Q635">
        <f>SUM($N$2:output__2[[#This Row],[delta θz]])</f>
        <v>10.416224319408453</v>
      </c>
      <c r="R635">
        <f>SQRT(output__2[[#This Row],[θ x]]^2+output__2[[#This Row],[θ y]]^2+output__2[[#This Row],[θ z]]^2)</f>
        <v>112.55978767145162</v>
      </c>
      <c r="S635">
        <f>output__2[[#This Row],[ax]]*$B635</f>
        <v>-0.91234527999994741</v>
      </c>
      <c r="T635">
        <f>output__2[[#This Row],[ay]]*$B635</f>
        <v>1.2625535999999273</v>
      </c>
      <c r="U635">
        <f>output__2[[#This Row],[az]]*$B635</f>
        <v>-1.1708681599999324</v>
      </c>
      <c r="V635">
        <f>SUM(S$2:S635)</f>
        <v>9.6687598699999633</v>
      </c>
      <c r="W635">
        <f>SUM(T$2:T635)</f>
        <v>15.390443449999363</v>
      </c>
      <c r="X635">
        <f>SUM($U$2:U635)</f>
        <v>-57.792152879999591</v>
      </c>
      <c r="Y635">
        <f>SQRT(output__2[[#This Row],[vx]]^2+output__2[[#This Row],[vy]]^2+output__2[[#This Row],[vz]]^2)</f>
        <v>60.582865576964871</v>
      </c>
      <c r="Z635">
        <f t="shared" si="9"/>
        <v>0.97499999999999998</v>
      </c>
      <c r="AA635">
        <f>output__2[[#This Row],[m segmental(kg)]]*output__2[[#This Row],[vmag]]</f>
        <v>59.068293937540744</v>
      </c>
    </row>
    <row r="636" spans="1:27" x14ac:dyDescent="0.3">
      <c r="A636">
        <v>79.624025000000003</v>
      </c>
      <c r="B636">
        <f>output__2[[#This Row],[time]]-A635</f>
        <v>0.10424300000001097</v>
      </c>
      <c r="C636">
        <v>-4.93</v>
      </c>
      <c r="D636">
        <v>4.16</v>
      </c>
      <c r="E636">
        <v>-2.99</v>
      </c>
      <c r="F636">
        <v>-0.27</v>
      </c>
      <c r="G636">
        <v>-0.47000000000000003</v>
      </c>
      <c r="H636">
        <v>-0.5</v>
      </c>
      <c r="I636">
        <f>output__2[[#This Row],[wx]]*180/PI()</f>
        <v>-15.469860468532227</v>
      </c>
      <c r="J636">
        <f>output__2[[#This Row],[wy]]*180/PI()</f>
        <v>-26.929016371148695</v>
      </c>
      <c r="K636">
        <f>output__2[[#This Row],[wz]]*180/PI()</f>
        <v>-28.647889756541161</v>
      </c>
      <c r="L636">
        <f>output__2[[#This Row],[wx (deg)]]*output__2[[#This Row],[dt]]</f>
        <v>-1.6126246648213747</v>
      </c>
      <c r="M636">
        <f>output__2[[#This Row],[wy (deg)]]*output__2[[#This Row],[dt]]</f>
        <v>-2.8071614535779488</v>
      </c>
      <c r="N636">
        <f>output__2[[#This Row],[wz (deg)]]*output__2[[#This Row],[dt]]</f>
        <v>-2.9863419718914344</v>
      </c>
      <c r="O636">
        <f>SUM($L$2:output__2[[#This Row],[delta θx]])</f>
        <v>-109.54660891722094</v>
      </c>
      <c r="P636">
        <f>SUM($M$2:output__2[[#This Row],[delta θy]])</f>
        <v>-32.997608866175156</v>
      </c>
      <c r="Q636">
        <f>SUM($N$2:output__2[[#This Row],[delta θz]])</f>
        <v>7.4298823475170188</v>
      </c>
      <c r="R636">
        <f>SQRT(output__2[[#This Row],[θ x]]^2+output__2[[#This Row],[θ y]]^2+output__2[[#This Row],[θ z]]^2)</f>
        <v>114.64948699338159</v>
      </c>
      <c r="S636">
        <f>output__2[[#This Row],[ax]]*$B636</f>
        <v>-0.513917990000054</v>
      </c>
      <c r="T636">
        <f>output__2[[#This Row],[ay]]*$B636</f>
        <v>0.43365088000004565</v>
      </c>
      <c r="U636">
        <f>output__2[[#This Row],[az]]*$B636</f>
        <v>-0.3116865700000328</v>
      </c>
      <c r="V636">
        <f>SUM(S$2:S636)</f>
        <v>9.1548418799999087</v>
      </c>
      <c r="W636">
        <f>SUM(T$2:T636)</f>
        <v>15.82409432999941</v>
      </c>
      <c r="X636">
        <f>SUM($U$2:U636)</f>
        <v>-58.103839449999626</v>
      </c>
      <c r="Y636">
        <f>SQRT(output__2[[#This Row],[vx]]^2+output__2[[#This Row],[vy]]^2+output__2[[#This Row],[vz]]^2)</f>
        <v>60.911979528199971</v>
      </c>
      <c r="Z636">
        <f t="shared" si="9"/>
        <v>0.97499999999999998</v>
      </c>
      <c r="AA636">
        <f>output__2[[#This Row],[m segmental(kg)]]*output__2[[#This Row],[vmag]]</f>
        <v>59.389180039994969</v>
      </c>
    </row>
    <row r="637" spans="1:27" x14ac:dyDescent="0.3">
      <c r="A637">
        <v>79.745592000000002</v>
      </c>
      <c r="B637">
        <f>output__2[[#This Row],[time]]-A636</f>
        <v>0.12156699999999887</v>
      </c>
      <c r="C637">
        <v>3.1</v>
      </c>
      <c r="D637">
        <v>-9.43</v>
      </c>
      <c r="E637">
        <v>1.69</v>
      </c>
      <c r="F637">
        <v>-0.38</v>
      </c>
      <c r="G637">
        <v>-0.05</v>
      </c>
      <c r="H637">
        <v>0.23</v>
      </c>
      <c r="I637">
        <f>output__2[[#This Row],[wx]]*180/PI()</f>
        <v>-21.772396214971284</v>
      </c>
      <c r="J637">
        <f>output__2[[#This Row],[wy]]*180/PI()</f>
        <v>-2.8647889756541161</v>
      </c>
      <c r="K637">
        <f>output__2[[#This Row],[wz]]*180/PI()</f>
        <v>13.178029288008934</v>
      </c>
      <c r="L637">
        <f>output__2[[#This Row],[wx (deg)]]*output__2[[#This Row],[dt]]</f>
        <v>-2.6468048906653894</v>
      </c>
      <c r="M637">
        <f>output__2[[#This Row],[wy (deg)]]*output__2[[#This Row],[dt]]</f>
        <v>-0.34826380140334068</v>
      </c>
      <c r="N637">
        <f>output__2[[#This Row],[wz (deg)]]*output__2[[#This Row],[dt]]</f>
        <v>1.6020134864553672</v>
      </c>
      <c r="O637">
        <f>SUM($L$2:output__2[[#This Row],[delta θx]])</f>
        <v>-112.19341380788633</v>
      </c>
      <c r="P637">
        <f>SUM($M$2:output__2[[#This Row],[delta θy]])</f>
        <v>-33.345872667578497</v>
      </c>
      <c r="Q637">
        <f>SUM($N$2:output__2[[#This Row],[delta θz]])</f>
        <v>9.0318958339723867</v>
      </c>
      <c r="R637">
        <f>SQRT(output__2[[#This Row],[θ x]]^2+output__2[[#This Row],[θ y]]^2+output__2[[#This Row],[θ z]]^2)</f>
        <v>117.39201194368255</v>
      </c>
      <c r="S637">
        <f>output__2[[#This Row],[ax]]*$B637</f>
        <v>0.37685769999999652</v>
      </c>
      <c r="T637">
        <f>output__2[[#This Row],[ay]]*$B637</f>
        <v>-1.1463768099999894</v>
      </c>
      <c r="U637">
        <f>output__2[[#This Row],[az]]*$B637</f>
        <v>0.20544822999999809</v>
      </c>
      <c r="V637">
        <f>SUM(S$2:S637)</f>
        <v>9.5316995799999056</v>
      </c>
      <c r="W637">
        <f>SUM(T$2:T637)</f>
        <v>14.677717519999421</v>
      </c>
      <c r="X637">
        <f>SUM($U$2:U637)</f>
        <v>-57.898391219999631</v>
      </c>
      <c r="Y637">
        <f>SQRT(output__2[[#This Row],[vx]]^2+output__2[[#This Row],[vy]]^2+output__2[[#This Row],[vz]]^2)</f>
        <v>60.485637917975197</v>
      </c>
      <c r="Z637">
        <f t="shared" si="9"/>
        <v>0.97499999999999998</v>
      </c>
      <c r="AA637">
        <f>output__2[[#This Row],[m segmental(kg)]]*output__2[[#This Row],[vmag]]</f>
        <v>58.973496970025813</v>
      </c>
    </row>
    <row r="638" spans="1:27" x14ac:dyDescent="0.3">
      <c r="A638">
        <v>79.871127999999999</v>
      </c>
      <c r="B638">
        <f>output__2[[#This Row],[time]]-A637</f>
        <v>0.12553599999999676</v>
      </c>
      <c r="C638">
        <v>4.79</v>
      </c>
      <c r="D638">
        <v>10.47</v>
      </c>
      <c r="E638">
        <v>-6.26</v>
      </c>
      <c r="F638">
        <v>-0.13</v>
      </c>
      <c r="G638">
        <v>0.03</v>
      </c>
      <c r="H638">
        <v>-0.69000000000000006</v>
      </c>
      <c r="I638">
        <f>output__2[[#This Row],[wx]]*180/PI()</f>
        <v>-7.4484513367007024</v>
      </c>
      <c r="J638">
        <f>output__2[[#This Row],[wy]]*180/PI()</f>
        <v>1.7188733853924696</v>
      </c>
      <c r="K638">
        <f>output__2[[#This Row],[wz]]*180/PI()</f>
        <v>-39.534087864026809</v>
      </c>
      <c r="L638">
        <f>output__2[[#This Row],[wx (deg)]]*output__2[[#This Row],[dt]]</f>
        <v>-0.93504878700403526</v>
      </c>
      <c r="M638">
        <f>output__2[[#This Row],[wy (deg)]]*output__2[[#This Row],[dt]]</f>
        <v>0.21578048930862351</v>
      </c>
      <c r="N638">
        <f>output__2[[#This Row],[wz (deg)]]*output__2[[#This Row],[dt]]</f>
        <v>-4.9629512540983418</v>
      </c>
      <c r="O638">
        <f>SUM($L$2:output__2[[#This Row],[delta θx]])</f>
        <v>-113.12846259489037</v>
      </c>
      <c r="P638">
        <f>SUM($M$2:output__2[[#This Row],[delta θy]])</f>
        <v>-33.130092178269877</v>
      </c>
      <c r="Q638">
        <f>SUM($N$2:output__2[[#This Row],[delta θz]])</f>
        <v>4.0689445798740449</v>
      </c>
      <c r="R638">
        <f>SQRT(output__2[[#This Row],[θ x]]^2+output__2[[#This Row],[θ y]]^2+output__2[[#This Row],[θ z]]^2)</f>
        <v>117.95002486993488</v>
      </c>
      <c r="S638">
        <f>output__2[[#This Row],[ax]]*$B638</f>
        <v>0.60131743999998444</v>
      </c>
      <c r="T638">
        <f>output__2[[#This Row],[ay]]*$B638</f>
        <v>1.3143619199999661</v>
      </c>
      <c r="U638">
        <f>output__2[[#This Row],[az]]*$B638</f>
        <v>-0.78585535999997969</v>
      </c>
      <c r="V638">
        <f>SUM(S$2:S638)</f>
        <v>10.13301701999989</v>
      </c>
      <c r="W638">
        <f>SUM(T$2:T638)</f>
        <v>15.992079439999387</v>
      </c>
      <c r="X638">
        <f>SUM($U$2:U638)</f>
        <v>-58.684246579999609</v>
      </c>
      <c r="Y638">
        <f>SQRT(output__2[[#This Row],[vx]]^2+output__2[[#This Row],[vy]]^2+output__2[[#This Row],[vz]]^2)</f>
        <v>61.662512399391041</v>
      </c>
      <c r="Z638">
        <f t="shared" si="9"/>
        <v>0.97499999999999998</v>
      </c>
      <c r="AA638">
        <f>output__2[[#This Row],[m segmental(kg)]]*output__2[[#This Row],[vmag]]</f>
        <v>60.120949589406266</v>
      </c>
    </row>
    <row r="639" spans="1:27" x14ac:dyDescent="0.3">
      <c r="A639">
        <v>79.997412999999995</v>
      </c>
      <c r="B639">
        <f>output__2[[#This Row],[time]]-A638</f>
        <v>0.12628499999999576</v>
      </c>
      <c r="C639">
        <v>3.14</v>
      </c>
      <c r="D639">
        <v>2.46</v>
      </c>
      <c r="E639">
        <v>-1.57</v>
      </c>
      <c r="F639">
        <v>0.08</v>
      </c>
      <c r="G639">
        <v>0.72</v>
      </c>
      <c r="H639">
        <v>0.11</v>
      </c>
      <c r="I639">
        <f>output__2[[#This Row],[wx]]*180/PI()</f>
        <v>4.5836623610465859</v>
      </c>
      <c r="J639">
        <f>output__2[[#This Row],[wy]]*180/PI()</f>
        <v>41.252961249419272</v>
      </c>
      <c r="K639">
        <f>output__2[[#This Row],[wz]]*180/PI()</f>
        <v>6.3025357464390561</v>
      </c>
      <c r="L639">
        <f>output__2[[#This Row],[wx (deg)]]*output__2[[#This Row],[dt]]</f>
        <v>0.57884780126474866</v>
      </c>
      <c r="M639">
        <f>output__2[[#This Row],[wy (deg)]]*output__2[[#This Row],[dt]]</f>
        <v>5.2096302113827377</v>
      </c>
      <c r="N639">
        <f>output__2[[#This Row],[wz (deg)]]*output__2[[#This Row],[dt]]</f>
        <v>0.79591572673902944</v>
      </c>
      <c r="O639">
        <f>SUM($L$2:output__2[[#This Row],[delta θx]])</f>
        <v>-112.54961479362562</v>
      </c>
      <c r="P639">
        <f>SUM($M$2:output__2[[#This Row],[delta θy]])</f>
        <v>-27.920461966887139</v>
      </c>
      <c r="Q639">
        <f>SUM($N$2:output__2[[#This Row],[delta θz]])</f>
        <v>4.8648603066130747</v>
      </c>
      <c r="R639">
        <f>SQRT(output__2[[#This Row],[θ x]]^2+output__2[[#This Row],[θ y]]^2+output__2[[#This Row],[θ z]]^2)</f>
        <v>116.06306411792153</v>
      </c>
      <c r="S639">
        <f>output__2[[#This Row],[ax]]*$B639</f>
        <v>0.3965348999999867</v>
      </c>
      <c r="T639">
        <f>output__2[[#This Row],[ay]]*$B639</f>
        <v>0.31066109999998959</v>
      </c>
      <c r="U639">
        <f>output__2[[#This Row],[az]]*$B639</f>
        <v>-0.19826744999999335</v>
      </c>
      <c r="V639">
        <f>SUM(S$2:S639)</f>
        <v>10.529551919999877</v>
      </c>
      <c r="W639">
        <f>SUM(T$2:T639)</f>
        <v>16.302740539999377</v>
      </c>
      <c r="X639">
        <f>SUM($U$2:U639)</f>
        <v>-58.882514029999605</v>
      </c>
      <c r="Y639">
        <f>SQRT(output__2[[#This Row],[vx]]^2+output__2[[#This Row],[vy]]^2+output__2[[#This Row],[vz]]^2)</f>
        <v>61.998397328024637</v>
      </c>
      <c r="Z639">
        <f t="shared" si="9"/>
        <v>0.97499999999999998</v>
      </c>
      <c r="AA639">
        <f>output__2[[#This Row],[m segmental(kg)]]*output__2[[#This Row],[vmag]]</f>
        <v>60.448437394824019</v>
      </c>
    </row>
    <row r="640" spans="1:27" x14ac:dyDescent="0.3">
      <c r="A640">
        <v>80.121962999999994</v>
      </c>
      <c r="B640">
        <f>output__2[[#This Row],[time]]-A639</f>
        <v>0.12454999999999927</v>
      </c>
      <c r="C640">
        <v>1.83</v>
      </c>
      <c r="D640">
        <v>-8.26</v>
      </c>
      <c r="E640">
        <v>1.58</v>
      </c>
      <c r="F640">
        <v>-0.57999999999999996</v>
      </c>
      <c r="G640">
        <v>0.51</v>
      </c>
      <c r="H640">
        <v>-0.38</v>
      </c>
      <c r="I640">
        <f>output__2[[#This Row],[wx]]*180/PI()</f>
        <v>-33.231552117587746</v>
      </c>
      <c r="J640">
        <f>output__2[[#This Row],[wy]]*180/PI()</f>
        <v>29.220847551671984</v>
      </c>
      <c r="K640">
        <f>output__2[[#This Row],[wz]]*180/PI()</f>
        <v>-21.772396214971284</v>
      </c>
      <c r="L640">
        <f>output__2[[#This Row],[wx (deg)]]*output__2[[#This Row],[dt]]</f>
        <v>-4.1389898162455294</v>
      </c>
      <c r="M640">
        <f>output__2[[#This Row],[wy (deg)]]*output__2[[#This Row],[dt]]</f>
        <v>3.6394565625607243</v>
      </c>
      <c r="N640">
        <f>output__2[[#This Row],[wz (deg)]]*output__2[[#This Row],[dt]]</f>
        <v>-2.7117519485746575</v>
      </c>
      <c r="O640">
        <f>SUM($L$2:output__2[[#This Row],[delta θx]])</f>
        <v>-116.68860460987115</v>
      </c>
      <c r="P640">
        <f>SUM($M$2:output__2[[#This Row],[delta θy]])</f>
        <v>-24.281005404326415</v>
      </c>
      <c r="Q640">
        <f>SUM($N$2:output__2[[#This Row],[delta θz]])</f>
        <v>2.1531083580384172</v>
      </c>
      <c r="R640">
        <f>SQRT(output__2[[#This Row],[θ x]]^2+output__2[[#This Row],[θ y]]^2+output__2[[#This Row],[θ z]]^2)</f>
        <v>119.20752302118028</v>
      </c>
      <c r="S640">
        <f>output__2[[#This Row],[ax]]*$B640</f>
        <v>0.22792649999999867</v>
      </c>
      <c r="T640">
        <f>output__2[[#This Row],[ay]]*$B640</f>
        <v>-1.028782999999994</v>
      </c>
      <c r="U640">
        <f>output__2[[#This Row],[az]]*$B640</f>
        <v>0.19678899999999885</v>
      </c>
      <c r="V640">
        <f>SUM(S$2:S640)</f>
        <v>10.757478419999876</v>
      </c>
      <c r="W640">
        <f>SUM(T$2:T640)</f>
        <v>15.273957539999383</v>
      </c>
      <c r="X640">
        <f>SUM($U$2:U640)</f>
        <v>-58.68572502999961</v>
      </c>
      <c r="Y640">
        <f>SQRT(output__2[[#This Row],[vx]]^2+output__2[[#This Row],[vy]]^2+output__2[[#This Row],[vz]]^2)</f>
        <v>61.587591633276176</v>
      </c>
      <c r="Z640">
        <f t="shared" si="9"/>
        <v>0.97499999999999998</v>
      </c>
      <c r="AA640">
        <f>output__2[[#This Row],[m segmental(kg)]]*output__2[[#This Row],[vmag]]</f>
        <v>60.047901842444269</v>
      </c>
    </row>
    <row r="641" spans="1:27" x14ac:dyDescent="0.3">
      <c r="A641">
        <v>80.249594000000002</v>
      </c>
      <c r="B641">
        <f>output__2[[#This Row],[time]]-A640</f>
        <v>0.12763100000000804</v>
      </c>
      <c r="C641">
        <v>-5.36</v>
      </c>
      <c r="D641">
        <v>11.32</v>
      </c>
      <c r="E641">
        <v>-11.13</v>
      </c>
      <c r="F641">
        <v>0.46</v>
      </c>
      <c r="G641">
        <v>0.32</v>
      </c>
      <c r="H641">
        <v>0.14000000000000001</v>
      </c>
      <c r="I641">
        <f>output__2[[#This Row],[wx]]*180/PI()</f>
        <v>26.356058576017869</v>
      </c>
      <c r="J641">
        <f>output__2[[#This Row],[wy]]*180/PI()</f>
        <v>18.334649444186343</v>
      </c>
      <c r="K641">
        <f>output__2[[#This Row],[wz]]*180/PI()</f>
        <v>8.0214091318315255</v>
      </c>
      <c r="L641">
        <f>output__2[[#This Row],[wx (deg)]]*output__2[[#This Row],[dt]]</f>
        <v>3.3638501121159488</v>
      </c>
      <c r="M641">
        <f>output__2[[#This Row],[wy (deg)]]*output__2[[#This Row],[dt]]</f>
        <v>2.3400696432110948</v>
      </c>
      <c r="N641">
        <f>output__2[[#This Row],[wz (deg)]]*output__2[[#This Row],[dt]]</f>
        <v>1.023780468904854</v>
      </c>
      <c r="O641">
        <f>SUM($L$2:output__2[[#This Row],[delta θx]])</f>
        <v>-113.32475449775519</v>
      </c>
      <c r="P641">
        <f>SUM($M$2:output__2[[#This Row],[delta θy]])</f>
        <v>-21.94093576111532</v>
      </c>
      <c r="Q641">
        <f>SUM($N$2:output__2[[#This Row],[delta θz]])</f>
        <v>3.1768888269432711</v>
      </c>
      <c r="R641">
        <f>SQRT(output__2[[#This Row],[θ x]]^2+output__2[[#This Row],[θ y]]^2+output__2[[#This Row],[θ z]]^2)</f>
        <v>115.47292871781087</v>
      </c>
      <c r="S641">
        <f>output__2[[#This Row],[ax]]*$B641</f>
        <v>-0.6841021600000432</v>
      </c>
      <c r="T641">
        <f>output__2[[#This Row],[ay]]*$B641</f>
        <v>1.444782920000091</v>
      </c>
      <c r="U641">
        <f>output__2[[#This Row],[az]]*$B641</f>
        <v>-1.4205330300000896</v>
      </c>
      <c r="V641">
        <f>SUM(S$2:S641)</f>
        <v>10.073376259999833</v>
      </c>
      <c r="W641">
        <f>SUM(T$2:T641)</f>
        <v>16.718740459999474</v>
      </c>
      <c r="X641">
        <f>SUM($U$2:U641)</f>
        <v>-60.106258059999696</v>
      </c>
      <c r="Y641">
        <f>SQRT(output__2[[#This Row],[vx]]^2+output__2[[#This Row],[vy]]^2+output__2[[#This Row],[vz]]^2)</f>
        <v>63.196134769617274</v>
      </c>
      <c r="Z641">
        <f t="shared" si="9"/>
        <v>0.97499999999999998</v>
      </c>
      <c r="AA641">
        <f>output__2[[#This Row],[m segmental(kg)]]*output__2[[#This Row],[vmag]]</f>
        <v>61.61623140037684</v>
      </c>
    </row>
    <row r="642" spans="1:27" x14ac:dyDescent="0.3">
      <c r="A642">
        <v>80.373367000000002</v>
      </c>
      <c r="B642">
        <f>output__2[[#This Row],[time]]-A641</f>
        <v>0.12377299999999991</v>
      </c>
      <c r="C642">
        <v>-3.97</v>
      </c>
      <c r="D642">
        <v>7.3500000000000005</v>
      </c>
      <c r="E642">
        <v>-2.98</v>
      </c>
      <c r="F642">
        <v>0.13</v>
      </c>
      <c r="G642">
        <v>-0.08</v>
      </c>
      <c r="H642">
        <v>-0.48</v>
      </c>
      <c r="I642">
        <f>output__2[[#This Row],[wx]]*180/PI()</f>
        <v>7.4484513367007024</v>
      </c>
      <c r="J642">
        <f>output__2[[#This Row],[wy]]*180/PI()</f>
        <v>-4.5836623610465859</v>
      </c>
      <c r="K642">
        <f>output__2[[#This Row],[wz]]*180/PI()</f>
        <v>-27.501974166279513</v>
      </c>
      <c r="L642">
        <f>output__2[[#This Row],[wx (deg)]]*output__2[[#This Row],[dt]]</f>
        <v>0.92191716729745532</v>
      </c>
      <c r="M642">
        <f>output__2[[#This Row],[wy (deg)]]*output__2[[#This Row],[dt]]</f>
        <v>-0.5673336414138187</v>
      </c>
      <c r="N642">
        <f>output__2[[#This Row],[wz (deg)]]*output__2[[#This Row],[dt]]</f>
        <v>-3.4040018484829115</v>
      </c>
      <c r="O642">
        <f>SUM($L$2:output__2[[#This Row],[delta θx]])</f>
        <v>-112.40283733045774</v>
      </c>
      <c r="P642">
        <f>SUM($M$2:output__2[[#This Row],[delta θy]])</f>
        <v>-22.508269402529137</v>
      </c>
      <c r="Q642">
        <f>SUM($N$2:output__2[[#This Row],[delta θz]])</f>
        <v>-0.22711302153964041</v>
      </c>
      <c r="R642">
        <f>SQRT(output__2[[#This Row],[θ x]]^2+output__2[[#This Row],[θ y]]^2+output__2[[#This Row],[θ z]]^2)</f>
        <v>114.63451317887963</v>
      </c>
      <c r="S642">
        <f>output__2[[#This Row],[ax]]*$B642</f>
        <v>-0.49137880999999967</v>
      </c>
      <c r="T642">
        <f>output__2[[#This Row],[ay]]*$B642</f>
        <v>0.90973154999999939</v>
      </c>
      <c r="U642">
        <f>output__2[[#This Row],[az]]*$B642</f>
        <v>-0.36884353999999975</v>
      </c>
      <c r="V642">
        <f>SUM(S$2:S642)</f>
        <v>9.5819974499998324</v>
      </c>
      <c r="W642">
        <f>SUM(T$2:T642)</f>
        <v>17.628472009999474</v>
      </c>
      <c r="X642">
        <f>SUM($U$2:U642)</f>
        <v>-60.475101599999697</v>
      </c>
      <c r="Y642">
        <f>SQRT(output__2[[#This Row],[vx]]^2+output__2[[#This Row],[vy]]^2+output__2[[#This Row],[vz]]^2)</f>
        <v>63.716682384360098</v>
      </c>
      <c r="Z642">
        <f t="shared" si="9"/>
        <v>0.97499999999999998</v>
      </c>
      <c r="AA642">
        <f>output__2[[#This Row],[m segmental(kg)]]*output__2[[#This Row],[vmag]]</f>
        <v>62.123765324751098</v>
      </c>
    </row>
    <row r="643" spans="1:27" x14ac:dyDescent="0.3">
      <c r="A643">
        <v>80.514927</v>
      </c>
      <c r="B643">
        <f>output__2[[#This Row],[time]]-A642</f>
        <v>0.14155999999999835</v>
      </c>
      <c r="C643">
        <v>4.05</v>
      </c>
      <c r="D643">
        <v>-9.64</v>
      </c>
      <c r="E643">
        <v>0.8</v>
      </c>
      <c r="F643">
        <v>-0.38</v>
      </c>
      <c r="G643">
        <v>0.09</v>
      </c>
      <c r="H643">
        <v>-0.04</v>
      </c>
      <c r="I643">
        <f>output__2[[#This Row],[wx]]*180/PI()</f>
        <v>-21.772396214971284</v>
      </c>
      <c r="J643">
        <f>output__2[[#This Row],[wy]]*180/PI()</f>
        <v>5.156620156177409</v>
      </c>
      <c r="K643">
        <f>output__2[[#This Row],[wz]]*180/PI()</f>
        <v>-2.2918311805232929</v>
      </c>
      <c r="L643">
        <f>output__2[[#This Row],[wx (deg)]]*output__2[[#This Row],[dt]]</f>
        <v>-3.082100408191299</v>
      </c>
      <c r="M643">
        <f>output__2[[#This Row],[wy (deg)]]*output__2[[#This Row],[dt]]</f>
        <v>0.72997114930846552</v>
      </c>
      <c r="N643">
        <f>output__2[[#This Row],[wz (deg)]]*output__2[[#This Row],[dt]]</f>
        <v>-0.32443162191487357</v>
      </c>
      <c r="O643">
        <f>SUM($L$2:output__2[[#This Row],[delta θx]])</f>
        <v>-115.48493773864904</v>
      </c>
      <c r="P643">
        <f>SUM($M$2:output__2[[#This Row],[delta θy]])</f>
        <v>-21.778298253220672</v>
      </c>
      <c r="Q643">
        <f>SUM($N$2:output__2[[#This Row],[delta θz]])</f>
        <v>-0.55154464345451393</v>
      </c>
      <c r="R643">
        <f>SQRT(output__2[[#This Row],[θ x]]^2+output__2[[#This Row],[θ y]]^2+output__2[[#This Row],[θ z]]^2)</f>
        <v>117.5217823248082</v>
      </c>
      <c r="S643">
        <f>output__2[[#This Row],[ax]]*$B643</f>
        <v>0.57331799999999333</v>
      </c>
      <c r="T643">
        <f>output__2[[#This Row],[ay]]*$B643</f>
        <v>-1.3646383999999843</v>
      </c>
      <c r="U643">
        <f>output__2[[#This Row],[az]]*$B643</f>
        <v>0.11324799999999868</v>
      </c>
      <c r="V643">
        <f>SUM(S$2:S643)</f>
        <v>10.155315449999826</v>
      </c>
      <c r="W643">
        <f>SUM(T$2:T643)</f>
        <v>16.263833609999491</v>
      </c>
      <c r="X643">
        <f>SUM($U$2:U643)</f>
        <v>-60.361853599999698</v>
      </c>
      <c r="Y643">
        <f>SQRT(output__2[[#This Row],[vx]]^2+output__2[[#This Row],[vy]]^2+output__2[[#This Row],[vz]]^2)</f>
        <v>63.334004181091778</v>
      </c>
      <c r="Z643">
        <f t="shared" si="9"/>
        <v>0.97499999999999998</v>
      </c>
      <c r="AA643">
        <f>output__2[[#This Row],[m segmental(kg)]]*output__2[[#This Row],[vmag]]</f>
        <v>61.75065407656448</v>
      </c>
    </row>
    <row r="644" spans="1:27" x14ac:dyDescent="0.3">
      <c r="A644">
        <v>80.624554000000003</v>
      </c>
      <c r="B644">
        <f>output__2[[#This Row],[time]]-A643</f>
        <v>0.10962700000000325</v>
      </c>
      <c r="C644">
        <v>6.8100000000000005</v>
      </c>
      <c r="D644">
        <v>17.830000000000002</v>
      </c>
      <c r="E644">
        <v>-6.41</v>
      </c>
      <c r="F644">
        <v>2.15</v>
      </c>
      <c r="G644">
        <v>-1.1599999999999999</v>
      </c>
      <c r="H644">
        <v>-0.51</v>
      </c>
      <c r="I644">
        <f>output__2[[#This Row],[wx]]*180/PI()</f>
        <v>123.185925953127</v>
      </c>
      <c r="J644">
        <f>output__2[[#This Row],[wy]]*180/PI()</f>
        <v>-66.463104235175493</v>
      </c>
      <c r="K644">
        <f>output__2[[#This Row],[wz]]*180/PI()</f>
        <v>-29.220847551671984</v>
      </c>
      <c r="L644">
        <f>output__2[[#This Row],[wx (deg)]]*output__2[[#This Row],[dt]]</f>
        <v>13.504503504463854</v>
      </c>
      <c r="M644">
        <f>output__2[[#This Row],[wy (deg)]]*output__2[[#This Row],[dt]]</f>
        <v>-7.2861507279898001</v>
      </c>
      <c r="N644">
        <f>output__2[[#This Row],[wz (deg)]]*output__2[[#This Row],[dt]]</f>
        <v>-3.2033938545472393</v>
      </c>
      <c r="O644">
        <f>SUM($L$2:output__2[[#This Row],[delta θx]])</f>
        <v>-101.98043423418518</v>
      </c>
      <c r="P644">
        <f>SUM($M$2:output__2[[#This Row],[delta θy]])</f>
        <v>-29.064448981210472</v>
      </c>
      <c r="Q644">
        <f>SUM($N$2:output__2[[#This Row],[delta θz]])</f>
        <v>-3.7549384980017533</v>
      </c>
      <c r="R644">
        <f>SQRT(output__2[[#This Row],[θ x]]^2+output__2[[#This Row],[θ y]]^2+output__2[[#This Row],[θ z]]^2)</f>
        <v>106.10773168953398</v>
      </c>
      <c r="S644">
        <f>output__2[[#This Row],[ax]]*$B644</f>
        <v>0.74655987000002222</v>
      </c>
      <c r="T644">
        <f>output__2[[#This Row],[ay]]*$B644</f>
        <v>1.9546494100000582</v>
      </c>
      <c r="U644">
        <f>output__2[[#This Row],[az]]*$B644</f>
        <v>-0.70270907000002081</v>
      </c>
      <c r="V644">
        <f>SUM(S$2:S644)</f>
        <v>10.901875319999847</v>
      </c>
      <c r="W644">
        <f>SUM(T$2:T644)</f>
        <v>18.21848301999955</v>
      </c>
      <c r="X644">
        <f>SUM($U$2:U644)</f>
        <v>-61.064562669999717</v>
      </c>
      <c r="Y644">
        <f>SQRT(output__2[[#This Row],[vx]]^2+output__2[[#This Row],[vy]]^2+output__2[[#This Row],[vz]]^2)</f>
        <v>64.650172645718101</v>
      </c>
      <c r="Z644">
        <f t="shared" ref="Z644:Z707" si="10">65*0.015</f>
        <v>0.97499999999999998</v>
      </c>
      <c r="AA644">
        <f>output__2[[#This Row],[m segmental(kg)]]*output__2[[#This Row],[vmag]]</f>
        <v>63.033918329575144</v>
      </c>
    </row>
    <row r="645" spans="1:27" x14ac:dyDescent="0.3">
      <c r="A645">
        <v>80.751700999999997</v>
      </c>
      <c r="B645">
        <f>output__2[[#This Row],[time]]-A644</f>
        <v>0.12714699999999368</v>
      </c>
      <c r="C645">
        <v>4.07</v>
      </c>
      <c r="D645">
        <v>3.15</v>
      </c>
      <c r="E645">
        <v>-7.37</v>
      </c>
      <c r="F645">
        <v>1.5</v>
      </c>
      <c r="G645">
        <v>0.23</v>
      </c>
      <c r="H645">
        <v>-0.11</v>
      </c>
      <c r="I645">
        <f>output__2[[#This Row],[wx]]*180/PI()</f>
        <v>85.943669269623484</v>
      </c>
      <c r="J645">
        <f>output__2[[#This Row],[wy]]*180/PI()</f>
        <v>13.178029288008934</v>
      </c>
      <c r="K645">
        <f>output__2[[#This Row],[wz]]*180/PI()</f>
        <v>-6.3025357464390561</v>
      </c>
      <c r="L645">
        <f>output__2[[#This Row],[wx (deg)]]*output__2[[#This Row],[dt]]</f>
        <v>10.927479716624275</v>
      </c>
      <c r="M645">
        <f>output__2[[#This Row],[wy (deg)]]*output__2[[#This Row],[dt]]</f>
        <v>1.6755468898823886</v>
      </c>
      <c r="N645">
        <f>output__2[[#This Row],[wz (deg)]]*output__2[[#This Row],[dt]]</f>
        <v>-0.80134851255244688</v>
      </c>
      <c r="O645">
        <f>SUM($L$2:output__2[[#This Row],[delta θx]])</f>
        <v>-91.052954517560906</v>
      </c>
      <c r="P645">
        <f>SUM($M$2:output__2[[#This Row],[delta θy]])</f>
        <v>-27.388902091328085</v>
      </c>
      <c r="Q645">
        <f>SUM($N$2:output__2[[#This Row],[delta θz]])</f>
        <v>-4.5562870105542004</v>
      </c>
      <c r="R645">
        <f>SQRT(output__2[[#This Row],[θ x]]^2+output__2[[#This Row],[θ y]]^2+output__2[[#This Row],[θ z]]^2)</f>
        <v>95.192185789947672</v>
      </c>
      <c r="S645">
        <f>output__2[[#This Row],[ax]]*$B645</f>
        <v>0.51748828999997432</v>
      </c>
      <c r="T645">
        <f>output__2[[#This Row],[ay]]*$B645</f>
        <v>0.40051304999998011</v>
      </c>
      <c r="U645">
        <f>output__2[[#This Row],[az]]*$B645</f>
        <v>-0.93707338999995349</v>
      </c>
      <c r="V645">
        <f>SUM(S$2:S645)</f>
        <v>11.419363609999822</v>
      </c>
      <c r="W645">
        <f>SUM(T$2:T645)</f>
        <v>18.618996069999529</v>
      </c>
      <c r="X645">
        <f>SUM($U$2:U645)</f>
        <v>-62.001636059999669</v>
      </c>
      <c r="Y645">
        <f>SQRT(output__2[[#This Row],[vx]]^2+output__2[[#This Row],[vy]]^2+output__2[[#This Row],[vz]]^2)</f>
        <v>65.73638074938944</v>
      </c>
      <c r="Z645">
        <f t="shared" si="10"/>
        <v>0.97499999999999998</v>
      </c>
      <c r="AA645">
        <f>output__2[[#This Row],[m segmental(kg)]]*output__2[[#This Row],[vmag]]</f>
        <v>64.092971230654697</v>
      </c>
    </row>
    <row r="646" spans="1:27" x14ac:dyDescent="0.3">
      <c r="A646">
        <v>80.874890999999991</v>
      </c>
      <c r="B646">
        <f>output__2[[#This Row],[time]]-A645</f>
        <v>0.12318999999999392</v>
      </c>
      <c r="C646">
        <v>3.33</v>
      </c>
      <c r="D646">
        <v>-5.23</v>
      </c>
      <c r="E646">
        <v>-1.1500000000000001</v>
      </c>
      <c r="F646">
        <v>0.09</v>
      </c>
      <c r="G646">
        <v>0.89</v>
      </c>
      <c r="H646">
        <v>-0.1</v>
      </c>
      <c r="I646">
        <f>output__2[[#This Row],[wx]]*180/PI()</f>
        <v>5.156620156177409</v>
      </c>
      <c r="J646">
        <f>output__2[[#This Row],[wy]]*180/PI()</f>
        <v>50.993243766643261</v>
      </c>
      <c r="K646">
        <f>output__2[[#This Row],[wz]]*180/PI()</f>
        <v>-5.7295779513082321</v>
      </c>
      <c r="L646">
        <f>output__2[[#This Row],[wx (deg)]]*output__2[[#This Row],[dt]]</f>
        <v>0.63524403703946364</v>
      </c>
      <c r="M646">
        <f>output__2[[#This Row],[wy (deg)]]*output__2[[#This Row],[dt]]</f>
        <v>6.2818576996124733</v>
      </c>
      <c r="N646">
        <f>output__2[[#This Row],[wz (deg)]]*output__2[[#This Row],[dt]]</f>
        <v>-0.70582670782162626</v>
      </c>
      <c r="O646">
        <f>SUM($L$2:output__2[[#This Row],[delta θx]])</f>
        <v>-90.417710480521436</v>
      </c>
      <c r="P646">
        <f>SUM($M$2:output__2[[#This Row],[delta θy]])</f>
        <v>-21.107044391715611</v>
      </c>
      <c r="Q646">
        <f>SUM($N$2:output__2[[#This Row],[delta θz]])</f>
        <v>-5.2621137183758266</v>
      </c>
      <c r="R646">
        <f>SQRT(output__2[[#This Row],[θ x]]^2+output__2[[#This Row],[θ y]]^2+output__2[[#This Row],[θ z]]^2)</f>
        <v>92.99763186381881</v>
      </c>
      <c r="S646">
        <f>output__2[[#This Row],[ax]]*$B646</f>
        <v>0.41022269999997973</v>
      </c>
      <c r="T646">
        <f>output__2[[#This Row],[ay]]*$B646</f>
        <v>-0.64428369999996826</v>
      </c>
      <c r="U646">
        <f>output__2[[#This Row],[az]]*$B646</f>
        <v>-0.14166849999999301</v>
      </c>
      <c r="V646">
        <f>SUM(S$2:S646)</f>
        <v>11.829586309999801</v>
      </c>
      <c r="W646">
        <f>SUM(T$2:T646)</f>
        <v>17.974712369999562</v>
      </c>
      <c r="X646">
        <f>SUM($U$2:U646)</f>
        <v>-62.143304559999663</v>
      </c>
      <c r="Y646">
        <f>SQRT(output__2[[#This Row],[vx]]^2+output__2[[#This Row],[vy]]^2+output__2[[#This Row],[vz]]^2)</f>
        <v>65.763361370042702</v>
      </c>
      <c r="Z646">
        <f t="shared" si="10"/>
        <v>0.97499999999999998</v>
      </c>
      <c r="AA646">
        <f>output__2[[#This Row],[m segmental(kg)]]*output__2[[#This Row],[vmag]]</f>
        <v>64.119277335791637</v>
      </c>
    </row>
    <row r="647" spans="1:27" x14ac:dyDescent="0.3">
      <c r="A647">
        <v>81.003422</v>
      </c>
      <c r="B647">
        <f>output__2[[#This Row],[time]]-A646</f>
        <v>0.1285310000000095</v>
      </c>
      <c r="C647">
        <v>-6.68</v>
      </c>
      <c r="D647">
        <v>0.35000000000000003</v>
      </c>
      <c r="E647">
        <v>-1.61</v>
      </c>
      <c r="F647">
        <v>0.53</v>
      </c>
      <c r="G647">
        <v>0.13</v>
      </c>
      <c r="H647">
        <v>0.04</v>
      </c>
      <c r="I647">
        <f>output__2[[#This Row],[wx]]*180/PI()</f>
        <v>30.366763141933632</v>
      </c>
      <c r="J647">
        <f>output__2[[#This Row],[wy]]*180/PI()</f>
        <v>7.4484513367007024</v>
      </c>
      <c r="K647">
        <f>output__2[[#This Row],[wz]]*180/PI()</f>
        <v>2.2918311805232929</v>
      </c>
      <c r="L647">
        <f>output__2[[#This Row],[wx (deg)]]*output__2[[#This Row],[dt]]</f>
        <v>3.9030704333961599</v>
      </c>
      <c r="M647">
        <f>output__2[[#This Row],[wy (deg)]]*output__2[[#This Row],[dt]]</f>
        <v>0.9573568987575487</v>
      </c>
      <c r="N647">
        <f>output__2[[#This Row],[wz (deg)]]*output__2[[#This Row],[dt]]</f>
        <v>0.29457135346386115</v>
      </c>
      <c r="O647">
        <f>SUM($L$2:output__2[[#This Row],[delta θx]])</f>
        <v>-86.514640047125269</v>
      </c>
      <c r="P647">
        <f>SUM($M$2:output__2[[#This Row],[delta θy]])</f>
        <v>-20.149687492958062</v>
      </c>
      <c r="Q647">
        <f>SUM($N$2:output__2[[#This Row],[delta θz]])</f>
        <v>-4.9675423649119654</v>
      </c>
      <c r="R647">
        <f>SQRT(output__2[[#This Row],[θ x]]^2+output__2[[#This Row],[θ y]]^2+output__2[[#This Row],[θ z]]^2)</f>
        <v>88.968923370437139</v>
      </c>
      <c r="S647">
        <f>output__2[[#This Row],[ax]]*$B647</f>
        <v>-0.85858708000006345</v>
      </c>
      <c r="T647">
        <f>output__2[[#This Row],[ay]]*$B647</f>
        <v>4.4985850000003332E-2</v>
      </c>
      <c r="U647">
        <f>output__2[[#This Row],[az]]*$B647</f>
        <v>-0.20693491000001529</v>
      </c>
      <c r="V647">
        <f>SUM(S$2:S647)</f>
        <v>10.970999229999737</v>
      </c>
      <c r="W647">
        <f>SUM(T$2:T647)</f>
        <v>18.019698219999565</v>
      </c>
      <c r="X647">
        <f>SUM($U$2:U647)</f>
        <v>-62.350239469999678</v>
      </c>
      <c r="Y647">
        <f>SQRT(output__2[[#This Row],[vx]]^2+output__2[[#This Row],[vy]]^2+output__2[[#This Row],[vz]]^2)</f>
        <v>65.822676259863641</v>
      </c>
      <c r="Z647">
        <f t="shared" si="10"/>
        <v>0.97499999999999998</v>
      </c>
      <c r="AA647">
        <f>output__2[[#This Row],[m segmental(kg)]]*output__2[[#This Row],[vmag]]</f>
        <v>64.177109353367044</v>
      </c>
    </row>
    <row r="648" spans="1:27" x14ac:dyDescent="0.3">
      <c r="A648">
        <v>81.158034999999998</v>
      </c>
      <c r="B648">
        <f>output__2[[#This Row],[time]]-A647</f>
        <v>0.15461299999999767</v>
      </c>
      <c r="C648">
        <v>2.04</v>
      </c>
      <c r="D648">
        <v>4.7</v>
      </c>
      <c r="E648">
        <v>-1.51</v>
      </c>
      <c r="F648">
        <v>0</v>
      </c>
      <c r="G648">
        <v>-0.3</v>
      </c>
      <c r="H648">
        <v>-0.28000000000000003</v>
      </c>
      <c r="I648">
        <f>output__2[[#This Row],[wx]]*180/PI()</f>
        <v>0</v>
      </c>
      <c r="J648">
        <f>output__2[[#This Row],[wy]]*180/PI()</f>
        <v>-17.188733853924695</v>
      </c>
      <c r="K648">
        <f>output__2[[#This Row],[wz]]*180/PI()</f>
        <v>-16.042818263663051</v>
      </c>
      <c r="L648">
        <f>output__2[[#This Row],[wx (deg)]]*output__2[[#This Row],[dt]]</f>
        <v>0</v>
      </c>
      <c r="M648">
        <f>output__2[[#This Row],[wy (deg)]]*output__2[[#This Row],[dt]]</f>
        <v>-2.657601707356819</v>
      </c>
      <c r="N648">
        <f>output__2[[#This Row],[wz (deg)]]*output__2[[#This Row],[dt]]</f>
        <v>-2.4804282601996981</v>
      </c>
      <c r="O648">
        <f>SUM($L$2:output__2[[#This Row],[delta θx]])</f>
        <v>-86.514640047125269</v>
      </c>
      <c r="P648">
        <f>SUM($M$2:output__2[[#This Row],[delta θy]])</f>
        <v>-22.80728920031488</v>
      </c>
      <c r="Q648">
        <f>SUM($N$2:output__2[[#This Row],[delta θz]])</f>
        <v>-7.4479706251116635</v>
      </c>
      <c r="R648">
        <f>SQRT(output__2[[#This Row],[θ x]]^2+output__2[[#This Row],[θ y]]^2+output__2[[#This Row],[θ z]]^2)</f>
        <v>89.779884437344748</v>
      </c>
      <c r="S648">
        <f>output__2[[#This Row],[ax]]*$B648</f>
        <v>0.31541051999999525</v>
      </c>
      <c r="T648">
        <f>output__2[[#This Row],[ay]]*$B648</f>
        <v>0.72668109999998909</v>
      </c>
      <c r="U648">
        <f>output__2[[#This Row],[az]]*$B648</f>
        <v>-0.23346562999999648</v>
      </c>
      <c r="V648">
        <f>SUM(S$2:S648)</f>
        <v>11.286409749999732</v>
      </c>
      <c r="W648">
        <f>SUM(T$2:T648)</f>
        <v>18.746379319999555</v>
      </c>
      <c r="X648">
        <f>SUM($U$2:U648)</f>
        <v>-62.583705099999676</v>
      </c>
      <c r="Y648">
        <f>SQRT(output__2[[#This Row],[vx]]^2+output__2[[#This Row],[vy]]^2+output__2[[#This Row],[vz]]^2)</f>
        <v>66.298792799702781</v>
      </c>
      <c r="Z648">
        <f t="shared" si="10"/>
        <v>0.97499999999999998</v>
      </c>
      <c r="AA648">
        <f>output__2[[#This Row],[m segmental(kg)]]*output__2[[#This Row],[vmag]]</f>
        <v>64.64132297971021</v>
      </c>
    </row>
    <row r="649" spans="1:27" x14ac:dyDescent="0.3">
      <c r="A649">
        <v>81.268062</v>
      </c>
      <c r="B649">
        <f>output__2[[#This Row],[time]]-A648</f>
        <v>0.11002700000000232</v>
      </c>
      <c r="C649">
        <v>1.1200000000000001</v>
      </c>
      <c r="D649">
        <v>-8.44</v>
      </c>
      <c r="E649">
        <v>2.54</v>
      </c>
      <c r="F649">
        <v>-0.17</v>
      </c>
      <c r="G649">
        <v>-0.27</v>
      </c>
      <c r="H649">
        <v>-0.06</v>
      </c>
      <c r="I649">
        <f>output__2[[#This Row],[wx]]*180/PI()</f>
        <v>-9.7402825172239957</v>
      </c>
      <c r="J649">
        <f>output__2[[#This Row],[wy]]*180/PI()</f>
        <v>-15.469860468532227</v>
      </c>
      <c r="K649">
        <f>output__2[[#This Row],[wz]]*180/PI()</f>
        <v>-3.4377467707849392</v>
      </c>
      <c r="L649">
        <f>output__2[[#This Row],[wx (deg)]]*output__2[[#This Row],[dt]]</f>
        <v>-1.0716940645226272</v>
      </c>
      <c r="M649">
        <f>output__2[[#This Row],[wy (deg)]]*output__2[[#This Row],[dt]]</f>
        <v>-1.7021023377712312</v>
      </c>
      <c r="N649">
        <f>output__2[[#This Row],[wz (deg)]]*output__2[[#This Row],[dt]]</f>
        <v>-0.37824496394916246</v>
      </c>
      <c r="O649">
        <f>SUM($L$2:output__2[[#This Row],[delta θx]])</f>
        <v>-87.586334111647901</v>
      </c>
      <c r="P649">
        <f>SUM($M$2:output__2[[#This Row],[delta θy]])</f>
        <v>-24.50939153808611</v>
      </c>
      <c r="Q649">
        <f>SUM($N$2:output__2[[#This Row],[delta θz]])</f>
        <v>-7.8262155890608263</v>
      </c>
      <c r="R649">
        <f>SQRT(output__2[[#This Row],[θ x]]^2+output__2[[#This Row],[θ y]]^2+output__2[[#This Row],[θ z]]^2)</f>
        <v>91.287051913898949</v>
      </c>
      <c r="S649">
        <f>output__2[[#This Row],[ax]]*$B649</f>
        <v>0.12323024000000261</v>
      </c>
      <c r="T649">
        <f>output__2[[#This Row],[ay]]*$B649</f>
        <v>-0.9286278800000195</v>
      </c>
      <c r="U649">
        <f>output__2[[#This Row],[az]]*$B649</f>
        <v>0.27946858000000591</v>
      </c>
      <c r="V649">
        <f>SUM(S$2:S649)</f>
        <v>11.409639989999736</v>
      </c>
      <c r="W649">
        <f>SUM(T$2:T649)</f>
        <v>17.817751439999537</v>
      </c>
      <c r="X649">
        <f>SUM($U$2:U649)</f>
        <v>-62.304236519999669</v>
      </c>
      <c r="Y649">
        <f>SQRT(output__2[[#This Row],[vx]]^2+output__2[[#This Row],[vy]]^2+output__2[[#This Row],[vz]]^2)</f>
        <v>65.798708493549228</v>
      </c>
      <c r="Z649">
        <f t="shared" si="10"/>
        <v>0.97499999999999998</v>
      </c>
      <c r="AA649">
        <f>output__2[[#This Row],[m segmental(kg)]]*output__2[[#This Row],[vmag]]</f>
        <v>64.153740781210502</v>
      </c>
    </row>
    <row r="650" spans="1:27" x14ac:dyDescent="0.3">
      <c r="A650">
        <v>81.381202000000002</v>
      </c>
      <c r="B650">
        <f>output__2[[#This Row],[time]]-A649</f>
        <v>0.11314000000000135</v>
      </c>
      <c r="C650">
        <v>0.68</v>
      </c>
      <c r="D650">
        <v>10.700000000000001</v>
      </c>
      <c r="E650">
        <v>-2.93</v>
      </c>
      <c r="F650">
        <v>1.85</v>
      </c>
      <c r="G650">
        <v>-0.81</v>
      </c>
      <c r="H650">
        <v>-1.1599999999999999</v>
      </c>
      <c r="I650">
        <f>output__2[[#This Row],[wx]]*180/PI()</f>
        <v>105.99719209920229</v>
      </c>
      <c r="J650">
        <f>output__2[[#This Row],[wy]]*180/PI()</f>
        <v>-46.409581405596683</v>
      </c>
      <c r="K650">
        <f>output__2[[#This Row],[wz]]*180/PI()</f>
        <v>-66.463104235175493</v>
      </c>
      <c r="L650">
        <f>output__2[[#This Row],[wx (deg)]]*output__2[[#This Row],[dt]]</f>
        <v>11.992522314103891</v>
      </c>
      <c r="M650">
        <f>output__2[[#This Row],[wy (deg)]]*output__2[[#This Row],[dt]]</f>
        <v>-5.2507800402292713</v>
      </c>
      <c r="N650">
        <f>output__2[[#This Row],[wz (deg)]]*output__2[[#This Row],[dt]]</f>
        <v>-7.5196356131678455</v>
      </c>
      <c r="O650">
        <f>SUM($L$2:output__2[[#This Row],[delta θx]])</f>
        <v>-75.593811797544006</v>
      </c>
      <c r="P650">
        <f>SUM($M$2:output__2[[#This Row],[delta θy]])</f>
        <v>-29.760171578315379</v>
      </c>
      <c r="Q650">
        <f>SUM($N$2:output__2[[#This Row],[delta θz]])</f>
        <v>-15.345851202228673</v>
      </c>
      <c r="R650">
        <f>SQRT(output__2[[#This Row],[θ x]]^2+output__2[[#This Row],[θ y]]^2+output__2[[#This Row],[θ z]]^2)</f>
        <v>82.677610896627982</v>
      </c>
      <c r="S650">
        <f>output__2[[#This Row],[ax]]*$B650</f>
        <v>7.6935200000000925E-2</v>
      </c>
      <c r="T650">
        <f>output__2[[#This Row],[ay]]*$B650</f>
        <v>1.2105980000000145</v>
      </c>
      <c r="U650">
        <f>output__2[[#This Row],[az]]*$B650</f>
        <v>-0.33150020000000396</v>
      </c>
      <c r="V650">
        <f>SUM(S$2:S650)</f>
        <v>11.486575189999737</v>
      </c>
      <c r="W650">
        <f>SUM(T$2:T650)</f>
        <v>19.028349439999552</v>
      </c>
      <c r="X650">
        <f>SUM($U$2:U650)</f>
        <v>-62.63573671999967</v>
      </c>
      <c r="Y650">
        <f>SQRT(output__2[[#This Row],[vx]]^2+output__2[[#This Row],[vy]]^2+output__2[[#This Row],[vz]]^2)</f>
        <v>66.462433046521582</v>
      </c>
      <c r="Z650">
        <f t="shared" si="10"/>
        <v>0.97499999999999998</v>
      </c>
      <c r="AA650">
        <f>output__2[[#This Row],[m segmental(kg)]]*output__2[[#This Row],[vmag]]</f>
        <v>64.800872220358542</v>
      </c>
    </row>
    <row r="651" spans="1:27" x14ac:dyDescent="0.3">
      <c r="A651">
        <v>81.510601999999992</v>
      </c>
      <c r="B651">
        <f>output__2[[#This Row],[time]]-A650</f>
        <v>0.12939999999998975</v>
      </c>
      <c r="C651">
        <v>1.86</v>
      </c>
      <c r="D651">
        <v>4.34</v>
      </c>
      <c r="E651">
        <v>-6.51</v>
      </c>
      <c r="F651">
        <v>1.23</v>
      </c>
      <c r="G651">
        <v>-0.1</v>
      </c>
      <c r="H651">
        <v>-0.03</v>
      </c>
      <c r="I651">
        <f>output__2[[#This Row],[wx]]*180/PI()</f>
        <v>70.473808801091266</v>
      </c>
      <c r="J651">
        <f>output__2[[#This Row],[wy]]*180/PI()</f>
        <v>-5.7295779513082321</v>
      </c>
      <c r="K651">
        <f>output__2[[#This Row],[wz]]*180/PI()</f>
        <v>-1.7188733853924696</v>
      </c>
      <c r="L651">
        <f>output__2[[#This Row],[wx (deg)]]*output__2[[#This Row],[dt]]</f>
        <v>9.1193108588604872</v>
      </c>
      <c r="M651">
        <f>output__2[[#This Row],[wy (deg)]]*output__2[[#This Row],[dt]]</f>
        <v>-0.74140738689922647</v>
      </c>
      <c r="N651">
        <f>output__2[[#This Row],[wz (deg)]]*output__2[[#This Row],[dt]]</f>
        <v>-0.22242221606976795</v>
      </c>
      <c r="O651">
        <f>SUM($L$2:output__2[[#This Row],[delta θx]])</f>
        <v>-66.474500938683519</v>
      </c>
      <c r="P651">
        <f>SUM($M$2:output__2[[#This Row],[delta θy]])</f>
        <v>-30.501578965214605</v>
      </c>
      <c r="Q651">
        <f>SUM($N$2:output__2[[#This Row],[delta θz]])</f>
        <v>-15.568273418298441</v>
      </c>
      <c r="R651">
        <f>SQRT(output__2[[#This Row],[θ x]]^2+output__2[[#This Row],[θ y]]^2+output__2[[#This Row],[θ z]]^2)</f>
        <v>74.776846226924789</v>
      </c>
      <c r="S651">
        <f>output__2[[#This Row],[ax]]*$B651</f>
        <v>0.24068399999998094</v>
      </c>
      <c r="T651">
        <f>output__2[[#This Row],[ay]]*$B651</f>
        <v>0.56159599999995546</v>
      </c>
      <c r="U651">
        <f>output__2[[#This Row],[az]]*$B651</f>
        <v>-0.84239399999993325</v>
      </c>
      <c r="V651">
        <f>SUM(S$2:S651)</f>
        <v>11.727259189999717</v>
      </c>
      <c r="W651">
        <f>SUM(T$2:T651)</f>
        <v>19.589945439999507</v>
      </c>
      <c r="X651">
        <f>SUM($U$2:U651)</f>
        <v>-63.478130719999605</v>
      </c>
      <c r="Y651">
        <f>SQRT(output__2[[#This Row],[vx]]^2+output__2[[#This Row],[vy]]^2+output__2[[#This Row],[vz]]^2)</f>
        <v>67.459377777718558</v>
      </c>
      <c r="Z651">
        <f t="shared" si="10"/>
        <v>0.97499999999999998</v>
      </c>
      <c r="AA651">
        <f>output__2[[#This Row],[m segmental(kg)]]*output__2[[#This Row],[vmag]]</f>
        <v>65.77289333327559</v>
      </c>
    </row>
    <row r="652" spans="1:27" x14ac:dyDescent="0.3">
      <c r="A652">
        <v>81.647958000000003</v>
      </c>
      <c r="B652">
        <f>output__2[[#This Row],[time]]-A651</f>
        <v>0.13735600000001114</v>
      </c>
      <c r="C652">
        <v>2.27</v>
      </c>
      <c r="D652">
        <v>-4.25</v>
      </c>
      <c r="E652">
        <v>-2.77</v>
      </c>
      <c r="F652">
        <v>-0.39</v>
      </c>
      <c r="G652">
        <v>0.72</v>
      </c>
      <c r="H652">
        <v>-0.06</v>
      </c>
      <c r="I652">
        <f>output__2[[#This Row],[wx]]*180/PI()</f>
        <v>-22.345354010102106</v>
      </c>
      <c r="J652">
        <f>output__2[[#This Row],[wy]]*180/PI()</f>
        <v>41.252961249419272</v>
      </c>
      <c r="K652">
        <f>output__2[[#This Row],[wz]]*180/PI()</f>
        <v>-3.4377467707849392</v>
      </c>
      <c r="L652">
        <f>output__2[[#This Row],[wx (deg)]]*output__2[[#This Row],[dt]]</f>
        <v>-3.0692684454118337</v>
      </c>
      <c r="M652">
        <f>output__2[[#This Row],[wy (deg)]]*output__2[[#This Row],[dt]]</f>
        <v>5.6663417453756928</v>
      </c>
      <c r="N652">
        <f>output__2[[#This Row],[wz (deg)]]*output__2[[#This Row],[dt]]</f>
        <v>-0.47219514544797436</v>
      </c>
      <c r="O652">
        <f>SUM($L$2:output__2[[#This Row],[delta θx]])</f>
        <v>-69.543769384095356</v>
      </c>
      <c r="P652">
        <f>SUM($M$2:output__2[[#This Row],[delta θy]])</f>
        <v>-24.835237219838913</v>
      </c>
      <c r="Q652">
        <f>SUM($N$2:output__2[[#This Row],[delta θz]])</f>
        <v>-16.040468563746415</v>
      </c>
      <c r="R652">
        <f>SQRT(output__2[[#This Row],[θ x]]^2+output__2[[#This Row],[θ y]]^2+output__2[[#This Row],[θ z]]^2)</f>
        <v>75.567330902040254</v>
      </c>
      <c r="S652">
        <f>output__2[[#This Row],[ax]]*$B652</f>
        <v>0.31179812000002527</v>
      </c>
      <c r="T652">
        <f>output__2[[#This Row],[ay]]*$B652</f>
        <v>-0.58376300000004733</v>
      </c>
      <c r="U652">
        <f>output__2[[#This Row],[az]]*$B652</f>
        <v>-0.38047612000003084</v>
      </c>
      <c r="V652">
        <f>SUM(S$2:S652)</f>
        <v>12.039057309999743</v>
      </c>
      <c r="W652">
        <f>SUM(T$2:T652)</f>
        <v>19.00618243999946</v>
      </c>
      <c r="X652">
        <f>SUM($U$2:U652)</f>
        <v>-63.858606839999638</v>
      </c>
      <c r="Y652">
        <f>SQRT(output__2[[#This Row],[vx]]^2+output__2[[#This Row],[vy]]^2+output__2[[#This Row],[vz]]^2)</f>
        <v>67.705949069499425</v>
      </c>
      <c r="Z652">
        <f t="shared" si="10"/>
        <v>0.97499999999999998</v>
      </c>
      <c r="AA652">
        <f>output__2[[#This Row],[m segmental(kg)]]*output__2[[#This Row],[vmag]]</f>
        <v>66.013300342761937</v>
      </c>
    </row>
    <row r="653" spans="1:27" x14ac:dyDescent="0.3">
      <c r="A653">
        <v>81.774433000000002</v>
      </c>
      <c r="B653">
        <f>output__2[[#This Row],[time]]-A652</f>
        <v>0.12647499999999923</v>
      </c>
      <c r="C653">
        <v>-6.3</v>
      </c>
      <c r="D653">
        <v>-3.6</v>
      </c>
      <c r="E653">
        <v>-3.04</v>
      </c>
      <c r="F653">
        <v>1.25</v>
      </c>
      <c r="G653">
        <v>0.59</v>
      </c>
      <c r="H653">
        <v>0.66</v>
      </c>
      <c r="I653">
        <f>output__2[[#This Row],[wx]]*180/PI()</f>
        <v>71.619724391352904</v>
      </c>
      <c r="J653">
        <f>output__2[[#This Row],[wy]]*180/PI()</f>
        <v>33.804509912718565</v>
      </c>
      <c r="K653">
        <f>output__2[[#This Row],[wz]]*180/PI()</f>
        <v>37.815214478634338</v>
      </c>
      <c r="L653">
        <f>output__2[[#This Row],[wx (deg)]]*output__2[[#This Row],[dt]]</f>
        <v>9.0581046423963034</v>
      </c>
      <c r="M653">
        <f>output__2[[#This Row],[wy (deg)]]*output__2[[#This Row],[dt]]</f>
        <v>4.275425391211054</v>
      </c>
      <c r="N653">
        <f>output__2[[#This Row],[wz (deg)]]*output__2[[#This Row],[dt]]</f>
        <v>4.7826792511852485</v>
      </c>
      <c r="O653">
        <f>SUM($L$2:output__2[[#This Row],[delta θx]])</f>
        <v>-60.485664741699054</v>
      </c>
      <c r="P653">
        <f>SUM($M$2:output__2[[#This Row],[delta θy]])</f>
        <v>-20.559811828627858</v>
      </c>
      <c r="Q653">
        <f>SUM($N$2:output__2[[#This Row],[delta θz]])</f>
        <v>-11.257789312561167</v>
      </c>
      <c r="R653">
        <f>SQRT(output__2[[#This Row],[θ x]]^2+output__2[[#This Row],[θ y]]^2+output__2[[#This Row],[θ z]]^2)</f>
        <v>64.868785420106477</v>
      </c>
      <c r="S653">
        <f>output__2[[#This Row],[ax]]*$B653</f>
        <v>-0.79679249999999513</v>
      </c>
      <c r="T653">
        <f>output__2[[#This Row],[ay]]*$B653</f>
        <v>-0.45530999999999722</v>
      </c>
      <c r="U653">
        <f>output__2[[#This Row],[az]]*$B653</f>
        <v>-0.38448399999999766</v>
      </c>
      <c r="V653">
        <f>SUM(S$2:S653)</f>
        <v>11.242264809999748</v>
      </c>
      <c r="W653">
        <f>SUM(T$2:T653)</f>
        <v>18.550872439999463</v>
      </c>
      <c r="X653">
        <f>SUM($U$2:U653)</f>
        <v>-64.243090839999638</v>
      </c>
      <c r="Y653">
        <f>SQRT(output__2[[#This Row],[vx]]^2+output__2[[#This Row],[vy]]^2+output__2[[#This Row],[vz]]^2)</f>
        <v>67.806327927559508</v>
      </c>
      <c r="Z653">
        <f t="shared" si="10"/>
        <v>0.97499999999999998</v>
      </c>
      <c r="AA653">
        <f>output__2[[#This Row],[m segmental(kg)]]*output__2[[#This Row],[vmag]]</f>
        <v>66.111169729370516</v>
      </c>
    </row>
    <row r="654" spans="1:27" x14ac:dyDescent="0.3">
      <c r="A654">
        <v>81.893982999999992</v>
      </c>
      <c r="B654">
        <f>output__2[[#This Row],[time]]-A653</f>
        <v>0.11954999999998961</v>
      </c>
      <c r="C654">
        <v>4.95</v>
      </c>
      <c r="D654">
        <v>4.42</v>
      </c>
      <c r="E654">
        <v>-1.52</v>
      </c>
      <c r="F654">
        <v>0.66</v>
      </c>
      <c r="G654">
        <v>-0.26</v>
      </c>
      <c r="H654">
        <v>0.2</v>
      </c>
      <c r="I654">
        <f>output__2[[#This Row],[wx]]*180/PI()</f>
        <v>37.815214478634338</v>
      </c>
      <c r="J654">
        <f>output__2[[#This Row],[wy]]*180/PI()</f>
        <v>-14.896902673401405</v>
      </c>
      <c r="K654">
        <f>output__2[[#This Row],[wz]]*180/PI()</f>
        <v>11.459155902616464</v>
      </c>
      <c r="L654">
        <f>output__2[[#This Row],[wx (deg)]]*output__2[[#This Row],[dt]]</f>
        <v>4.5208088909203425</v>
      </c>
      <c r="M654">
        <f>output__2[[#This Row],[wy (deg)]]*output__2[[#This Row],[dt]]</f>
        <v>-1.7809247146049831</v>
      </c>
      <c r="N654">
        <f>output__2[[#This Row],[wz (deg)]]*output__2[[#This Row],[dt]]</f>
        <v>1.3699420881576791</v>
      </c>
      <c r="O654">
        <f>SUM($L$2:output__2[[#This Row],[delta θx]])</f>
        <v>-55.964855850778711</v>
      </c>
      <c r="P654">
        <f>SUM($M$2:output__2[[#This Row],[delta θy]])</f>
        <v>-22.34073654323284</v>
      </c>
      <c r="Q654">
        <f>SUM($N$2:output__2[[#This Row],[delta θz]])</f>
        <v>-9.8878472244034885</v>
      </c>
      <c r="R654">
        <f>SQRT(output__2[[#This Row],[θ x]]^2+output__2[[#This Row],[θ y]]^2+output__2[[#This Row],[θ z]]^2)</f>
        <v>61.065072852046313</v>
      </c>
      <c r="S654">
        <f>output__2[[#This Row],[ax]]*$B654</f>
        <v>0.59177249999994863</v>
      </c>
      <c r="T654">
        <f>output__2[[#This Row],[ay]]*$B654</f>
        <v>0.52841099999995411</v>
      </c>
      <c r="U654">
        <f>output__2[[#This Row],[az]]*$B654</f>
        <v>-0.1817159999999842</v>
      </c>
      <c r="V654">
        <f>SUM(S$2:S654)</f>
        <v>11.834037309999696</v>
      </c>
      <c r="W654">
        <f>SUM(T$2:T654)</f>
        <v>19.079283439999418</v>
      </c>
      <c r="X654">
        <f>SUM($U$2:U654)</f>
        <v>-64.424806839999619</v>
      </c>
      <c r="Y654">
        <f>SQRT(output__2[[#This Row],[vx]]^2+output__2[[#This Row],[vy]]^2+output__2[[#This Row],[vz]]^2)</f>
        <v>68.22476993005958</v>
      </c>
      <c r="Z654">
        <f t="shared" si="10"/>
        <v>0.97499999999999998</v>
      </c>
      <c r="AA654">
        <f>output__2[[#This Row],[m segmental(kg)]]*output__2[[#This Row],[vmag]]</f>
        <v>66.519150681808085</v>
      </c>
    </row>
    <row r="655" spans="1:27" x14ac:dyDescent="0.3">
      <c r="A655">
        <v>82.015841999999992</v>
      </c>
      <c r="B655">
        <f>output__2[[#This Row],[time]]-A654</f>
        <v>0.12185900000000061</v>
      </c>
      <c r="C655">
        <v>-0.23</v>
      </c>
      <c r="D655">
        <v>-4.68</v>
      </c>
      <c r="E655">
        <v>0.93</v>
      </c>
      <c r="F655">
        <v>0.06</v>
      </c>
      <c r="G655">
        <v>-0.22</v>
      </c>
      <c r="H655">
        <v>-0.03</v>
      </c>
      <c r="I655">
        <f>output__2[[#This Row],[wx]]*180/PI()</f>
        <v>3.4377467707849392</v>
      </c>
      <c r="J655">
        <f>output__2[[#This Row],[wy]]*180/PI()</f>
        <v>-12.605071492878112</v>
      </c>
      <c r="K655">
        <f>output__2[[#This Row],[wz]]*180/PI()</f>
        <v>-1.7188733853924696</v>
      </c>
      <c r="L655">
        <f>output__2[[#This Row],[wx (deg)]]*output__2[[#This Row],[dt]]</f>
        <v>0.41892038374108398</v>
      </c>
      <c r="M655">
        <f>output__2[[#This Row],[wy (deg)]]*output__2[[#This Row],[dt]]</f>
        <v>-1.5360414070506414</v>
      </c>
      <c r="N655">
        <f>output__2[[#This Row],[wz (deg)]]*output__2[[#This Row],[dt]]</f>
        <v>-0.20946019187054199</v>
      </c>
      <c r="O655">
        <f>SUM($L$2:output__2[[#This Row],[delta θx]])</f>
        <v>-55.54593546703763</v>
      </c>
      <c r="P655">
        <f>SUM($M$2:output__2[[#This Row],[delta θy]])</f>
        <v>-23.876777950283483</v>
      </c>
      <c r="Q655">
        <f>SUM($N$2:output__2[[#This Row],[delta θz]])</f>
        <v>-10.097307416274031</v>
      </c>
      <c r="R655">
        <f>SQRT(output__2[[#This Row],[θ x]]^2+output__2[[#This Row],[θ y]]^2+output__2[[#This Row],[θ z]]^2)</f>
        <v>61.297692364836983</v>
      </c>
      <c r="S655">
        <f>output__2[[#This Row],[ax]]*$B655</f>
        <v>-2.802757000000014E-2</v>
      </c>
      <c r="T655">
        <f>output__2[[#This Row],[ay]]*$B655</f>
        <v>-0.57030012000000285</v>
      </c>
      <c r="U655">
        <f>output__2[[#This Row],[az]]*$B655</f>
        <v>0.11332887000000057</v>
      </c>
      <c r="V655">
        <f>SUM(S$2:S655)</f>
        <v>11.806009739999695</v>
      </c>
      <c r="W655">
        <f>SUM(T$2:T655)</f>
        <v>18.508983319999416</v>
      </c>
      <c r="X655">
        <f>SUM($U$2:U655)</f>
        <v>-64.311477969999615</v>
      </c>
      <c r="Y655">
        <f>SQRT(output__2[[#This Row],[vx]]^2+output__2[[#This Row],[vy]]^2+output__2[[#This Row],[vz]]^2)</f>
        <v>67.955356876457728</v>
      </c>
      <c r="Z655">
        <f t="shared" si="10"/>
        <v>0.97499999999999998</v>
      </c>
      <c r="AA655">
        <f>output__2[[#This Row],[m segmental(kg)]]*output__2[[#This Row],[vmag]]</f>
        <v>66.256472954546282</v>
      </c>
    </row>
    <row r="656" spans="1:27" x14ac:dyDescent="0.3">
      <c r="A656">
        <v>82.143256999999991</v>
      </c>
      <c r="B656">
        <f>output__2[[#This Row],[time]]-A655</f>
        <v>0.12741499999999917</v>
      </c>
      <c r="C656">
        <v>3.49</v>
      </c>
      <c r="D656">
        <v>-12.94</v>
      </c>
      <c r="E656">
        <v>-6.8</v>
      </c>
      <c r="F656">
        <v>0.01</v>
      </c>
      <c r="G656">
        <v>0.64</v>
      </c>
      <c r="H656">
        <v>0.36</v>
      </c>
      <c r="I656">
        <f>output__2[[#This Row],[wx]]*180/PI()</f>
        <v>0.57295779513082323</v>
      </c>
      <c r="J656">
        <f>output__2[[#This Row],[wy]]*180/PI()</f>
        <v>36.669298888372687</v>
      </c>
      <c r="K656">
        <f>output__2[[#This Row],[wz]]*180/PI()</f>
        <v>20.626480624709636</v>
      </c>
      <c r="L656">
        <f>output__2[[#This Row],[wx (deg)]]*output__2[[#This Row],[dt]]</f>
        <v>7.3003417466593362E-2</v>
      </c>
      <c r="M656">
        <f>output__2[[#This Row],[wy (deg)]]*output__2[[#This Row],[dt]]</f>
        <v>4.6722187178619752</v>
      </c>
      <c r="N656">
        <f>output__2[[#This Row],[wz (deg)]]*output__2[[#This Row],[dt]]</f>
        <v>2.6281230287973609</v>
      </c>
      <c r="O656">
        <f>SUM($L$2:output__2[[#This Row],[delta θx]])</f>
        <v>-55.472932049571035</v>
      </c>
      <c r="P656">
        <f>SUM($M$2:output__2[[#This Row],[delta θy]])</f>
        <v>-19.204559232421509</v>
      </c>
      <c r="Q656">
        <f>SUM($N$2:output__2[[#This Row],[delta θz]])</f>
        <v>-7.4691843874766697</v>
      </c>
      <c r="R656">
        <f>SQRT(output__2[[#This Row],[θ x]]^2+output__2[[#This Row],[θ y]]^2+output__2[[#This Row],[θ z]]^2)</f>
        <v>59.176431126775775</v>
      </c>
      <c r="S656">
        <f>output__2[[#This Row],[ax]]*$B656</f>
        <v>0.44467834999999711</v>
      </c>
      <c r="T656">
        <f>output__2[[#This Row],[ay]]*$B656</f>
        <v>-1.6487500999999891</v>
      </c>
      <c r="U656">
        <f>output__2[[#This Row],[az]]*$B656</f>
        <v>-0.86642199999999436</v>
      </c>
      <c r="V656">
        <f>SUM(S$2:S656)</f>
        <v>12.250688089999691</v>
      </c>
      <c r="W656">
        <f>SUM(T$2:T656)</f>
        <v>16.860233219999426</v>
      </c>
      <c r="X656">
        <f>SUM($U$2:U656)</f>
        <v>-65.177899969999615</v>
      </c>
      <c r="Y656">
        <f>SQRT(output__2[[#This Row],[vx]]^2+output__2[[#This Row],[vy]]^2+output__2[[#This Row],[vz]]^2)</f>
        <v>68.428835058113535</v>
      </c>
      <c r="Z656">
        <f t="shared" si="10"/>
        <v>0.97499999999999998</v>
      </c>
      <c r="AA656">
        <f>output__2[[#This Row],[m segmental(kg)]]*output__2[[#This Row],[vmag]]</f>
        <v>66.718114181660695</v>
      </c>
    </row>
    <row r="657" spans="1:27" x14ac:dyDescent="0.3">
      <c r="A657">
        <v>82.267388999999994</v>
      </c>
      <c r="B657">
        <f>output__2[[#This Row],[time]]-A656</f>
        <v>0.12413200000000302</v>
      </c>
      <c r="C657">
        <v>1.17</v>
      </c>
      <c r="D657">
        <v>2.62</v>
      </c>
      <c r="E657">
        <v>4.95</v>
      </c>
      <c r="F657">
        <v>0.33</v>
      </c>
      <c r="G657">
        <v>0.36</v>
      </c>
      <c r="H657">
        <v>-0.24</v>
      </c>
      <c r="I657">
        <f>output__2[[#This Row],[wx]]*180/PI()</f>
        <v>18.907607239317169</v>
      </c>
      <c r="J657">
        <f>output__2[[#This Row],[wy]]*180/PI()</f>
        <v>20.626480624709636</v>
      </c>
      <c r="K657">
        <f>output__2[[#This Row],[wz]]*180/PI()</f>
        <v>-13.750987083139757</v>
      </c>
      <c r="L657">
        <f>output__2[[#This Row],[wx (deg)]]*output__2[[#This Row],[dt]]</f>
        <v>2.3470391018309757</v>
      </c>
      <c r="M657">
        <f>output__2[[#This Row],[wy (deg)]]*output__2[[#This Row],[dt]]</f>
        <v>2.5604062929065186</v>
      </c>
      <c r="N657">
        <f>output__2[[#This Row],[wz (deg)]]*output__2[[#This Row],[dt]]</f>
        <v>-1.7069375286043458</v>
      </c>
      <c r="O657">
        <f>SUM($L$2:output__2[[#This Row],[delta θx]])</f>
        <v>-53.125892947740063</v>
      </c>
      <c r="P657">
        <f>SUM($M$2:output__2[[#This Row],[delta θy]])</f>
        <v>-16.644152939514992</v>
      </c>
      <c r="Q657">
        <f>SUM($N$2:output__2[[#This Row],[delta θz]])</f>
        <v>-9.1761219160810157</v>
      </c>
      <c r="R657">
        <f>SQRT(output__2[[#This Row],[θ x]]^2+output__2[[#This Row],[θ y]]^2+output__2[[#This Row],[θ z]]^2)</f>
        <v>56.423306726808249</v>
      </c>
      <c r="S657">
        <f>output__2[[#This Row],[ax]]*$B657</f>
        <v>0.14523444000000352</v>
      </c>
      <c r="T657">
        <f>output__2[[#This Row],[ay]]*$B657</f>
        <v>0.32522584000000793</v>
      </c>
      <c r="U657">
        <f>output__2[[#This Row],[az]]*$B657</f>
        <v>0.61445340000001492</v>
      </c>
      <c r="V657">
        <f>SUM(S$2:S657)</f>
        <v>12.395922529999694</v>
      </c>
      <c r="W657">
        <f>SUM(T$2:T657)</f>
        <v>17.185459059999435</v>
      </c>
      <c r="X657">
        <f>SUM($U$2:U657)</f>
        <v>-64.563446569999599</v>
      </c>
      <c r="Y657">
        <f>SQRT(output__2[[#This Row],[vx]]^2+output__2[[#This Row],[vy]]^2+output__2[[#This Row],[vz]]^2)</f>
        <v>67.951729422214584</v>
      </c>
      <c r="Z657">
        <f t="shared" si="10"/>
        <v>0.97499999999999998</v>
      </c>
      <c r="AA657">
        <f>output__2[[#This Row],[m segmental(kg)]]*output__2[[#This Row],[vmag]]</f>
        <v>66.252936186659213</v>
      </c>
    </row>
    <row r="658" spans="1:27" x14ac:dyDescent="0.3">
      <c r="A658">
        <v>82.38729699999999</v>
      </c>
      <c r="B658">
        <f>output__2[[#This Row],[time]]-A657</f>
        <v>0.11990799999999524</v>
      </c>
      <c r="C658">
        <v>1.83</v>
      </c>
      <c r="D658">
        <v>-2.61</v>
      </c>
      <c r="E658">
        <v>3.19</v>
      </c>
      <c r="F658">
        <v>0.02</v>
      </c>
      <c r="G658">
        <v>0.59</v>
      </c>
      <c r="H658">
        <v>-0.14000000000000001</v>
      </c>
      <c r="I658">
        <f>output__2[[#This Row],[wx]]*180/PI()</f>
        <v>1.1459155902616465</v>
      </c>
      <c r="J658">
        <f>output__2[[#This Row],[wy]]*180/PI()</f>
        <v>33.804509912718565</v>
      </c>
      <c r="K658">
        <f>output__2[[#This Row],[wz]]*180/PI()</f>
        <v>-8.0214091318315255</v>
      </c>
      <c r="L658">
        <f>output__2[[#This Row],[wx (deg)]]*output__2[[#This Row],[dt]]</f>
        <v>0.13740444659708806</v>
      </c>
      <c r="M658">
        <f>output__2[[#This Row],[wy (deg)]]*output__2[[#This Row],[dt]]</f>
        <v>4.0534311746140972</v>
      </c>
      <c r="N658">
        <f>output__2[[#This Row],[wz (deg)]]*output__2[[#This Row],[dt]]</f>
        <v>-0.96183112617961641</v>
      </c>
      <c r="O658">
        <f>SUM($L$2:output__2[[#This Row],[delta θx]])</f>
        <v>-52.988488501142974</v>
      </c>
      <c r="P658">
        <f>SUM($M$2:output__2[[#This Row],[delta θy]])</f>
        <v>-12.590721764900895</v>
      </c>
      <c r="Q658">
        <f>SUM($N$2:output__2[[#This Row],[delta θz]])</f>
        <v>-10.137953042260632</v>
      </c>
      <c r="R658">
        <f>SQRT(output__2[[#This Row],[θ x]]^2+output__2[[#This Row],[θ y]]^2+output__2[[#This Row],[θ z]]^2)</f>
        <v>55.399316603041157</v>
      </c>
      <c r="S658">
        <f>output__2[[#This Row],[ax]]*$B658</f>
        <v>0.2194316399999913</v>
      </c>
      <c r="T658">
        <f>output__2[[#This Row],[ay]]*$B658</f>
        <v>-0.31295987999998759</v>
      </c>
      <c r="U658">
        <f>output__2[[#This Row],[az]]*$B658</f>
        <v>0.38250651999998481</v>
      </c>
      <c r="V658">
        <f>SUM(S$2:S658)</f>
        <v>12.615354169999685</v>
      </c>
      <c r="W658">
        <f>SUM(T$2:T658)</f>
        <v>16.872499179999448</v>
      </c>
      <c r="X658">
        <f>SUM($U$2:U658)</f>
        <v>-64.18094004999962</v>
      </c>
      <c r="Y658">
        <f>SQRT(output__2[[#This Row],[vx]]^2+output__2[[#This Row],[vy]]^2+output__2[[#This Row],[vz]]^2)</f>
        <v>67.550140304186314</v>
      </c>
      <c r="Z658">
        <f t="shared" si="10"/>
        <v>0.97499999999999998</v>
      </c>
      <c r="AA658">
        <f>output__2[[#This Row],[m segmental(kg)]]*output__2[[#This Row],[vmag]]</f>
        <v>65.861386796581655</v>
      </c>
    </row>
    <row r="659" spans="1:27" x14ac:dyDescent="0.3">
      <c r="A659">
        <v>82.507656999999995</v>
      </c>
      <c r="B659">
        <f>output__2[[#This Row],[time]]-A658</f>
        <v>0.12036000000000513</v>
      </c>
      <c r="C659">
        <v>-1.59</v>
      </c>
      <c r="D659">
        <v>-9.7000000000000011</v>
      </c>
      <c r="E659">
        <v>0.12</v>
      </c>
      <c r="F659">
        <v>-0.3</v>
      </c>
      <c r="G659">
        <v>-0.09</v>
      </c>
      <c r="H659">
        <v>-0.28999999999999998</v>
      </c>
      <c r="I659">
        <f>output__2[[#This Row],[wx]]*180/PI()</f>
        <v>-17.188733853924695</v>
      </c>
      <c r="J659">
        <f>output__2[[#This Row],[wy]]*180/PI()</f>
        <v>-5.156620156177409</v>
      </c>
      <c r="K659">
        <f>output__2[[#This Row],[wz]]*180/PI()</f>
        <v>-16.615776058793873</v>
      </c>
      <c r="L659">
        <f>output__2[[#This Row],[wx (deg)]]*output__2[[#This Row],[dt]]</f>
        <v>-2.0688360066584646</v>
      </c>
      <c r="M659">
        <f>output__2[[#This Row],[wy (deg)]]*output__2[[#This Row],[dt]]</f>
        <v>-0.62065080199753941</v>
      </c>
      <c r="N659">
        <f>output__2[[#This Row],[wz (deg)]]*output__2[[#This Row],[dt]]</f>
        <v>-1.9998748064365157</v>
      </c>
      <c r="O659">
        <f>SUM($L$2:output__2[[#This Row],[delta θx]])</f>
        <v>-55.057324507801439</v>
      </c>
      <c r="P659">
        <f>SUM($M$2:output__2[[#This Row],[delta θy]])</f>
        <v>-13.211372566898435</v>
      </c>
      <c r="Q659">
        <f>SUM($N$2:output__2[[#This Row],[delta θz]])</f>
        <v>-12.137827848697148</v>
      </c>
      <c r="R659">
        <f>SQRT(output__2[[#This Row],[θ x]]^2+output__2[[#This Row],[θ y]]^2+output__2[[#This Row],[θ z]]^2)</f>
        <v>57.906616305421934</v>
      </c>
      <c r="S659">
        <f>output__2[[#This Row],[ax]]*$B659</f>
        <v>-0.19137240000000816</v>
      </c>
      <c r="T659">
        <f>output__2[[#This Row],[ay]]*$B659</f>
        <v>-1.1674920000000499</v>
      </c>
      <c r="U659">
        <f>output__2[[#This Row],[az]]*$B659</f>
        <v>1.4443200000000616E-2</v>
      </c>
      <c r="V659">
        <f>SUM(S$2:S659)</f>
        <v>12.423981769999678</v>
      </c>
      <c r="W659">
        <f>SUM(T$2:T659)</f>
        <v>15.705007179999399</v>
      </c>
      <c r="X659">
        <f>SUM($U$2:U659)</f>
        <v>-64.166496849999618</v>
      </c>
      <c r="Y659">
        <f>SQRT(output__2[[#This Row],[vx]]^2+output__2[[#This Row],[vy]]^2+output__2[[#This Row],[vz]]^2)</f>
        <v>67.21861268686024</v>
      </c>
      <c r="Z659">
        <f t="shared" si="10"/>
        <v>0.97499999999999998</v>
      </c>
      <c r="AA659">
        <f>output__2[[#This Row],[m segmental(kg)]]*output__2[[#This Row],[vmag]]</f>
        <v>65.53814736968873</v>
      </c>
    </row>
    <row r="660" spans="1:27" x14ac:dyDescent="0.3">
      <c r="A660">
        <v>82.642921999999999</v>
      </c>
      <c r="B660">
        <f>output__2[[#This Row],[time]]-A659</f>
        <v>0.13526500000000397</v>
      </c>
      <c r="C660">
        <v>5.41</v>
      </c>
      <c r="D660">
        <v>5.13</v>
      </c>
      <c r="E660">
        <v>-2.2000000000000002</v>
      </c>
      <c r="F660">
        <v>-0.59</v>
      </c>
      <c r="G660">
        <v>-0.84</v>
      </c>
      <c r="H660">
        <v>0.47000000000000003</v>
      </c>
      <c r="I660">
        <f>output__2[[#This Row],[wx]]*180/PI()</f>
        <v>-33.804509912718565</v>
      </c>
      <c r="J660">
        <f>output__2[[#This Row],[wy]]*180/PI()</f>
        <v>-48.128454790989146</v>
      </c>
      <c r="K660">
        <f>output__2[[#This Row],[wz]]*180/PI()</f>
        <v>26.929016371148695</v>
      </c>
      <c r="L660">
        <f>output__2[[#This Row],[wx (deg)]]*output__2[[#This Row],[dt]]</f>
        <v>-4.5725670333440105</v>
      </c>
      <c r="M660">
        <f>output__2[[#This Row],[wy (deg)]]*output__2[[#This Row],[dt]]</f>
        <v>-6.5100954373033373</v>
      </c>
      <c r="N660">
        <f>output__2[[#This Row],[wz (deg)]]*output__2[[#This Row],[dt]]</f>
        <v>3.6425533994435351</v>
      </c>
      <c r="O660">
        <f>SUM($L$2:output__2[[#This Row],[delta θx]])</f>
        <v>-59.629891541145447</v>
      </c>
      <c r="P660">
        <f>SUM($M$2:output__2[[#This Row],[delta θy]])</f>
        <v>-19.721468004201771</v>
      </c>
      <c r="Q660">
        <f>SUM($N$2:output__2[[#This Row],[delta θz]])</f>
        <v>-8.4952744492536123</v>
      </c>
      <c r="R660">
        <f>SQRT(output__2[[#This Row],[θ x]]^2+output__2[[#This Row],[θ y]]^2+output__2[[#This Row],[θ z]]^2)</f>
        <v>63.378466007135771</v>
      </c>
      <c r="S660">
        <f>output__2[[#This Row],[ax]]*$B660</f>
        <v>0.73178365000002144</v>
      </c>
      <c r="T660">
        <f>output__2[[#This Row],[ay]]*$B660</f>
        <v>0.69390945000002036</v>
      </c>
      <c r="U660">
        <f>output__2[[#This Row],[az]]*$B660</f>
        <v>-0.29758300000000876</v>
      </c>
      <c r="V660">
        <f>SUM(S$2:S660)</f>
        <v>13.1557654199997</v>
      </c>
      <c r="W660">
        <f>SUM(T$2:T660)</f>
        <v>16.39891662999942</v>
      </c>
      <c r="X660">
        <f>SUM($U$2:U660)</f>
        <v>-64.464079849999621</v>
      </c>
      <c r="Y660">
        <f>SQRT(output__2[[#This Row],[vx]]^2+output__2[[#This Row],[vy]]^2+output__2[[#This Row],[vz]]^2)</f>
        <v>67.805724104465241</v>
      </c>
      <c r="Z660">
        <f t="shared" si="10"/>
        <v>0.97499999999999998</v>
      </c>
      <c r="AA660">
        <f>output__2[[#This Row],[m segmental(kg)]]*output__2[[#This Row],[vmag]]</f>
        <v>66.110581001853603</v>
      </c>
    </row>
    <row r="661" spans="1:27" x14ac:dyDescent="0.3">
      <c r="A661">
        <v>82.759174999999999</v>
      </c>
      <c r="B661">
        <f>output__2[[#This Row],[time]]-A660</f>
        <v>0.11625300000000038</v>
      </c>
      <c r="C661">
        <v>-2.97</v>
      </c>
      <c r="D661">
        <v>-1.19</v>
      </c>
      <c r="E661">
        <v>0.91</v>
      </c>
      <c r="F661">
        <v>-0.4</v>
      </c>
      <c r="G661">
        <v>-0.45</v>
      </c>
      <c r="H661">
        <v>-0.05</v>
      </c>
      <c r="I661">
        <f>output__2[[#This Row],[wx]]*180/PI()</f>
        <v>-22.918311805232928</v>
      </c>
      <c r="J661">
        <f>output__2[[#This Row],[wy]]*180/PI()</f>
        <v>-25.783100780887047</v>
      </c>
      <c r="K661">
        <f>output__2[[#This Row],[wz]]*180/PI()</f>
        <v>-2.8647889756541161</v>
      </c>
      <c r="L661">
        <f>output__2[[#This Row],[wx (deg)]]*output__2[[#This Row],[dt]]</f>
        <v>-2.6643225022937522</v>
      </c>
      <c r="M661">
        <f>output__2[[#This Row],[wy (deg)]]*output__2[[#This Row],[dt]]</f>
        <v>-2.9973628150804719</v>
      </c>
      <c r="N661">
        <f>output__2[[#This Row],[wz (deg)]]*output__2[[#This Row],[dt]]</f>
        <v>-0.33304031278671903</v>
      </c>
      <c r="O661">
        <f>SUM($L$2:output__2[[#This Row],[delta θx]])</f>
        <v>-62.294214043439197</v>
      </c>
      <c r="P661">
        <f>SUM($M$2:output__2[[#This Row],[delta θy]])</f>
        <v>-22.718830819282243</v>
      </c>
      <c r="Q661">
        <f>SUM($N$2:output__2[[#This Row],[delta θz]])</f>
        <v>-8.8283147620403319</v>
      </c>
      <c r="R661">
        <f>SQRT(output__2[[#This Row],[θ x]]^2+output__2[[#This Row],[θ y]]^2+output__2[[#This Row],[θ z]]^2)</f>
        <v>66.892851027764138</v>
      </c>
      <c r="S661">
        <f>output__2[[#This Row],[ax]]*$B661</f>
        <v>-0.34527141000000117</v>
      </c>
      <c r="T661">
        <f>output__2[[#This Row],[ay]]*$B661</f>
        <v>-0.13834107000000045</v>
      </c>
      <c r="U661">
        <f>output__2[[#This Row],[az]]*$B661</f>
        <v>0.10579023000000036</v>
      </c>
      <c r="V661">
        <f>SUM(S$2:S661)</f>
        <v>12.810494009999699</v>
      </c>
      <c r="W661">
        <f>SUM(T$2:T661)</f>
        <v>16.26057555999942</v>
      </c>
      <c r="X661">
        <f>SUM($U$2:U661)</f>
        <v>-64.358289619999624</v>
      </c>
      <c r="Y661">
        <f>SQRT(output__2[[#This Row],[vx]]^2+output__2[[#This Row],[vy]]^2+output__2[[#This Row],[vz]]^2)</f>
        <v>67.605506559262167</v>
      </c>
      <c r="Z661">
        <f t="shared" si="10"/>
        <v>0.97499999999999998</v>
      </c>
      <c r="AA661">
        <f>output__2[[#This Row],[m segmental(kg)]]*output__2[[#This Row],[vmag]]</f>
        <v>65.915368895280608</v>
      </c>
    </row>
    <row r="662" spans="1:27" x14ac:dyDescent="0.3">
      <c r="A662">
        <v>82.885193999999998</v>
      </c>
      <c r="B662">
        <f>output__2[[#This Row],[time]]-A661</f>
        <v>0.12601899999999944</v>
      </c>
      <c r="C662">
        <v>2.67</v>
      </c>
      <c r="D662">
        <v>-9.1300000000000008</v>
      </c>
      <c r="E662">
        <v>2.67</v>
      </c>
      <c r="F662">
        <v>-1.1400000000000001</v>
      </c>
      <c r="G662">
        <v>-0.05</v>
      </c>
      <c r="H662">
        <v>0.13</v>
      </c>
      <c r="I662">
        <f>output__2[[#This Row],[wx]]*180/PI()</f>
        <v>-65.317188644913855</v>
      </c>
      <c r="J662">
        <f>output__2[[#This Row],[wy]]*180/PI()</f>
        <v>-2.8647889756541161</v>
      </c>
      <c r="K662">
        <f>output__2[[#This Row],[wz]]*180/PI()</f>
        <v>7.4484513367007024</v>
      </c>
      <c r="L662">
        <f>output__2[[#This Row],[wx (deg)]]*output__2[[#This Row],[dt]]</f>
        <v>-8.231206795843363</v>
      </c>
      <c r="M662">
        <f>output__2[[#This Row],[wy (deg)]]*output__2[[#This Row],[dt]]</f>
        <v>-0.36101784192295444</v>
      </c>
      <c r="N662">
        <f>output__2[[#This Row],[wz (deg)]]*output__2[[#This Row],[dt]]</f>
        <v>0.93864638899968167</v>
      </c>
      <c r="O662">
        <f>SUM($L$2:output__2[[#This Row],[delta θx]])</f>
        <v>-70.52542083928256</v>
      </c>
      <c r="P662">
        <f>SUM($M$2:output__2[[#This Row],[delta θy]])</f>
        <v>-23.079848661205197</v>
      </c>
      <c r="Q662">
        <f>SUM($N$2:output__2[[#This Row],[delta θz]])</f>
        <v>-7.8896683730406503</v>
      </c>
      <c r="R662">
        <f>SQRT(output__2[[#This Row],[θ x]]^2+output__2[[#This Row],[θ y]]^2+output__2[[#This Row],[θ z]]^2)</f>
        <v>74.62413326678309</v>
      </c>
      <c r="S662">
        <f>output__2[[#This Row],[ax]]*$B662</f>
        <v>0.3364707299999985</v>
      </c>
      <c r="T662">
        <f>output__2[[#This Row],[ay]]*$B662</f>
        <v>-1.1505534699999949</v>
      </c>
      <c r="U662">
        <f>output__2[[#This Row],[az]]*$B662</f>
        <v>0.3364707299999985</v>
      </c>
      <c r="V662">
        <f>SUM(S$2:S662)</f>
        <v>13.146964739999698</v>
      </c>
      <c r="W662">
        <f>SUM(T$2:T662)</f>
        <v>15.110022089999426</v>
      </c>
      <c r="X662">
        <f>SUM($U$2:U662)</f>
        <v>-64.021818889999622</v>
      </c>
      <c r="Y662">
        <f>SQRT(output__2[[#This Row],[vx]]^2+output__2[[#This Row],[vy]]^2+output__2[[#This Row],[vz]]^2)</f>
        <v>67.081657279907574</v>
      </c>
      <c r="Z662">
        <f t="shared" si="10"/>
        <v>0.97499999999999998</v>
      </c>
      <c r="AA662">
        <f>output__2[[#This Row],[m segmental(kg)]]*output__2[[#This Row],[vmag]]</f>
        <v>65.404615847909881</v>
      </c>
    </row>
    <row r="663" spans="1:27" x14ac:dyDescent="0.3">
      <c r="A663">
        <v>83.024844999999999</v>
      </c>
      <c r="B663">
        <f>output__2[[#This Row],[time]]-A662</f>
        <v>0.13965100000000064</v>
      </c>
      <c r="C663">
        <v>-1.1000000000000001</v>
      </c>
      <c r="D663">
        <v>4.51</v>
      </c>
      <c r="E663">
        <v>0.61</v>
      </c>
      <c r="F663">
        <v>-1.54</v>
      </c>
      <c r="G663">
        <v>0.73</v>
      </c>
      <c r="H663">
        <v>-0.37</v>
      </c>
      <c r="I663">
        <f>output__2[[#This Row],[wx]]*180/PI()</f>
        <v>-88.235500450146773</v>
      </c>
      <c r="J663">
        <f>output__2[[#This Row],[wy]]*180/PI()</f>
        <v>41.825919044550098</v>
      </c>
      <c r="K663">
        <f>output__2[[#This Row],[wz]]*180/PI()</f>
        <v>-21.199438419840458</v>
      </c>
      <c r="L663">
        <f>output__2[[#This Row],[wx (deg)]]*output__2[[#This Row],[dt]]</f>
        <v>-12.322175873363504</v>
      </c>
      <c r="M663">
        <f>output__2[[#This Row],[wy (deg)]]*output__2[[#This Row],[dt]]</f>
        <v>5.8410314204904923</v>
      </c>
      <c r="N663">
        <f>output__2[[#This Row],[wz (deg)]]*output__2[[#This Row],[dt]]</f>
        <v>-2.9605227747691534</v>
      </c>
      <c r="O663">
        <f>SUM($L$2:output__2[[#This Row],[delta θx]])</f>
        <v>-82.847596712646066</v>
      </c>
      <c r="P663">
        <f>SUM($M$2:output__2[[#This Row],[delta θy]])</f>
        <v>-17.238817240714706</v>
      </c>
      <c r="Q663">
        <f>SUM($N$2:output__2[[#This Row],[delta θz]])</f>
        <v>-10.850191147809804</v>
      </c>
      <c r="R663">
        <f>SQRT(output__2[[#This Row],[θ x]]^2+output__2[[#This Row],[θ y]]^2+output__2[[#This Row],[θ z]]^2)</f>
        <v>85.314874136131834</v>
      </c>
      <c r="S663">
        <f>output__2[[#This Row],[ax]]*$B663</f>
        <v>-0.1536161000000007</v>
      </c>
      <c r="T663">
        <f>output__2[[#This Row],[ay]]*$B663</f>
        <v>0.62982601000000282</v>
      </c>
      <c r="U663">
        <f>output__2[[#This Row],[az]]*$B663</f>
        <v>8.5187110000000385E-2</v>
      </c>
      <c r="V663">
        <f>SUM(S$2:S663)</f>
        <v>12.993348639999697</v>
      </c>
      <c r="W663">
        <f>SUM(T$2:T663)</f>
        <v>15.739848099999428</v>
      </c>
      <c r="X663">
        <f>SUM($U$2:U663)</f>
        <v>-63.936631779999622</v>
      </c>
      <c r="Y663">
        <f>SQRT(output__2[[#This Row],[vx]]^2+output__2[[#This Row],[vy]]^2+output__2[[#This Row],[vz]]^2)</f>
        <v>67.115294907069398</v>
      </c>
      <c r="Z663">
        <f t="shared" si="10"/>
        <v>0.97499999999999998</v>
      </c>
      <c r="AA663">
        <f>output__2[[#This Row],[m segmental(kg)]]*output__2[[#This Row],[vmag]]</f>
        <v>65.437412534392664</v>
      </c>
    </row>
    <row r="664" spans="1:27" x14ac:dyDescent="0.3">
      <c r="A664">
        <v>83.145657</v>
      </c>
      <c r="B664">
        <f>output__2[[#This Row],[time]]-A663</f>
        <v>0.12081200000000081</v>
      </c>
      <c r="C664">
        <v>2.67</v>
      </c>
      <c r="D664">
        <v>-1.1000000000000001</v>
      </c>
      <c r="E664">
        <v>3.19</v>
      </c>
      <c r="F664">
        <v>-0.71</v>
      </c>
      <c r="G664">
        <v>0.37</v>
      </c>
      <c r="H664">
        <v>0.16</v>
      </c>
      <c r="I664">
        <f>output__2[[#This Row],[wx]]*180/PI()</f>
        <v>-40.680003454288446</v>
      </c>
      <c r="J664">
        <f>output__2[[#This Row],[wy]]*180/PI()</f>
        <v>21.199438419840458</v>
      </c>
      <c r="K664">
        <f>output__2[[#This Row],[wz]]*180/PI()</f>
        <v>9.1673247220931717</v>
      </c>
      <c r="L664">
        <f>output__2[[#This Row],[wx (deg)]]*output__2[[#This Row],[dt]]</f>
        <v>-4.9146325773195283</v>
      </c>
      <c r="M664">
        <f>output__2[[#This Row],[wy (deg)]]*output__2[[#This Row],[dt]]</f>
        <v>2.5611465543777827</v>
      </c>
      <c r="N664">
        <f>output__2[[#This Row],[wz (deg)]]*output__2[[#This Row],[dt]]</f>
        <v>1.1075228343255277</v>
      </c>
      <c r="O664">
        <f>SUM($L$2:output__2[[#This Row],[delta θx]])</f>
        <v>-87.762229289965589</v>
      </c>
      <c r="P664">
        <f>SUM($M$2:output__2[[#This Row],[delta θy]])</f>
        <v>-14.677670686336924</v>
      </c>
      <c r="Q664">
        <f>SUM($N$2:output__2[[#This Row],[delta θz]])</f>
        <v>-9.7426683134842769</v>
      </c>
      <c r="R664">
        <f>SQRT(output__2[[#This Row],[θ x]]^2+output__2[[#This Row],[θ y]]^2+output__2[[#This Row],[θ z]]^2)</f>
        <v>89.512918020739434</v>
      </c>
      <c r="S664">
        <f>output__2[[#This Row],[ax]]*$B664</f>
        <v>0.32256804000000217</v>
      </c>
      <c r="T664">
        <f>output__2[[#This Row],[ay]]*$B664</f>
        <v>-0.13289320000000091</v>
      </c>
      <c r="U664">
        <f>output__2[[#This Row],[az]]*$B664</f>
        <v>0.38539028000000258</v>
      </c>
      <c r="V664">
        <f>SUM(S$2:S664)</f>
        <v>13.315916679999699</v>
      </c>
      <c r="W664">
        <f>SUM(T$2:T664)</f>
        <v>15.606954899999426</v>
      </c>
      <c r="X664">
        <f>SUM($U$2:U664)</f>
        <v>-63.55124149999962</v>
      </c>
      <c r="Y664">
        <f>SQRT(output__2[[#This Row],[vx]]^2+output__2[[#This Row],[vy]]^2+output__2[[#This Row],[vz]]^2)</f>
        <v>66.780618254629729</v>
      </c>
      <c r="Z664">
        <f t="shared" si="10"/>
        <v>0.97499999999999998</v>
      </c>
      <c r="AA664">
        <f>output__2[[#This Row],[m segmental(kg)]]*output__2[[#This Row],[vmag]]</f>
        <v>65.111102798263985</v>
      </c>
    </row>
    <row r="665" spans="1:27" x14ac:dyDescent="0.3">
      <c r="A665">
        <v>83.261777999999993</v>
      </c>
      <c r="B665">
        <f>output__2[[#This Row],[time]]-A664</f>
        <v>0.11612099999999259</v>
      </c>
      <c r="C665">
        <v>-1.1100000000000001</v>
      </c>
      <c r="D665">
        <v>-8.7799999999999994</v>
      </c>
      <c r="E665">
        <v>0.99</v>
      </c>
      <c r="F665">
        <v>-0.63</v>
      </c>
      <c r="G665">
        <v>0.28000000000000003</v>
      </c>
      <c r="H665">
        <v>-0.42</v>
      </c>
      <c r="I665">
        <f>output__2[[#This Row],[wx]]*180/PI()</f>
        <v>-36.096341093241868</v>
      </c>
      <c r="J665">
        <f>output__2[[#This Row],[wy]]*180/PI()</f>
        <v>16.042818263663051</v>
      </c>
      <c r="K665">
        <f>output__2[[#This Row],[wz]]*180/PI()</f>
        <v>-24.064227395494573</v>
      </c>
      <c r="L665">
        <f>output__2[[#This Row],[wx (deg)]]*output__2[[#This Row],[dt]]</f>
        <v>-4.1915432240880719</v>
      </c>
      <c r="M665">
        <f>output__2[[#This Row],[wy (deg)]]*output__2[[#This Row],[dt]]</f>
        <v>1.8629080995946983</v>
      </c>
      <c r="N665">
        <f>output__2[[#This Row],[wz (deg)]]*output__2[[#This Row],[dt]]</f>
        <v>-2.7943621493920472</v>
      </c>
      <c r="O665">
        <f>SUM($L$2:output__2[[#This Row],[delta θx]])</f>
        <v>-91.953772514053668</v>
      </c>
      <c r="P665">
        <f>SUM($M$2:output__2[[#This Row],[delta θy]])</f>
        <v>-12.814762586742226</v>
      </c>
      <c r="Q665">
        <f>SUM($N$2:output__2[[#This Row],[delta θz]])</f>
        <v>-12.537030462876324</v>
      </c>
      <c r="R665">
        <f>SQRT(output__2[[#This Row],[θ x]]^2+output__2[[#This Row],[θ y]]^2+output__2[[#This Row],[θ z]]^2)</f>
        <v>93.685065792515672</v>
      </c>
      <c r="S665">
        <f>output__2[[#This Row],[ax]]*$B665</f>
        <v>-0.1288943099999918</v>
      </c>
      <c r="T665">
        <f>output__2[[#This Row],[ay]]*$B665</f>
        <v>-1.0195423799999348</v>
      </c>
      <c r="U665">
        <f>output__2[[#This Row],[az]]*$B665</f>
        <v>0.11495978999999266</v>
      </c>
      <c r="V665">
        <f>SUM(S$2:S665)</f>
        <v>13.187022369999706</v>
      </c>
      <c r="W665">
        <f>SUM(T$2:T665)</f>
        <v>14.587412519999491</v>
      </c>
      <c r="X665">
        <f>SUM($U$2:U665)</f>
        <v>-63.436281709999626</v>
      </c>
      <c r="Y665">
        <f>SQRT(output__2[[#This Row],[vx]]^2+output__2[[#This Row],[vy]]^2+output__2[[#This Row],[vz]]^2)</f>
        <v>66.414245461391374</v>
      </c>
      <c r="Z665">
        <f t="shared" si="10"/>
        <v>0.97499999999999998</v>
      </c>
      <c r="AA665">
        <f>output__2[[#This Row],[m segmental(kg)]]*output__2[[#This Row],[vmag]]</f>
        <v>64.753889324856587</v>
      </c>
    </row>
    <row r="666" spans="1:27" x14ac:dyDescent="0.3">
      <c r="A666">
        <v>83.387192999999996</v>
      </c>
      <c r="B666">
        <f>output__2[[#This Row],[time]]-A665</f>
        <v>0.12541500000000383</v>
      </c>
      <c r="C666">
        <v>-1.96</v>
      </c>
      <c r="D666">
        <v>4.0600000000000005</v>
      </c>
      <c r="E666">
        <v>-2.12</v>
      </c>
      <c r="F666">
        <v>-1.05</v>
      </c>
      <c r="G666">
        <v>-0.47000000000000003</v>
      </c>
      <c r="H666">
        <v>0.44</v>
      </c>
      <c r="I666">
        <f>output__2[[#This Row],[wx]]*180/PI()</f>
        <v>-60.160568488736438</v>
      </c>
      <c r="J666">
        <f>output__2[[#This Row],[wy]]*180/PI()</f>
        <v>-26.929016371148695</v>
      </c>
      <c r="K666">
        <f>output__2[[#This Row],[wz]]*180/PI()</f>
        <v>25.210142985756224</v>
      </c>
      <c r="L666">
        <f>output__2[[#This Row],[wx (deg)]]*output__2[[#This Row],[dt]]</f>
        <v>-7.5450376970151103</v>
      </c>
      <c r="M666">
        <f>output__2[[#This Row],[wy (deg)]]*output__2[[#This Row],[dt]]</f>
        <v>-3.3773025881877166</v>
      </c>
      <c r="N666">
        <f>output__2[[#This Row],[wz (deg)]]*output__2[[#This Row],[dt]]</f>
        <v>3.1617300825587136</v>
      </c>
      <c r="O666">
        <f>SUM($L$2:output__2[[#This Row],[delta θx]])</f>
        <v>-99.498810211068772</v>
      </c>
      <c r="P666">
        <f>SUM($M$2:output__2[[#This Row],[delta θy]])</f>
        <v>-16.192065174929944</v>
      </c>
      <c r="Q666">
        <f>SUM($N$2:output__2[[#This Row],[delta θz]])</f>
        <v>-9.3753003803176096</v>
      </c>
      <c r="R666">
        <f>SQRT(output__2[[#This Row],[θ x]]^2+output__2[[#This Row],[θ y]]^2+output__2[[#This Row],[θ z]]^2)</f>
        <v>101.24274030896559</v>
      </c>
      <c r="S666">
        <f>output__2[[#This Row],[ax]]*$B666</f>
        <v>-0.24581340000000751</v>
      </c>
      <c r="T666">
        <f>output__2[[#This Row],[ay]]*$B666</f>
        <v>0.50918490000001559</v>
      </c>
      <c r="U666">
        <f>output__2[[#This Row],[az]]*$B666</f>
        <v>-0.2658798000000081</v>
      </c>
      <c r="V666">
        <f>SUM(S$2:S666)</f>
        <v>12.941208969999698</v>
      </c>
      <c r="W666">
        <f>SUM(T$2:T666)</f>
        <v>15.096597419999506</v>
      </c>
      <c r="X666">
        <f>SUM($U$2:U666)</f>
        <v>-63.702161509999634</v>
      </c>
      <c r="Y666">
        <f>SQRT(output__2[[#This Row],[vx]]^2+output__2[[#This Row],[vy]]^2+output__2[[#This Row],[vz]]^2)</f>
        <v>66.733406359280167</v>
      </c>
      <c r="Z666">
        <f t="shared" si="10"/>
        <v>0.97499999999999998</v>
      </c>
      <c r="AA666">
        <f>output__2[[#This Row],[m segmental(kg)]]*output__2[[#This Row],[vmag]]</f>
        <v>65.065071200298163</v>
      </c>
    </row>
    <row r="667" spans="1:27" x14ac:dyDescent="0.3">
      <c r="A667">
        <v>83.51267399999999</v>
      </c>
      <c r="B667">
        <f>output__2[[#This Row],[time]]-A666</f>
        <v>0.12548099999999351</v>
      </c>
      <c r="C667">
        <v>-3.71</v>
      </c>
      <c r="D667">
        <v>7.0000000000000007E-2</v>
      </c>
      <c r="E667">
        <v>-0.15</v>
      </c>
      <c r="F667">
        <v>-0.28999999999999998</v>
      </c>
      <c r="G667">
        <v>-0.38</v>
      </c>
      <c r="H667">
        <v>-0.24</v>
      </c>
      <c r="I667">
        <f>output__2[[#This Row],[wx]]*180/PI()</f>
        <v>-16.615776058793873</v>
      </c>
      <c r="J667">
        <f>output__2[[#This Row],[wy]]*180/PI()</f>
        <v>-21.772396214971284</v>
      </c>
      <c r="K667">
        <f>output__2[[#This Row],[wz]]*180/PI()</f>
        <v>-13.750987083139757</v>
      </c>
      <c r="L667">
        <f>output__2[[#This Row],[wx (deg)]]*output__2[[#This Row],[dt]]</f>
        <v>-2.0849641956334062</v>
      </c>
      <c r="M667">
        <f>output__2[[#This Row],[wy (deg)]]*output__2[[#This Row],[dt]]</f>
        <v>-2.7320220494506704</v>
      </c>
      <c r="N667">
        <f>output__2[[#This Row],[wz (deg)]]*output__2[[#This Row],[dt]]</f>
        <v>-1.7254876101793706</v>
      </c>
      <c r="O667">
        <f>SUM($L$2:output__2[[#This Row],[delta θx]])</f>
        <v>-101.58377440670218</v>
      </c>
      <c r="P667">
        <f>SUM($M$2:output__2[[#This Row],[delta θy]])</f>
        <v>-18.924087224380614</v>
      </c>
      <c r="Q667">
        <f>SUM($N$2:output__2[[#This Row],[delta θz]])</f>
        <v>-11.100787990496981</v>
      </c>
      <c r="R667">
        <f>SQRT(output__2[[#This Row],[θ x]]^2+output__2[[#This Row],[θ y]]^2+output__2[[#This Row],[θ z]]^2)</f>
        <v>103.92599190769211</v>
      </c>
      <c r="S667">
        <f>output__2[[#This Row],[ax]]*$B667</f>
        <v>-0.46553450999997592</v>
      </c>
      <c r="T667">
        <f>output__2[[#This Row],[ay]]*$B667</f>
        <v>8.7836699999995476E-3</v>
      </c>
      <c r="U667">
        <f>output__2[[#This Row],[az]]*$B667</f>
        <v>-1.8822149999999028E-2</v>
      </c>
      <c r="V667">
        <f>SUM(S$2:S667)</f>
        <v>12.475674459999722</v>
      </c>
      <c r="W667">
        <f>SUM(T$2:T667)</f>
        <v>15.105381089999506</v>
      </c>
      <c r="X667">
        <f>SUM($U$2:U667)</f>
        <v>-63.720983659999632</v>
      </c>
      <c r="Y667">
        <f>SQRT(output__2[[#This Row],[vx]]^2+output__2[[#This Row],[vy]]^2+output__2[[#This Row],[vz]]^2)</f>
        <v>66.664673926330309</v>
      </c>
      <c r="Z667">
        <f t="shared" si="10"/>
        <v>0.97499999999999998</v>
      </c>
      <c r="AA667">
        <f>output__2[[#This Row],[m segmental(kg)]]*output__2[[#This Row],[vmag]]</f>
        <v>64.998057078172053</v>
      </c>
    </row>
    <row r="668" spans="1:27" x14ac:dyDescent="0.3">
      <c r="A668">
        <v>83.639122</v>
      </c>
      <c r="B668">
        <f>output__2[[#This Row],[time]]-A667</f>
        <v>0.12644800000001055</v>
      </c>
      <c r="C668">
        <v>3.45</v>
      </c>
      <c r="D668">
        <v>-9.49</v>
      </c>
      <c r="E668">
        <v>1.28</v>
      </c>
      <c r="F668">
        <v>-0.72</v>
      </c>
      <c r="G668">
        <v>0.46</v>
      </c>
      <c r="H668">
        <v>-0.05</v>
      </c>
      <c r="I668">
        <f>output__2[[#This Row],[wx]]*180/PI()</f>
        <v>-41.252961249419272</v>
      </c>
      <c r="J668">
        <f>output__2[[#This Row],[wy]]*180/PI()</f>
        <v>26.356058576017869</v>
      </c>
      <c r="K668">
        <f>output__2[[#This Row],[wz]]*180/PI()</f>
        <v>-2.8647889756541161</v>
      </c>
      <c r="L668">
        <f>output__2[[#This Row],[wx (deg)]]*output__2[[#This Row],[dt]]</f>
        <v>-5.2163544440670035</v>
      </c>
      <c r="M668">
        <f>output__2[[#This Row],[wy (deg)]]*output__2[[#This Row],[dt]]</f>
        <v>3.3326708948205854</v>
      </c>
      <c r="N668">
        <f>output__2[[#This Row],[wz (deg)]]*output__2[[#This Row],[dt]]</f>
        <v>-0.36224683639354188</v>
      </c>
      <c r="O668">
        <f>SUM($L$2:output__2[[#This Row],[delta θx]])</f>
        <v>-106.80012885076918</v>
      </c>
      <c r="P668">
        <f>SUM($M$2:output__2[[#This Row],[delta θy]])</f>
        <v>-15.591416329560028</v>
      </c>
      <c r="Q668">
        <f>SUM($N$2:output__2[[#This Row],[delta θz]])</f>
        <v>-11.463034826890523</v>
      </c>
      <c r="R668">
        <f>SQRT(output__2[[#This Row],[θ x]]^2+output__2[[#This Row],[θ y]]^2+output__2[[#This Row],[θ z]]^2)</f>
        <v>108.53921389592369</v>
      </c>
      <c r="S668">
        <f>output__2[[#This Row],[ax]]*$B668</f>
        <v>0.43624560000003643</v>
      </c>
      <c r="T668">
        <f>output__2[[#This Row],[ay]]*$B668</f>
        <v>-1.1999915200001001</v>
      </c>
      <c r="U668">
        <f>output__2[[#This Row],[az]]*$B668</f>
        <v>0.1618534400000135</v>
      </c>
      <c r="V668">
        <f>SUM(S$2:S668)</f>
        <v>12.911920059999758</v>
      </c>
      <c r="W668">
        <f>SUM(T$2:T668)</f>
        <v>13.905389569999405</v>
      </c>
      <c r="X668">
        <f>SUM($U$2:U668)</f>
        <v>-63.559130219999616</v>
      </c>
      <c r="Y668">
        <f>SQRT(output__2[[#This Row],[vx]]^2+output__2[[#This Row],[vy]]^2+output__2[[#This Row],[vz]]^2)</f>
        <v>66.331294070386875</v>
      </c>
      <c r="Z668">
        <f t="shared" si="10"/>
        <v>0.97499999999999998</v>
      </c>
      <c r="AA668">
        <f>output__2[[#This Row],[m segmental(kg)]]*output__2[[#This Row],[vmag]]</f>
        <v>64.673011718627208</v>
      </c>
    </row>
    <row r="669" spans="1:27" x14ac:dyDescent="0.3">
      <c r="A669">
        <v>83.766086000000001</v>
      </c>
      <c r="B669">
        <f>output__2[[#This Row],[time]]-A668</f>
        <v>0.12696400000000096</v>
      </c>
      <c r="C669">
        <v>1.59</v>
      </c>
      <c r="D669">
        <v>8.0299999999999994</v>
      </c>
      <c r="E669">
        <v>-8.93</v>
      </c>
      <c r="F669">
        <v>-1.1200000000000001</v>
      </c>
      <c r="G669">
        <v>0.28000000000000003</v>
      </c>
      <c r="H669">
        <v>-0.17</v>
      </c>
      <c r="I669">
        <f>output__2[[#This Row],[wx]]*180/PI()</f>
        <v>-64.171273054652204</v>
      </c>
      <c r="J669">
        <f>output__2[[#This Row],[wy]]*180/PI()</f>
        <v>16.042818263663051</v>
      </c>
      <c r="K669">
        <f>output__2[[#This Row],[wz]]*180/PI()</f>
        <v>-9.7402825172239957</v>
      </c>
      <c r="L669">
        <f>output__2[[#This Row],[wx (deg)]]*output__2[[#This Row],[dt]]</f>
        <v>-8.1474415121109249</v>
      </c>
      <c r="M669">
        <f>output__2[[#This Row],[wy (deg)]]*output__2[[#This Row],[dt]]</f>
        <v>2.0368603780277312</v>
      </c>
      <c r="N669">
        <f>output__2[[#This Row],[wz (deg)]]*output__2[[#This Row],[dt]]</f>
        <v>-1.2366652295168368</v>
      </c>
      <c r="O669">
        <f>SUM($L$2:output__2[[#This Row],[delta θx]])</f>
        <v>-114.94757036288011</v>
      </c>
      <c r="P669">
        <f>SUM($M$2:output__2[[#This Row],[delta θy]])</f>
        <v>-13.554555951532297</v>
      </c>
      <c r="Q669">
        <f>SUM($N$2:output__2[[#This Row],[delta θz]])</f>
        <v>-12.699700056407359</v>
      </c>
      <c r="R669">
        <f>SQRT(output__2[[#This Row],[θ x]]^2+output__2[[#This Row],[θ y]]^2+output__2[[#This Row],[θ z]]^2)</f>
        <v>116.43862031514804</v>
      </c>
      <c r="S669">
        <f>output__2[[#This Row],[ax]]*$B669</f>
        <v>0.20187276000000154</v>
      </c>
      <c r="T669">
        <f>output__2[[#This Row],[ay]]*$B669</f>
        <v>1.0195209200000077</v>
      </c>
      <c r="U669">
        <f>output__2[[#This Row],[az]]*$B669</f>
        <v>-1.1337885200000086</v>
      </c>
      <c r="V669">
        <f>SUM(S$2:S669)</f>
        <v>13.113792819999761</v>
      </c>
      <c r="W669">
        <f>SUM(T$2:T669)</f>
        <v>14.924910489999412</v>
      </c>
      <c r="X669">
        <f>SUM($U$2:U669)</f>
        <v>-64.692918739999627</v>
      </c>
      <c r="Y669">
        <f>SQRT(output__2[[#This Row],[vx]]^2+output__2[[#This Row],[vy]]^2+output__2[[#This Row],[vz]]^2)</f>
        <v>67.674945514278519</v>
      </c>
      <c r="Z669">
        <f t="shared" si="10"/>
        <v>0.97499999999999998</v>
      </c>
      <c r="AA669">
        <f>output__2[[#This Row],[m segmental(kg)]]*output__2[[#This Row],[vmag]]</f>
        <v>65.983071876421562</v>
      </c>
    </row>
    <row r="670" spans="1:27" x14ac:dyDescent="0.3">
      <c r="A670">
        <v>83.891837999999993</v>
      </c>
      <c r="B670">
        <f>output__2[[#This Row],[time]]-A669</f>
        <v>0.12575199999999143</v>
      </c>
      <c r="C670">
        <v>5.3100000000000005</v>
      </c>
      <c r="D670">
        <v>1.1100000000000001</v>
      </c>
      <c r="E670">
        <v>-1.52</v>
      </c>
      <c r="F670">
        <v>-0.76</v>
      </c>
      <c r="G670">
        <v>0.43</v>
      </c>
      <c r="H670">
        <v>-0.08</v>
      </c>
      <c r="I670">
        <f>output__2[[#This Row],[wx]]*180/PI()</f>
        <v>-43.544792429942568</v>
      </c>
      <c r="J670">
        <f>output__2[[#This Row],[wy]]*180/PI()</f>
        <v>24.637185190625402</v>
      </c>
      <c r="K670">
        <f>output__2[[#This Row],[wz]]*180/PI()</f>
        <v>-4.5836623610465859</v>
      </c>
      <c r="L670">
        <f>output__2[[#This Row],[wx (deg)]]*output__2[[#This Row],[dt]]</f>
        <v>-5.4758447376497648</v>
      </c>
      <c r="M670">
        <f>output__2[[#This Row],[wy (deg)]]*output__2[[#This Row],[dt]]</f>
        <v>3.0981753120913145</v>
      </c>
      <c r="N670">
        <f>output__2[[#This Row],[wz (deg)]]*output__2[[#This Row],[dt]]</f>
        <v>-0.57640470922629095</v>
      </c>
      <c r="O670">
        <f>SUM($L$2:output__2[[#This Row],[delta θx]])</f>
        <v>-120.42341510052988</v>
      </c>
      <c r="P670">
        <f>SUM($M$2:output__2[[#This Row],[delta θy]])</f>
        <v>-10.456380639440983</v>
      </c>
      <c r="Q670">
        <f>SUM($N$2:output__2[[#This Row],[delta θz]])</f>
        <v>-13.276104765633649</v>
      </c>
      <c r="R670">
        <f>SQRT(output__2[[#This Row],[θ x]]^2+output__2[[#This Row],[θ y]]^2+output__2[[#This Row],[θ z]]^2)</f>
        <v>121.60341178724997</v>
      </c>
      <c r="S670">
        <f>output__2[[#This Row],[ax]]*$B670</f>
        <v>0.6677431199999545</v>
      </c>
      <c r="T670">
        <f>output__2[[#This Row],[ay]]*$B670</f>
        <v>0.1395847199999905</v>
      </c>
      <c r="U670">
        <f>output__2[[#This Row],[az]]*$B670</f>
        <v>-0.19114303999998697</v>
      </c>
      <c r="V670">
        <f>SUM(S$2:S670)</f>
        <v>13.781535939999715</v>
      </c>
      <c r="W670">
        <f>SUM(T$2:T670)</f>
        <v>15.064495209999404</v>
      </c>
      <c r="X670">
        <f>SUM($U$2:U670)</f>
        <v>-64.884061779999612</v>
      </c>
      <c r="Y670">
        <f>SQRT(output__2[[#This Row],[vx]]^2+output__2[[#This Row],[vy]]^2+output__2[[#This Row],[vz]]^2)</f>
        <v>68.020667608223349</v>
      </c>
      <c r="Z670">
        <f t="shared" si="10"/>
        <v>0.97499999999999998</v>
      </c>
      <c r="AA670">
        <f>output__2[[#This Row],[m segmental(kg)]]*output__2[[#This Row],[vmag]]</f>
        <v>66.32015091801776</v>
      </c>
    </row>
    <row r="671" spans="1:27" x14ac:dyDescent="0.3">
      <c r="A671">
        <v>84.022494999999992</v>
      </c>
      <c r="B671">
        <f>output__2[[#This Row],[time]]-A670</f>
        <v>0.13065699999999936</v>
      </c>
      <c r="C671">
        <v>0.21</v>
      </c>
      <c r="D671">
        <v>-6.54</v>
      </c>
      <c r="E671">
        <v>-0.8</v>
      </c>
      <c r="F671">
        <v>-0.84</v>
      </c>
      <c r="G671">
        <v>0.5</v>
      </c>
      <c r="H671">
        <v>-0.36</v>
      </c>
      <c r="I671">
        <f>output__2[[#This Row],[wx]]*180/PI()</f>
        <v>-48.128454790989146</v>
      </c>
      <c r="J671">
        <f>output__2[[#This Row],[wy]]*180/PI()</f>
        <v>28.647889756541161</v>
      </c>
      <c r="K671">
        <f>output__2[[#This Row],[wz]]*180/PI()</f>
        <v>-20.626480624709636</v>
      </c>
      <c r="L671">
        <f>output__2[[#This Row],[wx (deg)]]*output__2[[#This Row],[dt]]</f>
        <v>-6.2883195176262383</v>
      </c>
      <c r="M671">
        <f>output__2[[#This Row],[wy (deg)]]*output__2[[#This Row],[dt]]</f>
        <v>3.7430473319203803</v>
      </c>
      <c r="N671">
        <f>output__2[[#This Row],[wz (deg)]]*output__2[[#This Row],[dt]]</f>
        <v>-2.6949940789826736</v>
      </c>
      <c r="O671">
        <f>SUM($L$2:output__2[[#This Row],[delta θx]])</f>
        <v>-126.71173461815611</v>
      </c>
      <c r="P671">
        <f>SUM($M$2:output__2[[#This Row],[delta θy]])</f>
        <v>-6.7133333075206032</v>
      </c>
      <c r="Q671">
        <f>SUM($N$2:output__2[[#This Row],[delta θz]])</f>
        <v>-15.971098844616323</v>
      </c>
      <c r="R671">
        <f>SQRT(output__2[[#This Row],[θ x]]^2+output__2[[#This Row],[θ y]]^2+output__2[[#This Row],[θ z]]^2)</f>
        <v>127.8906115879676</v>
      </c>
      <c r="S671">
        <f>output__2[[#This Row],[ax]]*$B671</f>
        <v>2.7437969999999864E-2</v>
      </c>
      <c r="T671">
        <f>output__2[[#This Row],[ay]]*$B671</f>
        <v>-0.85449677999999585</v>
      </c>
      <c r="U671">
        <f>output__2[[#This Row],[az]]*$B671</f>
        <v>-0.1045255999999995</v>
      </c>
      <c r="V671">
        <f>SUM(S$2:S671)</f>
        <v>13.808973909999715</v>
      </c>
      <c r="W671">
        <f>SUM(T$2:T671)</f>
        <v>14.209998429999407</v>
      </c>
      <c r="X671">
        <f>SUM($U$2:U671)</f>
        <v>-64.988587379999615</v>
      </c>
      <c r="Y671">
        <f>SQRT(output__2[[#This Row],[vx]]^2+output__2[[#This Row],[vy]]^2+output__2[[#This Row],[vz]]^2)</f>
        <v>67.942095239074604</v>
      </c>
      <c r="Z671">
        <f t="shared" si="10"/>
        <v>0.97499999999999998</v>
      </c>
      <c r="AA671">
        <f>output__2[[#This Row],[m segmental(kg)]]*output__2[[#This Row],[vmag]]</f>
        <v>66.24354285809774</v>
      </c>
    </row>
    <row r="672" spans="1:27" x14ac:dyDescent="0.3">
      <c r="A672">
        <v>84.183347999999995</v>
      </c>
      <c r="B672">
        <f>output__2[[#This Row],[time]]-A671</f>
        <v>0.16085300000000302</v>
      </c>
      <c r="C672">
        <v>-6.21</v>
      </c>
      <c r="D672">
        <v>8.5</v>
      </c>
      <c r="E672">
        <v>-10.94</v>
      </c>
      <c r="F672">
        <v>0.38</v>
      </c>
      <c r="G672">
        <v>-0.16</v>
      </c>
      <c r="H672">
        <v>0.41000000000000003</v>
      </c>
      <c r="I672">
        <f>output__2[[#This Row],[wx]]*180/PI()</f>
        <v>21.772396214971284</v>
      </c>
      <c r="J672">
        <f>output__2[[#This Row],[wy]]*180/PI()</f>
        <v>-9.1673247220931717</v>
      </c>
      <c r="K672">
        <f>output__2[[#This Row],[wz]]*180/PI()</f>
        <v>23.491269600363758</v>
      </c>
      <c r="L672">
        <f>output__2[[#This Row],[wx (deg)]]*output__2[[#This Row],[dt]]</f>
        <v>3.5021552483668419</v>
      </c>
      <c r="M672">
        <f>output__2[[#This Row],[wy (deg)]]*output__2[[#This Row],[dt]]</f>
        <v>-1.4745916835228807</v>
      </c>
      <c r="N672">
        <f>output__2[[#This Row],[wz (deg)]]*output__2[[#This Row],[dt]]</f>
        <v>3.7786411890273826</v>
      </c>
      <c r="O672">
        <f>SUM($L$2:output__2[[#This Row],[delta θx]])</f>
        <v>-123.20957936978927</v>
      </c>
      <c r="P672">
        <f>SUM($M$2:output__2[[#This Row],[delta θy]])</f>
        <v>-8.1879249910434844</v>
      </c>
      <c r="Q672">
        <f>SUM($N$2:output__2[[#This Row],[delta θz]])</f>
        <v>-12.192457655588941</v>
      </c>
      <c r="R672">
        <f>SQRT(output__2[[#This Row],[θ x]]^2+output__2[[#This Row],[θ y]]^2+output__2[[#This Row],[θ z]]^2)</f>
        <v>124.08182214902668</v>
      </c>
      <c r="S672">
        <f>output__2[[#This Row],[ax]]*$B672</f>
        <v>-0.99889713000001878</v>
      </c>
      <c r="T672">
        <f>output__2[[#This Row],[ay]]*$B672</f>
        <v>1.3672505000000257</v>
      </c>
      <c r="U672">
        <f>output__2[[#This Row],[az]]*$B672</f>
        <v>-1.7597318200000329</v>
      </c>
      <c r="V672">
        <f>SUM(S$2:S672)</f>
        <v>12.810076779999696</v>
      </c>
      <c r="W672">
        <f>SUM(T$2:T672)</f>
        <v>15.577248929999433</v>
      </c>
      <c r="X672">
        <f>SUM($U$2:U672)</f>
        <v>-66.748319199999642</v>
      </c>
      <c r="Y672">
        <f>SQRT(output__2[[#This Row],[vx]]^2+output__2[[#This Row],[vy]]^2+output__2[[#This Row],[vz]]^2)</f>
        <v>69.72866603744616</v>
      </c>
      <c r="Z672">
        <f t="shared" si="10"/>
        <v>0.97499999999999998</v>
      </c>
      <c r="AA672">
        <f>output__2[[#This Row],[m segmental(kg)]]*output__2[[#This Row],[vmag]]</f>
        <v>67.985449386509998</v>
      </c>
    </row>
    <row r="673" spans="1:27" x14ac:dyDescent="0.3">
      <c r="A673">
        <v>84.290391999999997</v>
      </c>
      <c r="B673">
        <f>output__2[[#This Row],[time]]-A672</f>
        <v>0.10704400000000192</v>
      </c>
      <c r="C673">
        <v>-2.44</v>
      </c>
      <c r="D673">
        <v>4.67</v>
      </c>
      <c r="E673">
        <v>-4.1399999999999997</v>
      </c>
      <c r="F673">
        <v>-0.28000000000000003</v>
      </c>
      <c r="G673">
        <v>-0.16</v>
      </c>
      <c r="H673">
        <v>-0.37</v>
      </c>
      <c r="I673">
        <f>output__2[[#This Row],[wx]]*180/PI()</f>
        <v>-16.042818263663051</v>
      </c>
      <c r="J673">
        <f>output__2[[#This Row],[wy]]*180/PI()</f>
        <v>-9.1673247220931717</v>
      </c>
      <c r="K673">
        <f>output__2[[#This Row],[wz]]*180/PI()</f>
        <v>-21.199438419840458</v>
      </c>
      <c r="L673">
        <f>output__2[[#This Row],[wx (deg)]]*output__2[[#This Row],[dt]]</f>
        <v>-1.7172874382155783</v>
      </c>
      <c r="M673">
        <f>output__2[[#This Row],[wy (deg)]]*output__2[[#This Row],[dt]]</f>
        <v>-0.98130710755175898</v>
      </c>
      <c r="N673">
        <f>output__2[[#This Row],[wz (deg)]]*output__2[[#This Row],[dt]]</f>
        <v>-2.2692726862134425</v>
      </c>
      <c r="O673">
        <f>SUM($L$2:output__2[[#This Row],[delta θx]])</f>
        <v>-124.92686680800485</v>
      </c>
      <c r="P673">
        <f>SUM($M$2:output__2[[#This Row],[delta θy]])</f>
        <v>-9.1692320985952431</v>
      </c>
      <c r="Q673">
        <f>SUM($N$2:output__2[[#This Row],[delta θz]])</f>
        <v>-14.461730341802383</v>
      </c>
      <c r="R673">
        <f>SQRT(output__2[[#This Row],[θ x]]^2+output__2[[#This Row],[θ y]]^2+output__2[[#This Row],[θ z]]^2)</f>
        <v>126.09495831404958</v>
      </c>
      <c r="S673">
        <f>output__2[[#This Row],[ax]]*$B673</f>
        <v>-0.26118736000000464</v>
      </c>
      <c r="T673">
        <f>output__2[[#This Row],[ay]]*$B673</f>
        <v>0.49989548000000894</v>
      </c>
      <c r="U673">
        <f>output__2[[#This Row],[az]]*$B673</f>
        <v>-0.44316216000000791</v>
      </c>
      <c r="V673">
        <f>SUM(S$2:S673)</f>
        <v>12.548889419999691</v>
      </c>
      <c r="W673">
        <f>SUM(T$2:T673)</f>
        <v>16.077144409999441</v>
      </c>
      <c r="X673">
        <f>SUM($U$2:U673)</f>
        <v>-67.191481359999656</v>
      </c>
      <c r="Y673">
        <f>SQRT(output__2[[#This Row],[vx]]^2+output__2[[#This Row],[vy]]^2+output__2[[#This Row],[vz]]^2)</f>
        <v>70.218547161035289</v>
      </c>
      <c r="Z673">
        <f t="shared" si="10"/>
        <v>0.97499999999999998</v>
      </c>
      <c r="AA673">
        <f>output__2[[#This Row],[m segmental(kg)]]*output__2[[#This Row],[vmag]]</f>
        <v>68.463083482009409</v>
      </c>
    </row>
    <row r="674" spans="1:27" x14ac:dyDescent="0.3">
      <c r="A674">
        <v>84.399310999999997</v>
      </c>
      <c r="B674">
        <f>output__2[[#This Row],[time]]-A673</f>
        <v>0.10891900000000021</v>
      </c>
      <c r="C674">
        <v>0.64</v>
      </c>
      <c r="D674">
        <v>-7.26</v>
      </c>
      <c r="E674">
        <v>0.13</v>
      </c>
      <c r="F674">
        <v>-0.57999999999999996</v>
      </c>
      <c r="G674">
        <v>7.0000000000000007E-2</v>
      </c>
      <c r="H674">
        <v>-0.06</v>
      </c>
      <c r="I674">
        <f>output__2[[#This Row],[wx]]*180/PI()</f>
        <v>-33.231552117587746</v>
      </c>
      <c r="J674">
        <f>output__2[[#This Row],[wy]]*180/PI()</f>
        <v>4.0107045659157627</v>
      </c>
      <c r="K674">
        <f>output__2[[#This Row],[wz]]*180/PI()</f>
        <v>-3.4377467707849392</v>
      </c>
      <c r="L674">
        <f>output__2[[#This Row],[wx (deg)]]*output__2[[#This Row],[dt]]</f>
        <v>-3.6195474250955466</v>
      </c>
      <c r="M674">
        <f>output__2[[#This Row],[wy (deg)]]*output__2[[#This Row],[dt]]</f>
        <v>0.43684193061497978</v>
      </c>
      <c r="N674">
        <f>output__2[[#This Row],[wz (deg)]]*output__2[[#This Row],[dt]]</f>
        <v>-0.37443594052712553</v>
      </c>
      <c r="O674">
        <f>SUM($L$2:output__2[[#This Row],[delta θx]])</f>
        <v>-128.54641423310039</v>
      </c>
      <c r="P674">
        <f>SUM($M$2:output__2[[#This Row],[delta θy]])</f>
        <v>-8.7323901679802631</v>
      </c>
      <c r="Q674">
        <f>SUM($N$2:output__2[[#This Row],[delta θz]])</f>
        <v>-14.836166282329508</v>
      </c>
      <c r="R674">
        <f>SQRT(output__2[[#This Row],[θ x]]^2+output__2[[#This Row],[θ y]]^2+output__2[[#This Row],[θ z]]^2)</f>
        <v>129.6940518304159</v>
      </c>
      <c r="S674">
        <f>output__2[[#This Row],[ax]]*$B674</f>
        <v>6.970816000000013E-2</v>
      </c>
      <c r="T674">
        <f>output__2[[#This Row],[ay]]*$B674</f>
        <v>-0.79075194000000149</v>
      </c>
      <c r="U674">
        <f>output__2[[#This Row],[az]]*$B674</f>
        <v>1.4159470000000028E-2</v>
      </c>
      <c r="V674">
        <f>SUM(S$2:S674)</f>
        <v>12.61859757999969</v>
      </c>
      <c r="W674">
        <f>SUM(T$2:T674)</f>
        <v>15.28639246999944</v>
      </c>
      <c r="X674">
        <f>SUM($U$2:U674)</f>
        <v>-67.177321889999661</v>
      </c>
      <c r="Y674">
        <f>SQRT(output__2[[#This Row],[vx]]^2+output__2[[#This Row],[vy]]^2+output__2[[#This Row],[vz]]^2)</f>
        <v>70.040669442442208</v>
      </c>
      <c r="Z674">
        <f t="shared" si="10"/>
        <v>0.97499999999999998</v>
      </c>
      <c r="AA674">
        <f>output__2[[#This Row],[m segmental(kg)]]*output__2[[#This Row],[vmag]]</f>
        <v>68.289652706381148</v>
      </c>
    </row>
    <row r="675" spans="1:27" x14ac:dyDescent="0.3">
      <c r="A675">
        <v>84.517494999999997</v>
      </c>
      <c r="B675">
        <f>output__2[[#This Row],[time]]-A674</f>
        <v>0.1181839999999994</v>
      </c>
      <c r="C675">
        <v>2.12</v>
      </c>
      <c r="D675">
        <v>17.5</v>
      </c>
      <c r="E675">
        <v>-1.0900000000000001</v>
      </c>
      <c r="F675">
        <v>3.31</v>
      </c>
      <c r="G675">
        <v>-1.17</v>
      </c>
      <c r="H675">
        <v>-0.86</v>
      </c>
      <c r="I675">
        <f>output__2[[#This Row],[wx]]*180/PI()</f>
        <v>189.64903018830248</v>
      </c>
      <c r="J675">
        <f>output__2[[#This Row],[wy]]*180/PI()</f>
        <v>-67.036062030306311</v>
      </c>
      <c r="K675">
        <f>output__2[[#This Row],[wz]]*180/PI()</f>
        <v>-49.274370381250804</v>
      </c>
      <c r="L675">
        <f>output__2[[#This Row],[wx (deg)]]*output__2[[#This Row],[dt]]</f>
        <v>22.413480983774225</v>
      </c>
      <c r="M675">
        <f>output__2[[#This Row],[wy (deg)]]*output__2[[#This Row],[dt]]</f>
        <v>-7.9225899549896805</v>
      </c>
      <c r="N675">
        <f>output__2[[#This Row],[wz (deg)]]*output__2[[#This Row],[dt]]</f>
        <v>-5.8234421891377153</v>
      </c>
      <c r="O675">
        <f>SUM($L$2:output__2[[#This Row],[delta θx]])</f>
        <v>-106.13293324932617</v>
      </c>
      <c r="P675">
        <f>SUM($M$2:output__2[[#This Row],[delta θy]])</f>
        <v>-16.654980122969945</v>
      </c>
      <c r="Q675">
        <f>SUM($N$2:output__2[[#This Row],[delta θz]])</f>
        <v>-20.659608471467223</v>
      </c>
      <c r="R675">
        <f>SQRT(output__2[[#This Row],[θ x]]^2+output__2[[#This Row],[θ y]]^2+output__2[[#This Row],[θ z]]^2)</f>
        <v>109.40021620269664</v>
      </c>
      <c r="S675">
        <f>output__2[[#This Row],[ax]]*$B675</f>
        <v>0.25055007999999873</v>
      </c>
      <c r="T675">
        <f>output__2[[#This Row],[ay]]*$B675</f>
        <v>2.0682199999999895</v>
      </c>
      <c r="U675">
        <f>output__2[[#This Row],[az]]*$B675</f>
        <v>-0.12882055999999936</v>
      </c>
      <c r="V675">
        <f>SUM(S$2:S675)</f>
        <v>12.869147659999689</v>
      </c>
      <c r="W675">
        <f>SUM(T$2:T675)</f>
        <v>17.354612469999431</v>
      </c>
      <c r="X675">
        <f>SUM($U$2:U675)</f>
        <v>-67.306142449999655</v>
      </c>
      <c r="Y675">
        <f>SQRT(output__2[[#This Row],[vx]]^2+output__2[[#This Row],[vy]]^2+output__2[[#This Row],[vz]]^2)</f>
        <v>70.688855889584048</v>
      </c>
      <c r="Z675">
        <f t="shared" si="10"/>
        <v>0.97499999999999998</v>
      </c>
      <c r="AA675">
        <f>output__2[[#This Row],[m segmental(kg)]]*output__2[[#This Row],[vmag]]</f>
        <v>68.921634492344438</v>
      </c>
    </row>
    <row r="676" spans="1:27" x14ac:dyDescent="0.3">
      <c r="A676">
        <v>84.662835999999999</v>
      </c>
      <c r="B676">
        <f>output__2[[#This Row],[time]]-A675</f>
        <v>0.14534100000000194</v>
      </c>
      <c r="C676">
        <v>2.99</v>
      </c>
      <c r="D676">
        <v>2.77</v>
      </c>
      <c r="E676">
        <v>-3.5300000000000002</v>
      </c>
      <c r="F676">
        <v>1.4000000000000001</v>
      </c>
      <c r="G676">
        <v>-0.01</v>
      </c>
      <c r="H676">
        <v>-0.02</v>
      </c>
      <c r="I676">
        <f>output__2[[#This Row],[wx]]*180/PI()</f>
        <v>80.214091318315255</v>
      </c>
      <c r="J676">
        <f>output__2[[#This Row],[wy]]*180/PI()</f>
        <v>-0.57295779513082323</v>
      </c>
      <c r="K676">
        <f>output__2[[#This Row],[wz]]*180/PI()</f>
        <v>-1.1459155902616465</v>
      </c>
      <c r="L676">
        <f>output__2[[#This Row],[wx (deg)]]*output__2[[#This Row],[dt]]</f>
        <v>11.658396246295412</v>
      </c>
      <c r="M676">
        <f>output__2[[#This Row],[wy (deg)]]*output__2[[#This Row],[dt]]</f>
        <v>-8.3274258902110085E-2</v>
      </c>
      <c r="N676">
        <f>output__2[[#This Row],[wz (deg)]]*output__2[[#This Row],[dt]]</f>
        <v>-0.16654851780422017</v>
      </c>
      <c r="O676">
        <f>SUM($L$2:output__2[[#This Row],[delta θx]])</f>
        <v>-94.474537003030761</v>
      </c>
      <c r="P676">
        <f>SUM($M$2:output__2[[#This Row],[delta θy]])</f>
        <v>-16.738254381872057</v>
      </c>
      <c r="Q676">
        <f>SUM($N$2:output__2[[#This Row],[delta θz]])</f>
        <v>-20.826156989271443</v>
      </c>
      <c r="R676">
        <f>SQRT(output__2[[#This Row],[θ x]]^2+output__2[[#This Row],[θ y]]^2+output__2[[#This Row],[θ z]]^2)</f>
        <v>98.180120781302094</v>
      </c>
      <c r="S676">
        <f>output__2[[#This Row],[ax]]*$B676</f>
        <v>0.43456959000000583</v>
      </c>
      <c r="T676">
        <f>output__2[[#This Row],[ay]]*$B676</f>
        <v>0.40259457000000537</v>
      </c>
      <c r="U676">
        <f>output__2[[#This Row],[az]]*$B676</f>
        <v>-0.51305373000000687</v>
      </c>
      <c r="V676">
        <f>SUM(S$2:S676)</f>
        <v>13.303717249999695</v>
      </c>
      <c r="W676">
        <f>SUM(T$2:T676)</f>
        <v>17.757207039999436</v>
      </c>
      <c r="X676">
        <f>SUM($U$2:U676)</f>
        <v>-67.819196179999665</v>
      </c>
      <c r="Y676">
        <f>SQRT(output__2[[#This Row],[vx]]^2+output__2[[#This Row],[vy]]^2+output__2[[#This Row],[vz]]^2)</f>
        <v>71.356504013513899</v>
      </c>
      <c r="Z676">
        <f t="shared" si="10"/>
        <v>0.97499999999999998</v>
      </c>
      <c r="AA676">
        <f>output__2[[#This Row],[m segmental(kg)]]*output__2[[#This Row],[vmag]]</f>
        <v>69.572591413176056</v>
      </c>
    </row>
    <row r="677" spans="1:27" x14ac:dyDescent="0.3">
      <c r="A677">
        <v>84.776504000000003</v>
      </c>
      <c r="B677">
        <f>output__2[[#This Row],[time]]-A676</f>
        <v>0.1136680000000041</v>
      </c>
      <c r="C677">
        <v>2.98</v>
      </c>
      <c r="D677">
        <v>-4.6100000000000003</v>
      </c>
      <c r="E677">
        <v>-0.82000000000000006</v>
      </c>
      <c r="F677">
        <v>0.19</v>
      </c>
      <c r="G677">
        <v>0.72</v>
      </c>
      <c r="H677">
        <v>-0.2</v>
      </c>
      <c r="I677">
        <f>output__2[[#This Row],[wx]]*180/PI()</f>
        <v>10.886198107485642</v>
      </c>
      <c r="J677">
        <f>output__2[[#This Row],[wy]]*180/PI()</f>
        <v>41.252961249419272</v>
      </c>
      <c r="K677">
        <f>output__2[[#This Row],[wz]]*180/PI()</f>
        <v>-11.459155902616464</v>
      </c>
      <c r="L677">
        <f>output__2[[#This Row],[wx (deg)]]*output__2[[#This Row],[dt]]</f>
        <v>1.2374123664817225</v>
      </c>
      <c r="M677">
        <f>output__2[[#This Row],[wy (deg)]]*output__2[[#This Row],[dt]]</f>
        <v>4.689141599299159</v>
      </c>
      <c r="N677">
        <f>output__2[[#This Row],[wz (deg)]]*output__2[[#This Row],[dt]]</f>
        <v>-1.3025393331386552</v>
      </c>
      <c r="O677">
        <f>SUM($L$2:output__2[[#This Row],[delta θx]])</f>
        <v>-93.237124636549041</v>
      </c>
      <c r="P677">
        <f>SUM($M$2:output__2[[#This Row],[delta θy]])</f>
        <v>-12.049112782572898</v>
      </c>
      <c r="Q677">
        <f>SUM($N$2:output__2[[#This Row],[delta θz]])</f>
        <v>-22.128696322410097</v>
      </c>
      <c r="R677">
        <f>SQRT(output__2[[#This Row],[θ x]]^2+output__2[[#This Row],[θ y]]^2+output__2[[#This Row],[θ z]]^2)</f>
        <v>96.581684238099655</v>
      </c>
      <c r="S677">
        <f>output__2[[#This Row],[ax]]*$B677</f>
        <v>0.33873064000001224</v>
      </c>
      <c r="T677">
        <f>output__2[[#This Row],[ay]]*$B677</f>
        <v>-0.5240094800000189</v>
      </c>
      <c r="U677">
        <f>output__2[[#This Row],[az]]*$B677</f>
        <v>-9.3207760000003373E-2</v>
      </c>
      <c r="V677">
        <f>SUM(S$2:S677)</f>
        <v>13.642447889999707</v>
      </c>
      <c r="W677">
        <f>SUM(T$2:T677)</f>
        <v>17.233197559999418</v>
      </c>
      <c r="X677">
        <f>SUM($U$2:U677)</f>
        <v>-67.912403939999663</v>
      </c>
      <c r="Y677">
        <f>SQRT(output__2[[#This Row],[vx]]^2+output__2[[#This Row],[vy]]^2+output__2[[#This Row],[vz]]^2)</f>
        <v>71.380628264838137</v>
      </c>
      <c r="Z677">
        <f t="shared" si="10"/>
        <v>0.97499999999999998</v>
      </c>
      <c r="AA677">
        <f>output__2[[#This Row],[m segmental(kg)]]*output__2[[#This Row],[vmag]]</f>
        <v>69.596112558217186</v>
      </c>
    </row>
    <row r="678" spans="1:27" x14ac:dyDescent="0.3">
      <c r="A678">
        <v>84.894497000000001</v>
      </c>
      <c r="B678">
        <f>output__2[[#This Row],[time]]-A677</f>
        <v>0.11799299999999846</v>
      </c>
      <c r="C678">
        <v>-7.3500000000000005</v>
      </c>
      <c r="D678">
        <v>-6.5</v>
      </c>
      <c r="E678">
        <v>1.33</v>
      </c>
      <c r="F678">
        <v>2.0699999999999998</v>
      </c>
      <c r="G678">
        <v>0.81</v>
      </c>
      <c r="H678">
        <v>0.5</v>
      </c>
      <c r="I678">
        <f>output__2[[#This Row],[wx]]*180/PI()</f>
        <v>118.6022635920804</v>
      </c>
      <c r="J678">
        <f>output__2[[#This Row],[wy]]*180/PI()</f>
        <v>46.409581405596683</v>
      </c>
      <c r="K678">
        <f>output__2[[#This Row],[wz]]*180/PI()</f>
        <v>28.647889756541161</v>
      </c>
      <c r="L678">
        <f>output__2[[#This Row],[wx (deg)]]*output__2[[#This Row],[dt]]</f>
        <v>13.994236888020161</v>
      </c>
      <c r="M678">
        <f>output__2[[#This Row],[wy (deg)]]*output__2[[#This Row],[dt]]</f>
        <v>5.4760057387904979</v>
      </c>
      <c r="N678">
        <f>output__2[[#This Row],[wz (deg)]]*output__2[[#This Row],[dt]]</f>
        <v>3.3802504560435174</v>
      </c>
      <c r="O678">
        <f>SUM($L$2:output__2[[#This Row],[delta θx]])</f>
        <v>-79.242887748528887</v>
      </c>
      <c r="P678">
        <f>SUM($M$2:output__2[[#This Row],[delta θy]])</f>
        <v>-6.5731070437824002</v>
      </c>
      <c r="Q678">
        <f>SUM($N$2:output__2[[#This Row],[delta θz]])</f>
        <v>-18.748445866366581</v>
      </c>
      <c r="R678">
        <f>SQRT(output__2[[#This Row],[θ x]]^2+output__2[[#This Row],[θ y]]^2+output__2[[#This Row],[θ z]]^2)</f>
        <v>81.695441839426081</v>
      </c>
      <c r="S678">
        <f>output__2[[#This Row],[ax]]*$B678</f>
        <v>-0.86724854999998879</v>
      </c>
      <c r="T678">
        <f>output__2[[#This Row],[ay]]*$B678</f>
        <v>-0.76695449999998999</v>
      </c>
      <c r="U678">
        <f>output__2[[#This Row],[az]]*$B678</f>
        <v>0.15693068999999796</v>
      </c>
      <c r="V678">
        <f>SUM(S$2:S678)</f>
        <v>12.775199339999718</v>
      </c>
      <c r="W678">
        <f>SUM(T$2:T678)</f>
        <v>16.466243059999428</v>
      </c>
      <c r="X678">
        <f>SUM($U$2:U678)</f>
        <v>-67.755473249999667</v>
      </c>
      <c r="Y678">
        <f>SQRT(output__2[[#This Row],[vx]]^2+output__2[[#This Row],[vy]]^2+output__2[[#This Row],[vz]]^2)</f>
        <v>70.888271484210478</v>
      </c>
      <c r="Z678">
        <f t="shared" si="10"/>
        <v>0.97499999999999998</v>
      </c>
      <c r="AA678">
        <f>output__2[[#This Row],[m segmental(kg)]]*output__2[[#This Row],[vmag]]</f>
        <v>69.116064697105216</v>
      </c>
    </row>
    <row r="679" spans="1:27" x14ac:dyDescent="0.3">
      <c r="A679">
        <v>85.021630000000002</v>
      </c>
      <c r="B679">
        <f>output__2[[#This Row],[time]]-A678</f>
        <v>0.12713300000000061</v>
      </c>
      <c r="C679">
        <v>4.28</v>
      </c>
      <c r="D679">
        <v>3.58</v>
      </c>
      <c r="E679">
        <v>1.1200000000000001</v>
      </c>
      <c r="F679">
        <v>0.15</v>
      </c>
      <c r="G679">
        <v>-7.0000000000000007E-2</v>
      </c>
      <c r="H679">
        <v>0.12</v>
      </c>
      <c r="I679">
        <f>output__2[[#This Row],[wx]]*180/PI()</f>
        <v>8.5943669269623477</v>
      </c>
      <c r="J679">
        <f>output__2[[#This Row],[wy]]*180/PI()</f>
        <v>-4.0107045659157627</v>
      </c>
      <c r="K679">
        <f>output__2[[#This Row],[wz]]*180/PI()</f>
        <v>6.8754935415698784</v>
      </c>
      <c r="L679">
        <f>output__2[[#This Row],[wx (deg)]]*output__2[[#This Row],[dt]]</f>
        <v>1.0926276505255095</v>
      </c>
      <c r="M679">
        <f>output__2[[#This Row],[wy (deg)]]*output__2[[#This Row],[dt]]</f>
        <v>-0.50989290357857109</v>
      </c>
      <c r="N679">
        <f>output__2[[#This Row],[wz (deg)]]*output__2[[#This Row],[dt]]</f>
        <v>0.87410212042040747</v>
      </c>
      <c r="O679">
        <f>SUM($L$2:output__2[[#This Row],[delta θx]])</f>
        <v>-78.150260098003372</v>
      </c>
      <c r="P679">
        <f>SUM($M$2:output__2[[#This Row],[delta θy]])</f>
        <v>-7.082999947360971</v>
      </c>
      <c r="Q679">
        <f>SUM($N$2:output__2[[#This Row],[delta θz]])</f>
        <v>-17.874343745946174</v>
      </c>
      <c r="R679">
        <f>SQRT(output__2[[#This Row],[θ x]]^2+output__2[[#This Row],[θ y]]^2+output__2[[#This Row],[θ z]]^2)</f>
        <v>80.480582788571667</v>
      </c>
      <c r="S679">
        <f>output__2[[#This Row],[ax]]*$B679</f>
        <v>0.54412924000000262</v>
      </c>
      <c r="T679">
        <f>output__2[[#This Row],[ay]]*$B679</f>
        <v>0.45513614000000219</v>
      </c>
      <c r="U679">
        <f>output__2[[#This Row],[az]]*$B679</f>
        <v>0.1423889600000007</v>
      </c>
      <c r="V679">
        <f>SUM(S$2:S679)</f>
        <v>13.31932857999972</v>
      </c>
      <c r="W679">
        <f>SUM(T$2:T679)</f>
        <v>16.921379199999429</v>
      </c>
      <c r="X679">
        <f>SUM($U$2:U679)</f>
        <v>-67.613084289999662</v>
      </c>
      <c r="Y679">
        <f>SQRT(output__2[[#This Row],[vx]]^2+output__2[[#This Row],[vy]]^2+output__2[[#This Row],[vz]]^2)</f>
        <v>70.959613549249056</v>
      </c>
      <c r="Z679">
        <f t="shared" si="10"/>
        <v>0.97499999999999998</v>
      </c>
      <c r="AA679">
        <f>output__2[[#This Row],[m segmental(kg)]]*output__2[[#This Row],[vmag]]</f>
        <v>69.185623210517832</v>
      </c>
    </row>
    <row r="680" spans="1:27" x14ac:dyDescent="0.3">
      <c r="A680">
        <v>85.158352999999991</v>
      </c>
      <c r="B680">
        <f>output__2[[#This Row],[time]]-A679</f>
        <v>0.13672299999998927</v>
      </c>
      <c r="C680">
        <v>1.1200000000000001</v>
      </c>
      <c r="D680">
        <v>-3.86</v>
      </c>
      <c r="E680">
        <v>1.51</v>
      </c>
      <c r="F680">
        <v>-0.35000000000000003</v>
      </c>
      <c r="G680">
        <v>-0.45</v>
      </c>
      <c r="H680">
        <v>-0.01</v>
      </c>
      <c r="I680">
        <f>output__2[[#This Row],[wx]]*180/PI()</f>
        <v>-20.053522829578814</v>
      </c>
      <c r="J680">
        <f>output__2[[#This Row],[wy]]*180/PI()</f>
        <v>-25.783100780887047</v>
      </c>
      <c r="K680">
        <f>output__2[[#This Row],[wz]]*180/PI()</f>
        <v>-0.57295779513082323</v>
      </c>
      <c r="L680">
        <f>output__2[[#This Row],[wx (deg)]]*output__2[[#This Row],[dt]]</f>
        <v>-2.741777801828289</v>
      </c>
      <c r="M680">
        <f>output__2[[#This Row],[wy (deg)]]*output__2[[#This Row],[dt]]</f>
        <v>-3.5251428880649431</v>
      </c>
      <c r="N680">
        <f>output__2[[#This Row],[wz (deg)]]*output__2[[#This Row],[dt]]</f>
        <v>-7.8336508623665396E-2</v>
      </c>
      <c r="O680">
        <f>SUM($L$2:output__2[[#This Row],[delta θx]])</f>
        <v>-80.892037899831664</v>
      </c>
      <c r="P680">
        <f>SUM($M$2:output__2[[#This Row],[delta θy]])</f>
        <v>-10.608142835425914</v>
      </c>
      <c r="Q680">
        <f>SUM($N$2:output__2[[#This Row],[delta θz]])</f>
        <v>-17.952680254569838</v>
      </c>
      <c r="R680">
        <f>SQRT(output__2[[#This Row],[θ x]]^2+output__2[[#This Row],[θ y]]^2+output__2[[#This Row],[θ z]]^2)</f>
        <v>83.536538223267442</v>
      </c>
      <c r="S680">
        <f>output__2[[#This Row],[ax]]*$B680</f>
        <v>0.15312975999998799</v>
      </c>
      <c r="T680">
        <f>output__2[[#This Row],[ay]]*$B680</f>
        <v>-0.52775077999995856</v>
      </c>
      <c r="U680">
        <f>output__2[[#This Row],[az]]*$B680</f>
        <v>0.20645172999998379</v>
      </c>
      <c r="V680">
        <f>SUM(S$2:S680)</f>
        <v>13.472458339999708</v>
      </c>
      <c r="W680">
        <f>SUM(T$2:T680)</f>
        <v>16.39362841999947</v>
      </c>
      <c r="X680">
        <f>SUM($U$2:U680)</f>
        <v>-67.406632559999679</v>
      </c>
      <c r="Y680">
        <f>SQRT(output__2[[#This Row],[vx]]^2+output__2[[#This Row],[vy]]^2+output__2[[#This Row],[vz]]^2)</f>
        <v>70.667618465424823</v>
      </c>
      <c r="Z680">
        <f t="shared" si="10"/>
        <v>0.97499999999999998</v>
      </c>
      <c r="AA680">
        <f>output__2[[#This Row],[m segmental(kg)]]*output__2[[#This Row],[vmag]]</f>
        <v>68.900928003789204</v>
      </c>
    </row>
    <row r="681" spans="1:27" x14ac:dyDescent="0.3">
      <c r="A681">
        <v>85.296082999999996</v>
      </c>
      <c r="B681">
        <f>output__2[[#This Row],[time]]-A680</f>
        <v>0.13773000000000479</v>
      </c>
      <c r="C681">
        <v>0.38</v>
      </c>
      <c r="D681">
        <v>-11.81</v>
      </c>
      <c r="E681">
        <v>-1.94</v>
      </c>
      <c r="F681">
        <v>0.1</v>
      </c>
      <c r="G681">
        <v>0.01</v>
      </c>
      <c r="H681">
        <v>0.28999999999999998</v>
      </c>
      <c r="I681">
        <f>output__2[[#This Row],[wx]]*180/PI()</f>
        <v>5.7295779513082321</v>
      </c>
      <c r="J681">
        <f>output__2[[#This Row],[wy]]*180/PI()</f>
        <v>0.57295779513082323</v>
      </c>
      <c r="K681">
        <f>output__2[[#This Row],[wz]]*180/PI()</f>
        <v>16.615776058793873</v>
      </c>
      <c r="L681">
        <f>output__2[[#This Row],[wx (deg)]]*output__2[[#This Row],[dt]]</f>
        <v>0.78913477123371023</v>
      </c>
      <c r="M681">
        <f>output__2[[#This Row],[wy (deg)]]*output__2[[#This Row],[dt]]</f>
        <v>7.8913477123371031E-2</v>
      </c>
      <c r="N681">
        <f>output__2[[#This Row],[wz (deg)]]*output__2[[#This Row],[dt]]</f>
        <v>2.2884908365777599</v>
      </c>
      <c r="O681">
        <f>SUM($L$2:output__2[[#This Row],[delta θx]])</f>
        <v>-80.102903128597958</v>
      </c>
      <c r="P681">
        <f>SUM($M$2:output__2[[#This Row],[delta θy]])</f>
        <v>-10.529229358302544</v>
      </c>
      <c r="Q681">
        <f>SUM($N$2:output__2[[#This Row],[delta θz]])</f>
        <v>-15.664189417992079</v>
      </c>
      <c r="R681">
        <f>SQRT(output__2[[#This Row],[θ x]]^2+output__2[[#This Row],[θ y]]^2+output__2[[#This Row],[θ z]]^2)</f>
        <v>82.296455516820558</v>
      </c>
      <c r="S681">
        <f>output__2[[#This Row],[ax]]*$B681</f>
        <v>5.2337400000001824E-2</v>
      </c>
      <c r="T681">
        <f>output__2[[#This Row],[ay]]*$B681</f>
        <v>-1.6265913000000567</v>
      </c>
      <c r="U681">
        <f>output__2[[#This Row],[az]]*$B681</f>
        <v>-0.26719620000000927</v>
      </c>
      <c r="V681">
        <f>SUM(S$2:S681)</f>
        <v>13.524795739999711</v>
      </c>
      <c r="W681">
        <f>SUM(T$2:T681)</f>
        <v>14.767037119999413</v>
      </c>
      <c r="X681">
        <f>SUM($U$2:U681)</f>
        <v>-67.673828759999694</v>
      </c>
      <c r="Y681">
        <f>SQRT(output__2[[#This Row],[vx]]^2+output__2[[#This Row],[vy]]^2+output__2[[#This Row],[vz]]^2)</f>
        <v>70.574305410325621</v>
      </c>
      <c r="Z681">
        <f t="shared" si="10"/>
        <v>0.97499999999999998</v>
      </c>
      <c r="AA681">
        <f>output__2[[#This Row],[m segmental(kg)]]*output__2[[#This Row],[vmag]]</f>
        <v>68.809947775067485</v>
      </c>
    </row>
    <row r="682" spans="1:27" x14ac:dyDescent="0.3">
      <c r="A682">
        <v>85.402349000000001</v>
      </c>
      <c r="B682">
        <f>output__2[[#This Row],[time]]-A681</f>
        <v>0.10626600000000508</v>
      </c>
      <c r="C682">
        <v>1.1200000000000001</v>
      </c>
      <c r="D682">
        <v>0.59</v>
      </c>
      <c r="E682">
        <v>4.05</v>
      </c>
      <c r="F682">
        <v>0.28999999999999998</v>
      </c>
      <c r="G682">
        <v>0.47000000000000003</v>
      </c>
      <c r="H682">
        <v>-0.2</v>
      </c>
      <c r="I682">
        <f>output__2[[#This Row],[wx]]*180/PI()</f>
        <v>16.615776058793873</v>
      </c>
      <c r="J682">
        <f>output__2[[#This Row],[wy]]*180/PI()</f>
        <v>26.929016371148695</v>
      </c>
      <c r="K682">
        <f>output__2[[#This Row],[wz]]*180/PI()</f>
        <v>-11.459155902616464</v>
      </c>
      <c r="L682">
        <f>output__2[[#This Row],[wx (deg)]]*output__2[[#This Row],[dt]]</f>
        <v>1.765692058663874</v>
      </c>
      <c r="M682">
        <f>output__2[[#This Row],[wy (deg)]]*output__2[[#This Row],[dt]]</f>
        <v>2.8616388536966237</v>
      </c>
      <c r="N682">
        <f>output__2[[#This Row],[wz (deg)]]*output__2[[#This Row],[dt]]</f>
        <v>-1.2177186611474995</v>
      </c>
      <c r="O682">
        <f>SUM($L$2:output__2[[#This Row],[delta θx]])</f>
        <v>-78.337211069934085</v>
      </c>
      <c r="P682">
        <f>SUM($M$2:output__2[[#This Row],[delta θy]])</f>
        <v>-7.6675905046059203</v>
      </c>
      <c r="Q682">
        <f>SUM($N$2:output__2[[#This Row],[delta θz]])</f>
        <v>-16.881908079139578</v>
      </c>
      <c r="R682">
        <f>SQRT(output__2[[#This Row],[θ x]]^2+output__2[[#This Row],[θ y]]^2+output__2[[#This Row],[θ z]]^2)</f>
        <v>80.501611181107691</v>
      </c>
      <c r="S682">
        <f>output__2[[#This Row],[ax]]*$B682</f>
        <v>0.1190179200000057</v>
      </c>
      <c r="T682">
        <f>output__2[[#This Row],[ay]]*$B682</f>
        <v>6.269694000000299E-2</v>
      </c>
      <c r="U682">
        <f>output__2[[#This Row],[az]]*$B682</f>
        <v>0.43037730000002056</v>
      </c>
      <c r="V682">
        <f>SUM(S$2:S682)</f>
        <v>13.643813659999717</v>
      </c>
      <c r="W682">
        <f>SUM(T$2:T682)</f>
        <v>14.829734059999415</v>
      </c>
      <c r="X682">
        <f>SUM($U$2:U682)</f>
        <v>-67.243451459999676</v>
      </c>
      <c r="Y682">
        <f>SQRT(output__2[[#This Row],[vx]]^2+output__2[[#This Row],[vy]]^2+output__2[[#This Row],[vz]]^2)</f>
        <v>70.197980225448319</v>
      </c>
      <c r="Z682">
        <f t="shared" si="10"/>
        <v>0.97499999999999998</v>
      </c>
      <c r="AA682">
        <f>output__2[[#This Row],[m segmental(kg)]]*output__2[[#This Row],[vmag]]</f>
        <v>68.443030719812114</v>
      </c>
    </row>
    <row r="683" spans="1:27" x14ac:dyDescent="0.3">
      <c r="A683">
        <v>85.539069999999995</v>
      </c>
      <c r="B683">
        <f>output__2[[#This Row],[time]]-A682</f>
        <v>0.13672099999999432</v>
      </c>
      <c r="C683">
        <v>1.32</v>
      </c>
      <c r="D683">
        <v>-3.34</v>
      </c>
      <c r="E683">
        <v>2.13</v>
      </c>
      <c r="F683">
        <v>-0.53</v>
      </c>
      <c r="G683">
        <v>0.46</v>
      </c>
      <c r="H683">
        <v>-0.13</v>
      </c>
      <c r="I683">
        <f>output__2[[#This Row],[wx]]*180/PI()</f>
        <v>-30.366763141933632</v>
      </c>
      <c r="J683">
        <f>output__2[[#This Row],[wy]]*180/PI()</f>
        <v>26.356058576017869</v>
      </c>
      <c r="K683">
        <f>output__2[[#This Row],[wz]]*180/PI()</f>
        <v>-7.4484513367007024</v>
      </c>
      <c r="L683">
        <f>output__2[[#This Row],[wx (deg)]]*output__2[[#This Row],[dt]]</f>
        <v>-4.1517742235281352</v>
      </c>
      <c r="M683">
        <f>output__2[[#This Row],[wy (deg)]]*output__2[[#This Row],[dt]]</f>
        <v>3.6034266845715894</v>
      </c>
      <c r="N683">
        <f>output__2[[#This Row],[wz (deg)]]*output__2[[#This Row],[dt]]</f>
        <v>-1.0183597152050143</v>
      </c>
      <c r="O683">
        <f>SUM($L$2:output__2[[#This Row],[delta θx]])</f>
        <v>-82.488985293462221</v>
      </c>
      <c r="P683">
        <f>SUM($M$2:output__2[[#This Row],[delta θy]])</f>
        <v>-4.0641638200343309</v>
      </c>
      <c r="Q683">
        <f>SUM($N$2:output__2[[#This Row],[delta θz]])</f>
        <v>-17.900267794344593</v>
      </c>
      <c r="R683">
        <f>SQRT(output__2[[#This Row],[θ x]]^2+output__2[[#This Row],[θ y]]^2+output__2[[#This Row],[θ z]]^2)</f>
        <v>84.506625239742903</v>
      </c>
      <c r="S683">
        <f>output__2[[#This Row],[ax]]*$B683</f>
        <v>0.18047171999999251</v>
      </c>
      <c r="T683">
        <f>output__2[[#This Row],[ay]]*$B683</f>
        <v>-0.456648139999981</v>
      </c>
      <c r="U683">
        <f>output__2[[#This Row],[az]]*$B683</f>
        <v>0.2912157299999879</v>
      </c>
      <c r="V683">
        <f>SUM(S$2:S683)</f>
        <v>13.82428537999971</v>
      </c>
      <c r="W683">
        <f>SUM(T$2:T683)</f>
        <v>14.373085919999435</v>
      </c>
      <c r="X683">
        <f>SUM($U$2:U683)</f>
        <v>-66.952235729999686</v>
      </c>
      <c r="Y683">
        <f>SQRT(output__2[[#This Row],[vx]]^2+output__2[[#This Row],[vy]]^2+output__2[[#This Row],[vz]]^2)</f>
        <v>69.859132075748022</v>
      </c>
      <c r="Z683">
        <f t="shared" si="10"/>
        <v>0.97499999999999998</v>
      </c>
      <c r="AA683">
        <f>output__2[[#This Row],[m segmental(kg)]]*output__2[[#This Row],[vmag]]</f>
        <v>68.112653773854319</v>
      </c>
    </row>
    <row r="684" spans="1:27" x14ac:dyDescent="0.3">
      <c r="A684">
        <v>85.657883999999996</v>
      </c>
      <c r="B684">
        <f>output__2[[#This Row],[time]]-A683</f>
        <v>0.11881400000000042</v>
      </c>
      <c r="C684">
        <v>-0.28999999999999998</v>
      </c>
      <c r="D684">
        <v>-8.9</v>
      </c>
      <c r="E684">
        <v>-4.59</v>
      </c>
      <c r="F684">
        <v>-0.47000000000000003</v>
      </c>
      <c r="G684">
        <v>0.16</v>
      </c>
      <c r="H684">
        <v>-0.37</v>
      </c>
      <c r="I684">
        <f>output__2[[#This Row],[wx]]*180/PI()</f>
        <v>-26.929016371148695</v>
      </c>
      <c r="J684">
        <f>output__2[[#This Row],[wy]]*180/PI()</f>
        <v>9.1673247220931717</v>
      </c>
      <c r="K684">
        <f>output__2[[#This Row],[wz]]*180/PI()</f>
        <v>-21.199438419840458</v>
      </c>
      <c r="L684">
        <f>output__2[[#This Row],[wx (deg)]]*output__2[[#This Row],[dt]]</f>
        <v>-3.1995441511216725</v>
      </c>
      <c r="M684">
        <f>output__2[[#This Row],[wy (deg)]]*output__2[[#This Row],[dt]]</f>
        <v>1.0892065195307818</v>
      </c>
      <c r="N684">
        <f>output__2[[#This Row],[wz (deg)]]*output__2[[#This Row],[dt]]</f>
        <v>-2.5187900764149331</v>
      </c>
      <c r="O684">
        <f>SUM($L$2:output__2[[#This Row],[delta θx]])</f>
        <v>-85.688529444583892</v>
      </c>
      <c r="P684">
        <f>SUM($M$2:output__2[[#This Row],[delta θy]])</f>
        <v>-2.974957300503549</v>
      </c>
      <c r="Q684">
        <f>SUM($N$2:output__2[[#This Row],[delta θz]])</f>
        <v>-20.419057870759527</v>
      </c>
      <c r="R684">
        <f>SQRT(output__2[[#This Row],[θ x]]^2+output__2[[#This Row],[θ y]]^2+output__2[[#This Row],[θ z]]^2)</f>
        <v>88.138030234652774</v>
      </c>
      <c r="S684">
        <f>output__2[[#This Row],[ax]]*$B684</f>
        <v>-3.4456060000000122E-2</v>
      </c>
      <c r="T684">
        <f>output__2[[#This Row],[ay]]*$B684</f>
        <v>-1.0574446000000037</v>
      </c>
      <c r="U684">
        <f>output__2[[#This Row],[az]]*$B684</f>
        <v>-0.54535626000000192</v>
      </c>
      <c r="V684">
        <f>SUM(S$2:S684)</f>
        <v>13.78982931999971</v>
      </c>
      <c r="W684">
        <f>SUM(T$2:T684)</f>
        <v>13.315641319999431</v>
      </c>
      <c r="X684">
        <f>SUM($U$2:U684)</f>
        <v>-67.497591989999691</v>
      </c>
      <c r="Y684">
        <f>SQRT(output__2[[#This Row],[vx]]^2+output__2[[#This Row],[vy]]^2+output__2[[#This Row],[vz]]^2)</f>
        <v>70.166876949783585</v>
      </c>
      <c r="Z684">
        <f t="shared" si="10"/>
        <v>0.97499999999999998</v>
      </c>
      <c r="AA684">
        <f>output__2[[#This Row],[m segmental(kg)]]*output__2[[#This Row],[vmag]]</f>
        <v>68.412705026038992</v>
      </c>
    </row>
    <row r="685" spans="1:27" x14ac:dyDescent="0.3">
      <c r="A685">
        <v>85.777169000000001</v>
      </c>
      <c r="B685">
        <f>output__2[[#This Row],[time]]-A684</f>
        <v>0.11928500000000497</v>
      </c>
      <c r="C685">
        <v>5.44</v>
      </c>
      <c r="D685">
        <v>2.59</v>
      </c>
      <c r="E685">
        <v>-0.28000000000000003</v>
      </c>
      <c r="F685">
        <v>-0.36</v>
      </c>
      <c r="G685">
        <v>-0.36</v>
      </c>
      <c r="H685">
        <v>0.31</v>
      </c>
      <c r="I685">
        <f>output__2[[#This Row],[wx]]*180/PI()</f>
        <v>-20.626480624709636</v>
      </c>
      <c r="J685">
        <f>output__2[[#This Row],[wy]]*180/PI()</f>
        <v>-20.626480624709636</v>
      </c>
      <c r="K685">
        <f>output__2[[#This Row],[wz]]*180/PI()</f>
        <v>17.761691649055518</v>
      </c>
      <c r="L685">
        <f>output__2[[#This Row],[wx (deg)]]*output__2[[#This Row],[dt]]</f>
        <v>-2.4604297413185914</v>
      </c>
      <c r="M685">
        <f>output__2[[#This Row],[wy (deg)]]*output__2[[#This Row],[dt]]</f>
        <v>-2.4604297413185914</v>
      </c>
      <c r="N685">
        <f>output__2[[#This Row],[wz (deg)]]*output__2[[#This Row],[dt]]</f>
        <v>2.1187033883576758</v>
      </c>
      <c r="O685">
        <f>SUM($L$2:output__2[[#This Row],[delta θx]])</f>
        <v>-88.148959185902484</v>
      </c>
      <c r="P685">
        <f>SUM($M$2:output__2[[#This Row],[delta θy]])</f>
        <v>-5.4353870418221408</v>
      </c>
      <c r="Q685">
        <f>SUM($N$2:output__2[[#This Row],[delta θz]])</f>
        <v>-18.30035448240185</v>
      </c>
      <c r="R685">
        <f>SQRT(output__2[[#This Row],[θ x]]^2+output__2[[#This Row],[θ y]]^2+output__2[[#This Row],[θ z]]^2)</f>
        <v>90.192490884961572</v>
      </c>
      <c r="S685">
        <f>output__2[[#This Row],[ax]]*$B685</f>
        <v>0.64891040000002709</v>
      </c>
      <c r="T685">
        <f>output__2[[#This Row],[ay]]*$B685</f>
        <v>0.30894815000001286</v>
      </c>
      <c r="U685">
        <f>output__2[[#This Row],[az]]*$B685</f>
        <v>-3.3399800000001395E-2</v>
      </c>
      <c r="V685">
        <f>SUM(S$2:S685)</f>
        <v>14.438739719999736</v>
      </c>
      <c r="W685">
        <f>SUM(T$2:T685)</f>
        <v>13.624589469999444</v>
      </c>
      <c r="X685">
        <f>SUM($U$2:U685)</f>
        <v>-67.530991789999689</v>
      </c>
      <c r="Y685">
        <f>SQRT(output__2[[#This Row],[vx]]^2+output__2[[#This Row],[vy]]^2+output__2[[#This Row],[vz]]^2)</f>
        <v>70.388503997946458</v>
      </c>
      <c r="Z685">
        <f t="shared" si="10"/>
        <v>0.97499999999999998</v>
      </c>
      <c r="AA685">
        <f>output__2[[#This Row],[m segmental(kg)]]*output__2[[#This Row],[vmag]]</f>
        <v>68.628791397997801</v>
      </c>
    </row>
    <row r="686" spans="1:27" x14ac:dyDescent="0.3">
      <c r="A686">
        <v>85.899355</v>
      </c>
      <c r="B686">
        <f>output__2[[#This Row],[time]]-A685</f>
        <v>0.12218599999999924</v>
      </c>
      <c r="C686">
        <v>-1.56</v>
      </c>
      <c r="D686">
        <v>-3.27</v>
      </c>
      <c r="E686">
        <v>2.44</v>
      </c>
      <c r="F686">
        <v>-0.46</v>
      </c>
      <c r="G686">
        <v>-0.47000000000000003</v>
      </c>
      <c r="H686">
        <v>0.1</v>
      </c>
      <c r="I686">
        <f>output__2[[#This Row],[wx]]*180/PI()</f>
        <v>-26.356058576017869</v>
      </c>
      <c r="J686">
        <f>output__2[[#This Row],[wy]]*180/PI()</f>
        <v>-26.929016371148695</v>
      </c>
      <c r="K686">
        <f>output__2[[#This Row],[wz]]*180/PI()</f>
        <v>5.7295779513082321</v>
      </c>
      <c r="L686">
        <f>output__2[[#This Row],[wx (deg)]]*output__2[[#This Row],[dt]]</f>
        <v>-3.2203413731692994</v>
      </c>
      <c r="M686">
        <f>output__2[[#This Row],[wy (deg)]]*output__2[[#This Row],[dt]]</f>
        <v>-3.2903487943251539</v>
      </c>
      <c r="N686">
        <f>output__2[[#This Row],[wz (deg)]]*output__2[[#This Row],[dt]]</f>
        <v>0.70007421155854332</v>
      </c>
      <c r="O686">
        <f>SUM($L$2:output__2[[#This Row],[delta θx]])</f>
        <v>-91.369300559071789</v>
      </c>
      <c r="P686">
        <f>SUM($M$2:output__2[[#This Row],[delta θy]])</f>
        <v>-8.7257358361472939</v>
      </c>
      <c r="Q686">
        <f>SUM($N$2:output__2[[#This Row],[delta θz]])</f>
        <v>-17.600280270843307</v>
      </c>
      <c r="R686">
        <f>SQRT(output__2[[#This Row],[θ x]]^2+output__2[[#This Row],[θ y]]^2+output__2[[#This Row],[θ z]]^2)</f>
        <v>93.457249136428459</v>
      </c>
      <c r="S686">
        <f>output__2[[#This Row],[ax]]*$B686</f>
        <v>-0.19061015999999881</v>
      </c>
      <c r="T686">
        <f>output__2[[#This Row],[ay]]*$B686</f>
        <v>-0.39954821999999751</v>
      </c>
      <c r="U686">
        <f>output__2[[#This Row],[az]]*$B686</f>
        <v>0.29813383999999815</v>
      </c>
      <c r="V686">
        <f>SUM(S$2:S686)</f>
        <v>14.248129559999738</v>
      </c>
      <c r="W686">
        <f>SUM(T$2:T686)</f>
        <v>13.225041249999446</v>
      </c>
      <c r="X686">
        <f>SUM($U$2:U686)</f>
        <v>-67.232857949999698</v>
      </c>
      <c r="Y686">
        <f>SQRT(output__2[[#This Row],[vx]]^2+output__2[[#This Row],[vy]]^2+output__2[[#This Row],[vz]]^2)</f>
        <v>69.986913777845373</v>
      </c>
      <c r="Z686">
        <f t="shared" si="10"/>
        <v>0.97499999999999998</v>
      </c>
      <c r="AA686">
        <f>output__2[[#This Row],[m segmental(kg)]]*output__2[[#This Row],[vmag]]</f>
        <v>68.237240933399235</v>
      </c>
    </row>
    <row r="687" spans="1:27" x14ac:dyDescent="0.3">
      <c r="A687">
        <v>86.025554</v>
      </c>
      <c r="B687">
        <f>output__2[[#This Row],[time]]-A686</f>
        <v>0.12619899999999973</v>
      </c>
      <c r="C687">
        <v>0.98</v>
      </c>
      <c r="D687">
        <v>-8.77</v>
      </c>
      <c r="E687">
        <v>0.19</v>
      </c>
      <c r="F687">
        <v>-1.1000000000000001</v>
      </c>
      <c r="G687">
        <v>0.11</v>
      </c>
      <c r="H687">
        <v>0.22</v>
      </c>
      <c r="I687">
        <f>output__2[[#This Row],[wx]]*180/PI()</f>
        <v>-63.025357464390567</v>
      </c>
      <c r="J687">
        <f>output__2[[#This Row],[wy]]*180/PI()</f>
        <v>6.3025357464390561</v>
      </c>
      <c r="K687">
        <f>output__2[[#This Row],[wz]]*180/PI()</f>
        <v>12.605071492878112</v>
      </c>
      <c r="L687">
        <f>output__2[[#This Row],[wx (deg)]]*output__2[[#This Row],[dt]]</f>
        <v>-7.9537370866486077</v>
      </c>
      <c r="M687">
        <f>output__2[[#This Row],[wy (deg)]]*output__2[[#This Row],[dt]]</f>
        <v>0.79537370866486068</v>
      </c>
      <c r="N687">
        <f>output__2[[#This Row],[wz (deg)]]*output__2[[#This Row],[dt]]</f>
        <v>1.5907474173297214</v>
      </c>
      <c r="O687">
        <f>SUM($L$2:output__2[[#This Row],[delta θx]])</f>
        <v>-99.32303764572039</v>
      </c>
      <c r="P687">
        <f>SUM($M$2:output__2[[#This Row],[delta θy]])</f>
        <v>-7.9303621274824332</v>
      </c>
      <c r="Q687">
        <f>SUM($N$2:output__2[[#This Row],[delta θz]])</f>
        <v>-16.009532853513583</v>
      </c>
      <c r="R687">
        <f>SQRT(output__2[[#This Row],[θ x]]^2+output__2[[#This Row],[θ y]]^2+output__2[[#This Row],[θ z]]^2)</f>
        <v>100.91710257847244</v>
      </c>
      <c r="S687">
        <f>output__2[[#This Row],[ax]]*$B687</f>
        <v>0.12367501999999973</v>
      </c>
      <c r="T687">
        <f>output__2[[#This Row],[ay]]*$B687</f>
        <v>-1.1067652299999975</v>
      </c>
      <c r="U687">
        <f>output__2[[#This Row],[az]]*$B687</f>
        <v>2.397780999999995E-2</v>
      </c>
      <c r="V687">
        <f>SUM(S$2:S687)</f>
        <v>14.371804579999738</v>
      </c>
      <c r="W687">
        <f>SUM(T$2:T687)</f>
        <v>12.118276019999449</v>
      </c>
      <c r="X687">
        <f>SUM($U$2:U687)</f>
        <v>-67.208880139999692</v>
      </c>
      <c r="Y687">
        <f>SQRT(output__2[[#This Row],[vx]]^2+output__2[[#This Row],[vy]]^2+output__2[[#This Row],[vz]]^2)</f>
        <v>69.788501561900873</v>
      </c>
      <c r="Z687">
        <f t="shared" si="10"/>
        <v>0.97499999999999998</v>
      </c>
      <c r="AA687">
        <f>output__2[[#This Row],[m segmental(kg)]]*output__2[[#This Row],[vmag]]</f>
        <v>68.043789022853346</v>
      </c>
    </row>
    <row r="688" spans="1:27" x14ac:dyDescent="0.3">
      <c r="A688">
        <v>86.169206000000003</v>
      </c>
      <c r="B688">
        <f>output__2[[#This Row],[time]]-A687</f>
        <v>0.143652000000003</v>
      </c>
      <c r="C688">
        <v>2.3199999999999998</v>
      </c>
      <c r="D688">
        <v>6.76</v>
      </c>
      <c r="E688">
        <v>-8.27</v>
      </c>
      <c r="F688">
        <v>-1.7</v>
      </c>
      <c r="G688">
        <v>0.17</v>
      </c>
      <c r="H688">
        <v>0.27</v>
      </c>
      <c r="I688">
        <f>output__2[[#This Row],[wx]]*180/PI()</f>
        <v>-97.402825172239943</v>
      </c>
      <c r="J688">
        <f>output__2[[#This Row],[wy]]*180/PI()</f>
        <v>9.7402825172239957</v>
      </c>
      <c r="K688">
        <f>output__2[[#This Row],[wz]]*180/PI()</f>
        <v>15.469860468532227</v>
      </c>
      <c r="L688">
        <f>output__2[[#This Row],[wx (deg)]]*output__2[[#This Row],[dt]]</f>
        <v>-13.992110641642904</v>
      </c>
      <c r="M688">
        <f>output__2[[#This Row],[wy (deg)]]*output__2[[#This Row],[dt]]</f>
        <v>1.3992110641642908</v>
      </c>
      <c r="N688">
        <f>output__2[[#This Row],[wz (deg)]]*output__2[[#This Row],[dt]]</f>
        <v>2.222276396025638</v>
      </c>
      <c r="O688">
        <f>SUM($L$2:output__2[[#This Row],[delta θx]])</f>
        <v>-113.3151482873633</v>
      </c>
      <c r="P688">
        <f>SUM($M$2:output__2[[#This Row],[delta θy]])</f>
        <v>-6.5311510633181422</v>
      </c>
      <c r="Q688">
        <f>SUM($N$2:output__2[[#This Row],[delta θz]])</f>
        <v>-13.787256457487945</v>
      </c>
      <c r="R688">
        <f>SQRT(output__2[[#This Row],[θ x]]^2+output__2[[#This Row],[θ y]]^2+output__2[[#This Row],[θ z]]^2)</f>
        <v>114.33751443084442</v>
      </c>
      <c r="S688">
        <f>output__2[[#This Row],[ax]]*$B688</f>
        <v>0.33327264000000695</v>
      </c>
      <c r="T688">
        <f>output__2[[#This Row],[ay]]*$B688</f>
        <v>0.9710875200000203</v>
      </c>
      <c r="U688">
        <f>output__2[[#This Row],[az]]*$B688</f>
        <v>-1.1880020400000249</v>
      </c>
      <c r="V688">
        <f>SUM(S$2:S688)</f>
        <v>14.705077219999746</v>
      </c>
      <c r="W688">
        <f>SUM(T$2:T688)</f>
        <v>13.08936353999947</v>
      </c>
      <c r="X688">
        <f>SUM($U$2:U688)</f>
        <v>-68.396882179999722</v>
      </c>
      <c r="Y688">
        <f>SQRT(output__2[[#This Row],[vx]]^2+output__2[[#This Row],[vy]]^2+output__2[[#This Row],[vz]]^2)</f>
        <v>71.173760796189399</v>
      </c>
      <c r="Z688">
        <f t="shared" si="10"/>
        <v>0.97499999999999998</v>
      </c>
      <c r="AA688">
        <f>output__2[[#This Row],[m segmental(kg)]]*output__2[[#This Row],[vmag]]</f>
        <v>69.394416776284658</v>
      </c>
    </row>
    <row r="689" spans="1:27" x14ac:dyDescent="0.3">
      <c r="A689">
        <v>86.275328999999999</v>
      </c>
      <c r="B689">
        <f>output__2[[#This Row],[time]]-A688</f>
        <v>0.10612299999999664</v>
      </c>
      <c r="C689">
        <v>1.93</v>
      </c>
      <c r="D689">
        <v>0.32</v>
      </c>
      <c r="E689">
        <v>-3.16</v>
      </c>
      <c r="F689">
        <v>-0.85</v>
      </c>
      <c r="G689">
        <v>0.4</v>
      </c>
      <c r="H689">
        <v>0.38</v>
      </c>
      <c r="I689">
        <f>output__2[[#This Row],[wx]]*180/PI()</f>
        <v>-48.701412586119972</v>
      </c>
      <c r="J689">
        <f>output__2[[#This Row],[wy]]*180/PI()</f>
        <v>22.918311805232928</v>
      </c>
      <c r="K689">
        <f>output__2[[#This Row],[wz]]*180/PI()</f>
        <v>21.772396214971284</v>
      </c>
      <c r="L689">
        <f>output__2[[#This Row],[wx (deg)]]*output__2[[#This Row],[dt]]</f>
        <v>-5.1683400078766457</v>
      </c>
      <c r="M689">
        <f>output__2[[#This Row],[wy (deg)]]*output__2[[#This Row],[dt]]</f>
        <v>2.4321600037066569</v>
      </c>
      <c r="N689">
        <f>output__2[[#This Row],[wz (deg)]]*output__2[[#This Row],[dt]]</f>
        <v>2.3105520035213245</v>
      </c>
      <c r="O689">
        <f>SUM($L$2:output__2[[#This Row],[delta θx]])</f>
        <v>-118.48348829523995</v>
      </c>
      <c r="P689">
        <f>SUM($M$2:output__2[[#This Row],[delta θy]])</f>
        <v>-4.0989910596114854</v>
      </c>
      <c r="Q689">
        <f>SUM($N$2:output__2[[#This Row],[delta θz]])</f>
        <v>-11.476704453966621</v>
      </c>
      <c r="R689">
        <f>SQRT(output__2[[#This Row],[θ x]]^2+output__2[[#This Row],[θ y]]^2+output__2[[#This Row],[θ z]]^2)</f>
        <v>119.10857849642373</v>
      </c>
      <c r="S689">
        <f>output__2[[#This Row],[ax]]*$B689</f>
        <v>0.20481738999999349</v>
      </c>
      <c r="T689">
        <f>output__2[[#This Row],[ay]]*$B689</f>
        <v>3.3959359999998925E-2</v>
      </c>
      <c r="U689">
        <f>output__2[[#This Row],[az]]*$B689</f>
        <v>-0.33534867999998941</v>
      </c>
      <c r="V689">
        <f>SUM(S$2:S689)</f>
        <v>14.909894609999739</v>
      </c>
      <c r="W689">
        <f>SUM(T$2:T689)</f>
        <v>13.123322899999469</v>
      </c>
      <c r="X689">
        <f>SUM($U$2:U689)</f>
        <v>-68.732230859999717</v>
      </c>
      <c r="Y689">
        <f>SQRT(output__2[[#This Row],[vx]]^2+output__2[[#This Row],[vy]]^2+output__2[[#This Row],[vz]]^2)</f>
        <v>71.544714131871729</v>
      </c>
      <c r="Z689">
        <f t="shared" si="10"/>
        <v>0.97499999999999998</v>
      </c>
      <c r="AA689">
        <f>output__2[[#This Row],[m segmental(kg)]]*output__2[[#This Row],[vmag]]</f>
        <v>69.75609627857493</v>
      </c>
    </row>
    <row r="690" spans="1:27" x14ac:dyDescent="0.3">
      <c r="A690">
        <v>86.401533000000001</v>
      </c>
      <c r="B690">
        <f>output__2[[#This Row],[time]]-A689</f>
        <v>0.12620400000000132</v>
      </c>
      <c r="C690">
        <v>0.79</v>
      </c>
      <c r="D690">
        <v>-5.54</v>
      </c>
      <c r="E690">
        <v>-0.88</v>
      </c>
      <c r="F690">
        <v>-0.51</v>
      </c>
      <c r="G690">
        <v>0.46</v>
      </c>
      <c r="H690">
        <v>-0.21</v>
      </c>
      <c r="I690">
        <f>output__2[[#This Row],[wx]]*180/PI()</f>
        <v>-29.220847551671984</v>
      </c>
      <c r="J690">
        <f>output__2[[#This Row],[wy]]*180/PI()</f>
        <v>26.356058576017869</v>
      </c>
      <c r="K690">
        <f>output__2[[#This Row],[wz]]*180/PI()</f>
        <v>-12.032113697747286</v>
      </c>
      <c r="L690">
        <f>output__2[[#This Row],[wx (deg)]]*output__2[[#This Row],[dt]]</f>
        <v>-3.6877878444112495</v>
      </c>
      <c r="M690">
        <f>output__2[[#This Row],[wy (deg)]]*output__2[[#This Row],[dt]]</f>
        <v>3.3262400165277937</v>
      </c>
      <c r="N690">
        <f>output__2[[#This Row],[wz (deg)]]*output__2[[#This Row],[dt]]</f>
        <v>-1.5185008771105144</v>
      </c>
      <c r="O690">
        <f>SUM($L$2:output__2[[#This Row],[delta θx]])</f>
        <v>-122.1712761396512</v>
      </c>
      <c r="P690">
        <f>SUM($M$2:output__2[[#This Row],[delta θy]])</f>
        <v>-0.77275104308369169</v>
      </c>
      <c r="Q690">
        <f>SUM($N$2:output__2[[#This Row],[delta θz]])</f>
        <v>-12.995205331077134</v>
      </c>
      <c r="R690">
        <f>SQRT(output__2[[#This Row],[θ x]]^2+output__2[[#This Row],[θ y]]^2+output__2[[#This Row],[θ z]]^2)</f>
        <v>122.86290416298303</v>
      </c>
      <c r="S690">
        <f>output__2[[#This Row],[ax]]*$B690</f>
        <v>9.9701160000001038E-2</v>
      </c>
      <c r="T690">
        <f>output__2[[#This Row],[ay]]*$B690</f>
        <v>-0.69917016000000731</v>
      </c>
      <c r="U690">
        <f>output__2[[#This Row],[az]]*$B690</f>
        <v>-0.11105952000000116</v>
      </c>
      <c r="V690">
        <f>SUM(S$2:S690)</f>
        <v>15.00959576999974</v>
      </c>
      <c r="W690">
        <f>SUM(T$2:T690)</f>
        <v>12.424152739999462</v>
      </c>
      <c r="X690">
        <f>SUM($U$2:U690)</f>
        <v>-68.843290379999715</v>
      </c>
      <c r="Y690">
        <f>SQRT(output__2[[#This Row],[vx]]^2+output__2[[#This Row],[vy]]^2+output__2[[#This Row],[vz]]^2)</f>
        <v>71.547509857650468</v>
      </c>
      <c r="Z690">
        <f t="shared" si="10"/>
        <v>0.97499999999999998</v>
      </c>
      <c r="AA690">
        <f>output__2[[#This Row],[m segmental(kg)]]*output__2[[#This Row],[vmag]]</f>
        <v>69.758822111209199</v>
      </c>
    </row>
    <row r="691" spans="1:27" x14ac:dyDescent="0.3">
      <c r="A691">
        <v>86.546732999999989</v>
      </c>
      <c r="B691">
        <f>output__2[[#This Row],[time]]-A690</f>
        <v>0.14519999999998845</v>
      </c>
      <c r="C691">
        <v>-3.74</v>
      </c>
      <c r="D691">
        <v>4.07</v>
      </c>
      <c r="E691">
        <v>-7.53</v>
      </c>
      <c r="F691">
        <v>-0.47000000000000003</v>
      </c>
      <c r="G691">
        <v>-0.34</v>
      </c>
      <c r="H691">
        <v>0.91</v>
      </c>
      <c r="I691">
        <f>output__2[[#This Row],[wx]]*180/PI()</f>
        <v>-26.929016371148695</v>
      </c>
      <c r="J691">
        <f>output__2[[#This Row],[wy]]*180/PI()</f>
        <v>-19.480565034447991</v>
      </c>
      <c r="K691">
        <f>output__2[[#This Row],[wz]]*180/PI()</f>
        <v>52.139159356904919</v>
      </c>
      <c r="L691">
        <f>output__2[[#This Row],[wx (deg)]]*output__2[[#This Row],[dt]]</f>
        <v>-3.9100931770904794</v>
      </c>
      <c r="M691">
        <f>output__2[[#This Row],[wy (deg)]]*output__2[[#This Row],[dt]]</f>
        <v>-2.8285780430016234</v>
      </c>
      <c r="N691">
        <f>output__2[[#This Row],[wz (deg)]]*output__2[[#This Row],[dt]]</f>
        <v>7.5706059386219922</v>
      </c>
      <c r="O691">
        <f>SUM($L$2:output__2[[#This Row],[delta θx]])</f>
        <v>-126.08136931674167</v>
      </c>
      <c r="P691">
        <f>SUM($M$2:output__2[[#This Row],[delta θy]])</f>
        <v>-3.6013290860853151</v>
      </c>
      <c r="Q691">
        <f>SUM($N$2:output__2[[#This Row],[delta θz]])</f>
        <v>-5.4245993924551419</v>
      </c>
      <c r="R691">
        <f>SQRT(output__2[[#This Row],[θ x]]^2+output__2[[#This Row],[θ y]]^2+output__2[[#This Row],[θ z]]^2)</f>
        <v>126.24938628975397</v>
      </c>
      <c r="S691">
        <f>output__2[[#This Row],[ax]]*$B691</f>
        <v>-0.54304799999995679</v>
      </c>
      <c r="T691">
        <f>output__2[[#This Row],[ay]]*$B691</f>
        <v>0.59096399999995308</v>
      </c>
      <c r="U691">
        <f>output__2[[#This Row],[az]]*$B691</f>
        <v>-1.093355999999913</v>
      </c>
      <c r="V691">
        <f>SUM(S$2:S691)</f>
        <v>14.466547769999783</v>
      </c>
      <c r="W691">
        <f>SUM(T$2:T691)</f>
        <v>13.015116739999415</v>
      </c>
      <c r="X691">
        <f>SUM($U$2:U691)</f>
        <v>-69.93664637999963</v>
      </c>
      <c r="Y691">
        <f>SQRT(output__2[[#This Row],[vx]]^2+output__2[[#This Row],[vy]]^2+output__2[[#This Row],[vz]]^2)</f>
        <v>72.593448568163609</v>
      </c>
      <c r="Z691">
        <f t="shared" si="10"/>
        <v>0.97499999999999998</v>
      </c>
      <c r="AA691">
        <f>output__2[[#This Row],[m segmental(kg)]]*output__2[[#This Row],[vmag]]</f>
        <v>70.778612353959517</v>
      </c>
    </row>
    <row r="692" spans="1:27" x14ac:dyDescent="0.3">
      <c r="A692">
        <v>86.656368999999998</v>
      </c>
      <c r="B692">
        <f>output__2[[#This Row],[time]]-A691</f>
        <v>0.10963600000000895</v>
      </c>
      <c r="C692">
        <v>-5.17</v>
      </c>
      <c r="D692">
        <v>3.7600000000000002</v>
      </c>
      <c r="E692">
        <v>-4.08</v>
      </c>
      <c r="F692">
        <v>0.02</v>
      </c>
      <c r="G692">
        <v>-0.86</v>
      </c>
      <c r="H692">
        <v>-0.21</v>
      </c>
      <c r="I692">
        <f>output__2[[#This Row],[wx]]*180/PI()</f>
        <v>1.1459155902616465</v>
      </c>
      <c r="J692">
        <f>output__2[[#This Row],[wy]]*180/PI()</f>
        <v>-49.274370381250804</v>
      </c>
      <c r="K692">
        <f>output__2[[#This Row],[wz]]*180/PI()</f>
        <v>-12.032113697747286</v>
      </c>
      <c r="L692">
        <f>output__2[[#This Row],[wx (deg)]]*output__2[[#This Row],[dt]]</f>
        <v>0.12563360165393614</v>
      </c>
      <c r="M692">
        <f>output__2[[#This Row],[wy (deg)]]*output__2[[#This Row],[dt]]</f>
        <v>-5.4022448711192546</v>
      </c>
      <c r="N692">
        <f>output__2[[#This Row],[wz (deg)]]*output__2[[#This Row],[dt]]</f>
        <v>-1.3191528173663292</v>
      </c>
      <c r="O692">
        <f>SUM($L$2:output__2[[#This Row],[delta θx]])</f>
        <v>-125.95573571508774</v>
      </c>
      <c r="P692">
        <f>SUM($M$2:output__2[[#This Row],[delta θy]])</f>
        <v>-9.0035739572045692</v>
      </c>
      <c r="Q692">
        <f>SUM($N$2:output__2[[#This Row],[delta θz]])</f>
        <v>-6.7437522098214711</v>
      </c>
      <c r="R692">
        <f>SQRT(output__2[[#This Row],[θ x]]^2+output__2[[#This Row],[θ y]]^2+output__2[[#This Row],[θ z]]^2)</f>
        <v>126.45706740787307</v>
      </c>
      <c r="S692">
        <f>output__2[[#This Row],[ax]]*$B692</f>
        <v>-0.56681812000004628</v>
      </c>
      <c r="T692">
        <f>output__2[[#This Row],[ay]]*$B692</f>
        <v>0.41223136000003369</v>
      </c>
      <c r="U692">
        <f>output__2[[#This Row],[az]]*$B692</f>
        <v>-0.4473148800000365</v>
      </c>
      <c r="V692">
        <f>SUM(S$2:S692)</f>
        <v>13.899729649999736</v>
      </c>
      <c r="W692">
        <f>SUM(T$2:T692)</f>
        <v>13.427348099999449</v>
      </c>
      <c r="X692">
        <f>SUM($U$2:U692)</f>
        <v>-70.383961259999666</v>
      </c>
      <c r="Y692">
        <f>SQRT(output__2[[#This Row],[vx]]^2+output__2[[#This Row],[vy]]^2+output__2[[#This Row],[vz]]^2)</f>
        <v>72.989027695885724</v>
      </c>
      <c r="Z692">
        <f t="shared" si="10"/>
        <v>0.97499999999999998</v>
      </c>
      <c r="AA692">
        <f>output__2[[#This Row],[m segmental(kg)]]*output__2[[#This Row],[vmag]]</f>
        <v>71.164302003488586</v>
      </c>
    </row>
    <row r="693" spans="1:27" x14ac:dyDescent="0.3">
      <c r="A693">
        <v>86.786282999999997</v>
      </c>
      <c r="B693">
        <f>output__2[[#This Row],[time]]-A692</f>
        <v>0.12991399999999942</v>
      </c>
      <c r="C693">
        <v>2.04</v>
      </c>
      <c r="D693">
        <v>-8.32</v>
      </c>
      <c r="E693">
        <v>1.28</v>
      </c>
      <c r="F693">
        <v>-0.25</v>
      </c>
      <c r="G693">
        <v>-0.26</v>
      </c>
      <c r="H693">
        <v>-0.26</v>
      </c>
      <c r="I693">
        <f>output__2[[#This Row],[wx]]*180/PI()</f>
        <v>-14.323944878270581</v>
      </c>
      <c r="J693">
        <f>output__2[[#This Row],[wy]]*180/PI()</f>
        <v>-14.896902673401405</v>
      </c>
      <c r="K693">
        <f>output__2[[#This Row],[wz]]*180/PI()</f>
        <v>-14.896902673401405</v>
      </c>
      <c r="L693">
        <f>output__2[[#This Row],[wx (deg)]]*output__2[[#This Row],[dt]]</f>
        <v>-1.8608809749156359</v>
      </c>
      <c r="M693">
        <f>output__2[[#This Row],[wy (deg)]]*output__2[[#This Row],[dt]]</f>
        <v>-1.9353162139122615</v>
      </c>
      <c r="N693">
        <f>output__2[[#This Row],[wz (deg)]]*output__2[[#This Row],[dt]]</f>
        <v>-1.9353162139122615</v>
      </c>
      <c r="O693">
        <f>SUM($L$2:output__2[[#This Row],[delta θx]])</f>
        <v>-127.81661669000337</v>
      </c>
      <c r="P693">
        <f>SUM($M$2:output__2[[#This Row],[delta θy]])</f>
        <v>-10.938890171116832</v>
      </c>
      <c r="Q693">
        <f>SUM($N$2:output__2[[#This Row],[delta θz]])</f>
        <v>-8.6790684237337317</v>
      </c>
      <c r="R693">
        <f>SQRT(output__2[[#This Row],[θ x]]^2+output__2[[#This Row],[θ y]]^2+output__2[[#This Row],[θ z]]^2)</f>
        <v>128.57710935061053</v>
      </c>
      <c r="S693">
        <f>output__2[[#This Row],[ax]]*$B693</f>
        <v>0.2650245599999988</v>
      </c>
      <c r="T693">
        <f>output__2[[#This Row],[ay]]*$B693</f>
        <v>-1.0808844799999953</v>
      </c>
      <c r="U693">
        <f>output__2[[#This Row],[az]]*$B693</f>
        <v>0.16628991999999926</v>
      </c>
      <c r="V693">
        <f>SUM(S$2:S693)</f>
        <v>14.164754209999735</v>
      </c>
      <c r="W693">
        <f>SUM(T$2:T693)</f>
        <v>12.346463619999454</v>
      </c>
      <c r="X693">
        <f>SUM($U$2:U693)</f>
        <v>-70.217671339999669</v>
      </c>
      <c r="Y693">
        <f>SQRT(output__2[[#This Row],[vx]]^2+output__2[[#This Row],[vy]]^2+output__2[[#This Row],[vz]]^2)</f>
        <v>72.688353910113321</v>
      </c>
      <c r="Z693">
        <f t="shared" si="10"/>
        <v>0.97499999999999998</v>
      </c>
      <c r="AA693">
        <f>output__2[[#This Row],[m segmental(kg)]]*output__2[[#This Row],[vmag]]</f>
        <v>70.871145062360483</v>
      </c>
    </row>
    <row r="694" spans="1:27" x14ac:dyDescent="0.3">
      <c r="A694">
        <v>86.905581999999995</v>
      </c>
      <c r="B694">
        <f>output__2[[#This Row],[time]]-A693</f>
        <v>0.11929899999999805</v>
      </c>
      <c r="C694">
        <v>2.97</v>
      </c>
      <c r="D694">
        <v>8.68</v>
      </c>
      <c r="E694">
        <v>-14.280000000000001</v>
      </c>
      <c r="F694">
        <v>1.03</v>
      </c>
      <c r="G694">
        <v>-0.68</v>
      </c>
      <c r="H694">
        <v>-0.41000000000000003</v>
      </c>
      <c r="I694">
        <f>output__2[[#This Row],[wx]]*180/PI()</f>
        <v>59.014652898474793</v>
      </c>
      <c r="J694">
        <f>output__2[[#This Row],[wy]]*180/PI()</f>
        <v>-38.961130068895983</v>
      </c>
      <c r="K694">
        <f>output__2[[#This Row],[wz]]*180/PI()</f>
        <v>-23.491269600363758</v>
      </c>
      <c r="L694">
        <f>output__2[[#This Row],[wx (deg)]]*output__2[[#This Row],[dt]]</f>
        <v>7.0403890761350292</v>
      </c>
      <c r="M694">
        <f>output__2[[#This Row],[wy (deg)]]*output__2[[#This Row],[dt]]</f>
        <v>-4.6480238560891456</v>
      </c>
      <c r="N694">
        <f>output__2[[#This Row],[wz (deg)]]*output__2[[#This Row],[dt]]</f>
        <v>-2.8024849720537501</v>
      </c>
      <c r="O694">
        <f>SUM($L$2:output__2[[#This Row],[delta θx]])</f>
        <v>-120.77622761386834</v>
      </c>
      <c r="P694">
        <f>SUM($M$2:output__2[[#This Row],[delta θy]])</f>
        <v>-15.586914027205978</v>
      </c>
      <c r="Q694">
        <f>SUM($N$2:output__2[[#This Row],[delta θz]])</f>
        <v>-11.481553395787483</v>
      </c>
      <c r="R694">
        <f>SQRT(output__2[[#This Row],[θ x]]^2+output__2[[#This Row],[θ y]]^2+output__2[[#This Row],[θ z]]^2)</f>
        <v>122.31792638002315</v>
      </c>
      <c r="S694">
        <f>output__2[[#This Row],[ax]]*$B694</f>
        <v>0.35431802999999423</v>
      </c>
      <c r="T694">
        <f>output__2[[#This Row],[ay]]*$B694</f>
        <v>1.0355153199999829</v>
      </c>
      <c r="U694">
        <f>output__2[[#This Row],[az]]*$B694</f>
        <v>-1.7035897199999723</v>
      </c>
      <c r="V694">
        <f>SUM(S$2:S694)</f>
        <v>14.51907223999973</v>
      </c>
      <c r="W694">
        <f>SUM(T$2:T694)</f>
        <v>13.381978939999437</v>
      </c>
      <c r="X694">
        <f>SUM($U$2:U694)</f>
        <v>-71.921261059999637</v>
      </c>
      <c r="Y694">
        <f>SQRT(output__2[[#This Row],[vx]]^2+output__2[[#This Row],[vy]]^2+output__2[[#This Row],[vz]]^2)</f>
        <v>74.582495342550317</v>
      </c>
      <c r="Z694">
        <f t="shared" si="10"/>
        <v>0.97499999999999998</v>
      </c>
      <c r="AA694">
        <f>output__2[[#This Row],[m segmental(kg)]]*output__2[[#This Row],[vmag]]</f>
        <v>72.717932958986552</v>
      </c>
    </row>
    <row r="695" spans="1:27" x14ac:dyDescent="0.3">
      <c r="A695">
        <v>87.030676</v>
      </c>
      <c r="B695">
        <f>output__2[[#This Row],[time]]-A694</f>
        <v>0.12509400000000426</v>
      </c>
      <c r="C695">
        <v>1.04</v>
      </c>
      <c r="D695">
        <v>1.6500000000000001</v>
      </c>
      <c r="E695">
        <v>-5.98</v>
      </c>
      <c r="F695">
        <v>0.67</v>
      </c>
      <c r="G695">
        <v>0.64</v>
      </c>
      <c r="H695">
        <v>7.0000000000000007E-2</v>
      </c>
      <c r="I695">
        <f>output__2[[#This Row],[wx]]*180/PI()</f>
        <v>38.388172273765157</v>
      </c>
      <c r="J695">
        <f>output__2[[#This Row],[wy]]*180/PI()</f>
        <v>36.669298888372687</v>
      </c>
      <c r="K695">
        <f>output__2[[#This Row],[wz]]*180/PI()</f>
        <v>4.0107045659157627</v>
      </c>
      <c r="L695">
        <f>output__2[[#This Row],[wx (deg)]]*output__2[[#This Row],[dt]]</f>
        <v>4.8021300224145422</v>
      </c>
      <c r="M695">
        <f>output__2[[#This Row],[wy (deg)]]*output__2[[#This Row],[dt]]</f>
        <v>4.5871092751422493</v>
      </c>
      <c r="N695">
        <f>output__2[[#This Row],[wz (deg)]]*output__2[[#This Row],[dt]]</f>
        <v>0.50171507696868345</v>
      </c>
      <c r="O695">
        <f>SUM($L$2:output__2[[#This Row],[delta θx]])</f>
        <v>-115.9740975914538</v>
      </c>
      <c r="P695">
        <f>SUM($M$2:output__2[[#This Row],[delta θy]])</f>
        <v>-10.999804752063728</v>
      </c>
      <c r="Q695">
        <f>SUM($N$2:output__2[[#This Row],[delta θz]])</f>
        <v>-10.9798383188188</v>
      </c>
      <c r="R695">
        <f>SQRT(output__2[[#This Row],[θ x]]^2+output__2[[#This Row],[θ y]]^2+output__2[[#This Row],[θ z]]^2)</f>
        <v>117.01087071824983</v>
      </c>
      <c r="S695">
        <f>output__2[[#This Row],[ax]]*$B695</f>
        <v>0.13009776000000442</v>
      </c>
      <c r="T695">
        <f>output__2[[#This Row],[ay]]*$B695</f>
        <v>0.20640510000000703</v>
      </c>
      <c r="U695">
        <f>output__2[[#This Row],[az]]*$B695</f>
        <v>-0.74806212000002548</v>
      </c>
      <c r="V695">
        <f>SUM(S$2:S695)</f>
        <v>14.649169999999735</v>
      </c>
      <c r="W695">
        <f>SUM(T$2:T695)</f>
        <v>13.588384039999443</v>
      </c>
      <c r="X695">
        <f>SUM($U$2:U695)</f>
        <v>-72.669323179999665</v>
      </c>
      <c r="Y695">
        <f>SQRT(output__2[[#This Row],[vx]]^2+output__2[[#This Row],[vy]]^2+output__2[[#This Row],[vz]]^2)</f>
        <v>75.366258325238888</v>
      </c>
      <c r="Z695">
        <f t="shared" si="10"/>
        <v>0.97499999999999998</v>
      </c>
      <c r="AA695">
        <f>output__2[[#This Row],[m segmental(kg)]]*output__2[[#This Row],[vmag]]</f>
        <v>73.482101867107914</v>
      </c>
    </row>
    <row r="696" spans="1:27" x14ac:dyDescent="0.3">
      <c r="A696">
        <v>87.185677999999996</v>
      </c>
      <c r="B696">
        <f>output__2[[#This Row],[time]]-A695</f>
        <v>0.15500199999999609</v>
      </c>
      <c r="C696">
        <v>1.18</v>
      </c>
      <c r="D696">
        <v>-5.67</v>
      </c>
      <c r="E696">
        <v>-0.06</v>
      </c>
      <c r="F696">
        <v>-0.3</v>
      </c>
      <c r="G696">
        <v>0.64</v>
      </c>
      <c r="H696">
        <v>-0.33</v>
      </c>
      <c r="I696">
        <f>output__2[[#This Row],[wx]]*180/PI()</f>
        <v>-17.188733853924695</v>
      </c>
      <c r="J696">
        <f>output__2[[#This Row],[wy]]*180/PI()</f>
        <v>36.669298888372687</v>
      </c>
      <c r="K696">
        <f>output__2[[#This Row],[wz]]*180/PI()</f>
        <v>-18.907607239317169</v>
      </c>
      <c r="L696">
        <f>output__2[[#This Row],[wx (deg)]]*output__2[[#This Row],[dt]]</f>
        <v>-2.6642881248259682</v>
      </c>
      <c r="M696">
        <f>output__2[[#This Row],[wy (deg)]]*output__2[[#This Row],[dt]]</f>
        <v>5.6838146662954001</v>
      </c>
      <c r="N696">
        <f>output__2[[#This Row],[wz (deg)]]*output__2[[#This Row],[dt]]</f>
        <v>-2.9307169373085658</v>
      </c>
      <c r="O696">
        <f>SUM($L$2:output__2[[#This Row],[delta θx]])</f>
        <v>-118.63838571627977</v>
      </c>
      <c r="P696">
        <f>SUM($M$2:output__2[[#This Row],[delta θy]])</f>
        <v>-5.3159900857683278</v>
      </c>
      <c r="Q696">
        <f>SUM($N$2:output__2[[#This Row],[delta θz]])</f>
        <v>-13.910555256127365</v>
      </c>
      <c r="R696">
        <f>SQRT(output__2[[#This Row],[θ x]]^2+output__2[[#This Row],[θ y]]^2+output__2[[#This Row],[θ z]]^2)</f>
        <v>119.56935168968064</v>
      </c>
      <c r="S696">
        <f>output__2[[#This Row],[ax]]*$B696</f>
        <v>0.18290235999999538</v>
      </c>
      <c r="T696">
        <f>output__2[[#This Row],[ay]]*$B696</f>
        <v>-0.87886133999997784</v>
      </c>
      <c r="U696">
        <f>output__2[[#This Row],[az]]*$B696</f>
        <v>-9.3001199999997643E-3</v>
      </c>
      <c r="V696">
        <f>SUM(S$2:S696)</f>
        <v>14.83207235999973</v>
      </c>
      <c r="W696">
        <f>SUM(T$2:T696)</f>
        <v>12.709522699999466</v>
      </c>
      <c r="X696">
        <f>SUM($U$2:U696)</f>
        <v>-72.678623299999671</v>
      </c>
      <c r="Y696">
        <f>SQRT(output__2[[#This Row],[vx]]^2+output__2[[#This Row],[vy]]^2+output__2[[#This Row],[vz]]^2)</f>
        <v>75.257588471444691</v>
      </c>
      <c r="Z696">
        <f t="shared" si="10"/>
        <v>0.97499999999999998</v>
      </c>
      <c r="AA696">
        <f>output__2[[#This Row],[m segmental(kg)]]*output__2[[#This Row],[vmag]]</f>
        <v>73.376148759658577</v>
      </c>
    </row>
    <row r="697" spans="1:27" x14ac:dyDescent="0.3">
      <c r="A697">
        <v>87.284993</v>
      </c>
      <c r="B697">
        <f>output__2[[#This Row],[time]]-A696</f>
        <v>9.9315000000004261E-2</v>
      </c>
      <c r="C697">
        <v>-5.74</v>
      </c>
      <c r="D697">
        <v>5.63</v>
      </c>
      <c r="E697">
        <v>-5.39</v>
      </c>
      <c r="F697">
        <v>1.06</v>
      </c>
      <c r="G697">
        <v>0.65</v>
      </c>
      <c r="H697">
        <v>0.48</v>
      </c>
      <c r="I697">
        <f>output__2[[#This Row],[wx]]*180/PI()</f>
        <v>60.733526283867263</v>
      </c>
      <c r="J697">
        <f>output__2[[#This Row],[wy]]*180/PI()</f>
        <v>37.242256683503513</v>
      </c>
      <c r="K697">
        <f>output__2[[#This Row],[wz]]*180/PI()</f>
        <v>27.501974166279513</v>
      </c>
      <c r="L697">
        <f>output__2[[#This Row],[wx (deg)]]*output__2[[#This Row],[dt]]</f>
        <v>6.0317501628825356</v>
      </c>
      <c r="M697">
        <f>output__2[[#This Row],[wy (deg)]]*output__2[[#This Row],[dt]]</f>
        <v>3.6987147225223103</v>
      </c>
      <c r="N697">
        <f>output__2[[#This Row],[wz (deg)]]*output__2[[#This Row],[dt]]</f>
        <v>2.7313585643241671</v>
      </c>
      <c r="O697">
        <f>SUM($L$2:output__2[[#This Row],[delta θx]])</f>
        <v>-112.60663555339724</v>
      </c>
      <c r="P697">
        <f>SUM($M$2:output__2[[#This Row],[delta θy]])</f>
        <v>-1.6172753632460175</v>
      </c>
      <c r="Q697">
        <f>SUM($N$2:output__2[[#This Row],[delta θz]])</f>
        <v>-11.179196691803199</v>
      </c>
      <c r="R697">
        <f>SQRT(output__2[[#This Row],[θ x]]^2+output__2[[#This Row],[θ y]]^2+output__2[[#This Row],[θ z]]^2)</f>
        <v>113.17174730881473</v>
      </c>
      <c r="S697">
        <f>output__2[[#This Row],[ax]]*$B697</f>
        <v>-0.5700681000000245</v>
      </c>
      <c r="T697">
        <f>output__2[[#This Row],[ay]]*$B697</f>
        <v>0.55914345000002397</v>
      </c>
      <c r="U697">
        <f>output__2[[#This Row],[az]]*$B697</f>
        <v>-0.5353078500000229</v>
      </c>
      <c r="V697">
        <f>SUM(S$2:S697)</f>
        <v>14.262004259999705</v>
      </c>
      <c r="W697">
        <f>SUM(T$2:T697)</f>
        <v>13.26866614999949</v>
      </c>
      <c r="X697">
        <f>SUM($U$2:U697)</f>
        <v>-73.213931149999695</v>
      </c>
      <c r="Y697">
        <f>SQRT(output__2[[#This Row],[vx]]^2+output__2[[#This Row],[vy]]^2+output__2[[#This Row],[vz]]^2)</f>
        <v>75.761084874421428</v>
      </c>
      <c r="Z697">
        <f t="shared" si="10"/>
        <v>0.97499999999999998</v>
      </c>
      <c r="AA697">
        <f>output__2[[#This Row],[m segmental(kg)]]*output__2[[#This Row],[vmag]]</f>
        <v>73.867057752560896</v>
      </c>
    </row>
    <row r="698" spans="1:27" x14ac:dyDescent="0.3">
      <c r="A698">
        <v>87.406003999999996</v>
      </c>
      <c r="B698">
        <f>output__2[[#This Row],[time]]-A697</f>
        <v>0.12101099999999576</v>
      </c>
      <c r="C698">
        <v>-1.35</v>
      </c>
      <c r="D698">
        <v>4.58</v>
      </c>
      <c r="E698">
        <v>-1.33</v>
      </c>
      <c r="F698">
        <v>0.09</v>
      </c>
      <c r="G698">
        <v>-0.35000000000000003</v>
      </c>
      <c r="H698">
        <v>-0.5</v>
      </c>
      <c r="I698">
        <f>output__2[[#This Row],[wx]]*180/PI()</f>
        <v>5.156620156177409</v>
      </c>
      <c r="J698">
        <f>output__2[[#This Row],[wy]]*180/PI()</f>
        <v>-20.053522829578814</v>
      </c>
      <c r="K698">
        <f>output__2[[#This Row],[wz]]*180/PI()</f>
        <v>-28.647889756541161</v>
      </c>
      <c r="L698">
        <f>output__2[[#This Row],[wx (deg)]]*output__2[[#This Row],[dt]]</f>
        <v>0.62400776171916261</v>
      </c>
      <c r="M698">
        <f>output__2[[#This Row],[wy (deg)]]*output__2[[#This Row],[dt]]</f>
        <v>-2.4266968511300768</v>
      </c>
      <c r="N698">
        <f>output__2[[#This Row],[wz (deg)]]*output__2[[#This Row],[dt]]</f>
        <v>-3.4667097873286812</v>
      </c>
      <c r="O698">
        <f>SUM($L$2:output__2[[#This Row],[delta θx]])</f>
        <v>-111.98262779167808</v>
      </c>
      <c r="P698">
        <f>SUM($M$2:output__2[[#This Row],[delta θy]])</f>
        <v>-4.0439722143760939</v>
      </c>
      <c r="Q698">
        <f>SUM($N$2:output__2[[#This Row],[delta θz]])</f>
        <v>-14.645906479131881</v>
      </c>
      <c r="R698">
        <f>SQRT(output__2[[#This Row],[θ x]]^2+output__2[[#This Row],[θ y]]^2+output__2[[#This Row],[θ z]]^2)</f>
        <v>113.00869530702333</v>
      </c>
      <c r="S698">
        <f>output__2[[#This Row],[ax]]*$B698</f>
        <v>-0.16336484999999429</v>
      </c>
      <c r="T698">
        <f>output__2[[#This Row],[ay]]*$B698</f>
        <v>0.55423037999998059</v>
      </c>
      <c r="U698">
        <f>output__2[[#This Row],[az]]*$B698</f>
        <v>-0.16094462999999437</v>
      </c>
      <c r="V698">
        <f>SUM(S$2:S698)</f>
        <v>14.098639409999711</v>
      </c>
      <c r="W698">
        <f>SUM(T$2:T698)</f>
        <v>13.82289652999947</v>
      </c>
      <c r="X698">
        <f>SUM($U$2:U698)</f>
        <v>-73.374875779999684</v>
      </c>
      <c r="Y698">
        <f>SQRT(output__2[[#This Row],[vx]]^2+output__2[[#This Row],[vy]]^2+output__2[[#This Row],[vz]]^2)</f>
        <v>75.984975471619734</v>
      </c>
      <c r="Z698">
        <f t="shared" si="10"/>
        <v>0.97499999999999998</v>
      </c>
      <c r="AA698">
        <f>output__2[[#This Row],[m segmental(kg)]]*output__2[[#This Row],[vmag]]</f>
        <v>74.085351084829242</v>
      </c>
    </row>
    <row r="699" spans="1:27" x14ac:dyDescent="0.3">
      <c r="A699">
        <v>87.534522999999993</v>
      </c>
      <c r="B699">
        <f>output__2[[#This Row],[time]]-A698</f>
        <v>0.12851899999999716</v>
      </c>
      <c r="C699">
        <v>3.02</v>
      </c>
      <c r="D699">
        <v>-8.85</v>
      </c>
      <c r="E699">
        <v>1.3800000000000001</v>
      </c>
      <c r="F699">
        <v>-0.56000000000000005</v>
      </c>
      <c r="G699">
        <v>-0.12</v>
      </c>
      <c r="H699">
        <v>0.12</v>
      </c>
      <c r="I699">
        <f>output__2[[#This Row],[wx]]*180/PI()</f>
        <v>-32.085636527326102</v>
      </c>
      <c r="J699">
        <f>output__2[[#This Row],[wy]]*180/PI()</f>
        <v>-6.8754935415698784</v>
      </c>
      <c r="K699">
        <f>output__2[[#This Row],[wz]]*180/PI()</f>
        <v>6.8754935415698784</v>
      </c>
      <c r="L699">
        <f>output__2[[#This Row],[wx (deg)]]*output__2[[#This Row],[dt]]</f>
        <v>-4.1236139208553322</v>
      </c>
      <c r="M699">
        <f>output__2[[#This Row],[wy (deg)]]*output__2[[#This Row],[dt]]</f>
        <v>-0.88363155446899966</v>
      </c>
      <c r="N699">
        <f>output__2[[#This Row],[wz (deg)]]*output__2[[#This Row],[dt]]</f>
        <v>0.88363155446899966</v>
      </c>
      <c r="O699">
        <f>SUM($L$2:output__2[[#This Row],[delta θx]])</f>
        <v>-116.10624171253342</v>
      </c>
      <c r="P699">
        <f>SUM($M$2:output__2[[#This Row],[delta θy]])</f>
        <v>-4.9276037688450938</v>
      </c>
      <c r="Q699">
        <f>SUM($N$2:output__2[[#This Row],[delta θz]])</f>
        <v>-13.762274924662881</v>
      </c>
      <c r="R699">
        <f>SQRT(output__2[[#This Row],[θ x]]^2+output__2[[#This Row],[θ y]]^2+output__2[[#This Row],[θ z]]^2)</f>
        <v>117.02282193920114</v>
      </c>
      <c r="S699">
        <f>output__2[[#This Row],[ax]]*$B699</f>
        <v>0.38812737999999142</v>
      </c>
      <c r="T699">
        <f>output__2[[#This Row],[ay]]*$B699</f>
        <v>-1.1373931499999748</v>
      </c>
      <c r="U699">
        <f>output__2[[#This Row],[az]]*$B699</f>
        <v>0.1773562199999961</v>
      </c>
      <c r="V699">
        <f>SUM(S$2:S699)</f>
        <v>14.486766789999702</v>
      </c>
      <c r="W699">
        <f>SUM(T$2:T699)</f>
        <v>12.685503379999496</v>
      </c>
      <c r="X699">
        <f>SUM($U$2:U699)</f>
        <v>-73.197519559999691</v>
      </c>
      <c r="Y699">
        <f>SQRT(output__2[[#This Row],[vx]]^2+output__2[[#This Row],[vy]]^2+output__2[[#This Row],[vz]]^2)</f>
        <v>75.687946713914457</v>
      </c>
      <c r="Z699">
        <f t="shared" si="10"/>
        <v>0.97499999999999998</v>
      </c>
      <c r="AA699">
        <f>output__2[[#This Row],[m segmental(kg)]]*output__2[[#This Row],[vmag]]</f>
        <v>73.795748046066592</v>
      </c>
    </row>
    <row r="700" spans="1:27" x14ac:dyDescent="0.3">
      <c r="A700">
        <v>87.679142999999996</v>
      </c>
      <c r="B700">
        <f>output__2[[#This Row],[time]]-A699</f>
        <v>0.1446200000000033</v>
      </c>
      <c r="C700">
        <v>5.22</v>
      </c>
      <c r="D700">
        <v>13.69</v>
      </c>
      <c r="E700">
        <v>-4.9000000000000004</v>
      </c>
      <c r="F700">
        <v>1.46</v>
      </c>
      <c r="G700">
        <v>-1.32</v>
      </c>
      <c r="H700">
        <v>-0.4</v>
      </c>
      <c r="I700">
        <f>output__2[[#This Row],[wx]]*180/PI()</f>
        <v>83.651838089100195</v>
      </c>
      <c r="J700">
        <f>output__2[[#This Row],[wy]]*180/PI()</f>
        <v>-75.630428957268677</v>
      </c>
      <c r="K700">
        <f>output__2[[#This Row],[wz]]*180/PI()</f>
        <v>-22.918311805232928</v>
      </c>
      <c r="L700">
        <f>output__2[[#This Row],[wx (deg)]]*output__2[[#This Row],[dt]]</f>
        <v>12.097728824445946</v>
      </c>
      <c r="M700">
        <f>output__2[[#This Row],[wy (deg)]]*output__2[[#This Row],[dt]]</f>
        <v>-10.937672635800446</v>
      </c>
      <c r="N700">
        <f>output__2[[#This Row],[wz (deg)]]*output__2[[#This Row],[dt]]</f>
        <v>-3.3144462532728616</v>
      </c>
      <c r="O700">
        <f>SUM($L$2:output__2[[#This Row],[delta θx]])</f>
        <v>-104.00851288808747</v>
      </c>
      <c r="P700">
        <f>SUM($M$2:output__2[[#This Row],[delta θy]])</f>
        <v>-15.86527640464554</v>
      </c>
      <c r="Q700">
        <f>SUM($N$2:output__2[[#This Row],[delta θz]])</f>
        <v>-17.076721177935742</v>
      </c>
      <c r="R700">
        <f>SQRT(output__2[[#This Row],[θ x]]^2+output__2[[#This Row],[θ y]]^2+output__2[[#This Row],[θ z]]^2)</f>
        <v>106.58842411245331</v>
      </c>
      <c r="S700">
        <f>output__2[[#This Row],[ax]]*$B700</f>
        <v>0.75491640000001725</v>
      </c>
      <c r="T700">
        <f>output__2[[#This Row],[ay]]*$B700</f>
        <v>1.9798478000000452</v>
      </c>
      <c r="U700">
        <f>output__2[[#This Row],[az]]*$B700</f>
        <v>-0.7086380000000162</v>
      </c>
      <c r="V700">
        <f>SUM(S$2:S700)</f>
        <v>15.241683189999719</v>
      </c>
      <c r="W700">
        <f>SUM(T$2:T700)</f>
        <v>14.66535117999954</v>
      </c>
      <c r="X700">
        <f>SUM($U$2:U700)</f>
        <v>-73.906157559999713</v>
      </c>
      <c r="Y700">
        <f>SQRT(output__2[[#This Row],[vx]]^2+output__2[[#This Row],[vy]]^2+output__2[[#This Row],[vz]]^2)</f>
        <v>76.87328246523974</v>
      </c>
      <c r="Z700">
        <f t="shared" si="10"/>
        <v>0.97499999999999998</v>
      </c>
      <c r="AA700">
        <f>output__2[[#This Row],[m segmental(kg)]]*output__2[[#This Row],[vmag]]</f>
        <v>74.951450403608746</v>
      </c>
    </row>
    <row r="701" spans="1:27" x14ac:dyDescent="0.3">
      <c r="A701">
        <v>87.791620999999992</v>
      </c>
      <c r="B701">
        <f>output__2[[#This Row],[time]]-A700</f>
        <v>0.11247799999999586</v>
      </c>
      <c r="C701">
        <v>0.73</v>
      </c>
      <c r="D701">
        <v>3.36</v>
      </c>
      <c r="E701">
        <v>-3.0300000000000002</v>
      </c>
      <c r="F701">
        <v>0.96</v>
      </c>
      <c r="G701">
        <v>-0.15</v>
      </c>
      <c r="H701">
        <v>0.24</v>
      </c>
      <c r="I701">
        <f>output__2[[#This Row],[wx]]*180/PI()</f>
        <v>55.003948332559027</v>
      </c>
      <c r="J701">
        <f>output__2[[#This Row],[wy]]*180/PI()</f>
        <v>-8.5943669269623477</v>
      </c>
      <c r="K701">
        <f>output__2[[#This Row],[wz]]*180/PI()</f>
        <v>13.750987083139757</v>
      </c>
      <c r="L701">
        <f>output__2[[#This Row],[wx (deg)]]*output__2[[#This Row],[dt]]</f>
        <v>6.1867341005493461</v>
      </c>
      <c r="M701">
        <f>output__2[[#This Row],[wy (deg)]]*output__2[[#This Row],[dt]]</f>
        <v>-0.96667720321083539</v>
      </c>
      <c r="N701">
        <f>output__2[[#This Row],[wz (deg)]]*output__2[[#This Row],[dt]]</f>
        <v>1.5466835251373365</v>
      </c>
      <c r="O701">
        <f>SUM($L$2:output__2[[#This Row],[delta θx]])</f>
        <v>-97.821778787538122</v>
      </c>
      <c r="P701">
        <f>SUM($M$2:output__2[[#This Row],[delta θy]])</f>
        <v>-16.831953607856374</v>
      </c>
      <c r="Q701">
        <f>SUM($N$2:output__2[[#This Row],[delta θz]])</f>
        <v>-15.530037652798406</v>
      </c>
      <c r="R701">
        <f>SQRT(output__2[[#This Row],[θ x]]^2+output__2[[#This Row],[θ y]]^2+output__2[[#This Row],[θ z]]^2)</f>
        <v>100.46689572646508</v>
      </c>
      <c r="S701">
        <f>output__2[[#This Row],[ax]]*$B701</f>
        <v>8.210893999999698E-2</v>
      </c>
      <c r="T701">
        <f>output__2[[#This Row],[ay]]*$B701</f>
        <v>0.37792607999998606</v>
      </c>
      <c r="U701">
        <f>output__2[[#This Row],[az]]*$B701</f>
        <v>-0.3408083399999875</v>
      </c>
      <c r="V701">
        <f>SUM(S$2:S701)</f>
        <v>15.323792129999717</v>
      </c>
      <c r="W701">
        <f>SUM(T$2:T701)</f>
        <v>15.043277259999526</v>
      </c>
      <c r="X701">
        <f>SUM($U$2:U701)</f>
        <v>-74.246965899999694</v>
      </c>
      <c r="Y701">
        <f>SQRT(output__2[[#This Row],[vx]]^2+output__2[[#This Row],[vy]]^2+output__2[[#This Row],[vz]]^2)</f>
        <v>77.289913580753719</v>
      </c>
      <c r="Z701">
        <f t="shared" si="10"/>
        <v>0.97499999999999998</v>
      </c>
      <c r="AA701">
        <f>output__2[[#This Row],[m segmental(kg)]]*output__2[[#This Row],[vmag]]</f>
        <v>75.357665741234868</v>
      </c>
    </row>
    <row r="702" spans="1:27" x14ac:dyDescent="0.3">
      <c r="A702">
        <v>87.910412999999991</v>
      </c>
      <c r="B702">
        <f>output__2[[#This Row],[time]]-A701</f>
        <v>0.11879199999999912</v>
      </c>
      <c r="C702">
        <v>1.05</v>
      </c>
      <c r="D702">
        <v>-4.9400000000000004</v>
      </c>
      <c r="E702">
        <v>0.45</v>
      </c>
      <c r="F702">
        <v>-0.03</v>
      </c>
      <c r="G702">
        <v>0.4</v>
      </c>
      <c r="H702">
        <v>-0.05</v>
      </c>
      <c r="I702">
        <f>output__2[[#This Row],[wx]]*180/PI()</f>
        <v>-1.7188733853924696</v>
      </c>
      <c r="J702">
        <f>output__2[[#This Row],[wy]]*180/PI()</f>
        <v>22.918311805232928</v>
      </c>
      <c r="K702">
        <f>output__2[[#This Row],[wz]]*180/PI()</f>
        <v>-2.8647889756541161</v>
      </c>
      <c r="L702">
        <f>output__2[[#This Row],[wx (deg)]]*output__2[[#This Row],[dt]]</f>
        <v>-0.20418840719754072</v>
      </c>
      <c r="M702">
        <f>output__2[[#This Row],[wy (deg)]]*output__2[[#This Row],[dt]]</f>
        <v>2.7225120959672098</v>
      </c>
      <c r="N702">
        <f>output__2[[#This Row],[wz (deg)]]*output__2[[#This Row],[dt]]</f>
        <v>-0.34031401199590122</v>
      </c>
      <c r="O702">
        <f>SUM($L$2:output__2[[#This Row],[delta θx]])</f>
        <v>-98.025967194735657</v>
      </c>
      <c r="P702">
        <f>SUM($M$2:output__2[[#This Row],[delta θy]])</f>
        <v>-14.109441511889164</v>
      </c>
      <c r="Q702">
        <f>SUM($N$2:output__2[[#This Row],[delta θz]])</f>
        <v>-15.870351664794306</v>
      </c>
      <c r="R702">
        <f>SQRT(output__2[[#This Row],[θ x]]^2+output__2[[#This Row],[θ y]]^2+output__2[[#This Row],[θ z]]^2)</f>
        <v>100.29972405846912</v>
      </c>
      <c r="S702">
        <f>output__2[[#This Row],[ax]]*$B702</f>
        <v>0.12473159999999908</v>
      </c>
      <c r="T702">
        <f>output__2[[#This Row],[ay]]*$B702</f>
        <v>-0.58683247999999566</v>
      </c>
      <c r="U702">
        <f>output__2[[#This Row],[az]]*$B702</f>
        <v>5.3456399999999606E-2</v>
      </c>
      <c r="V702">
        <f>SUM(S$2:S702)</f>
        <v>15.448523729999716</v>
      </c>
      <c r="W702">
        <f>SUM(T$2:T702)</f>
        <v>14.456444779999529</v>
      </c>
      <c r="X702">
        <f>SUM($U$2:U702)</f>
        <v>-74.193509499999692</v>
      </c>
      <c r="Y702">
        <f>SQRT(output__2[[#This Row],[vx]]^2+output__2[[#This Row],[vy]]^2+output__2[[#This Row],[vz]]^2)</f>
        <v>77.151296379517063</v>
      </c>
      <c r="Z702">
        <f t="shared" si="10"/>
        <v>0.97499999999999998</v>
      </c>
      <c r="AA702">
        <f>output__2[[#This Row],[m segmental(kg)]]*output__2[[#This Row],[vmag]]</f>
        <v>75.222513970029141</v>
      </c>
    </row>
    <row r="703" spans="1:27" x14ac:dyDescent="0.3">
      <c r="A703">
        <v>88.038835999999989</v>
      </c>
      <c r="B703">
        <f>output__2[[#This Row],[time]]-A702</f>
        <v>0.12842299999999796</v>
      </c>
      <c r="C703">
        <v>-2.81</v>
      </c>
      <c r="D703">
        <v>0.65</v>
      </c>
      <c r="E703">
        <v>-0.38</v>
      </c>
      <c r="F703">
        <v>2.04</v>
      </c>
      <c r="G703">
        <v>0.72</v>
      </c>
      <c r="H703">
        <v>0.83000000000000007</v>
      </c>
      <c r="I703">
        <f>output__2[[#This Row],[wx]]*180/PI()</f>
        <v>116.88339020668793</v>
      </c>
      <c r="J703">
        <f>output__2[[#This Row],[wy]]*180/PI()</f>
        <v>41.252961249419272</v>
      </c>
      <c r="K703">
        <f>output__2[[#This Row],[wz]]*180/PI()</f>
        <v>47.555496995858327</v>
      </c>
      <c r="L703">
        <f>output__2[[#This Row],[wx (deg)]]*output__2[[#This Row],[dt]]</f>
        <v>15.010515620513246</v>
      </c>
      <c r="M703">
        <f>output__2[[#This Row],[wy (deg)]]*output__2[[#This Row],[dt]]</f>
        <v>5.2978290425340866</v>
      </c>
      <c r="N703">
        <f>output__2[[#This Row],[wz (deg)]]*output__2[[#This Row],[dt]]</f>
        <v>6.1072195906990165</v>
      </c>
      <c r="O703">
        <f>SUM($L$2:output__2[[#This Row],[delta θx]])</f>
        <v>-83.015451574222411</v>
      </c>
      <c r="P703">
        <f>SUM($M$2:output__2[[#This Row],[delta θy]])</f>
        <v>-8.8116124693550777</v>
      </c>
      <c r="Q703">
        <f>SUM($N$2:output__2[[#This Row],[delta θz]])</f>
        <v>-9.7631320740952887</v>
      </c>
      <c r="R703">
        <f>SQRT(output__2[[#This Row],[θ x]]^2+output__2[[#This Row],[θ y]]^2+output__2[[#This Row],[θ z]]^2)</f>
        <v>84.050749326096962</v>
      </c>
      <c r="S703">
        <f>output__2[[#This Row],[ax]]*$B703</f>
        <v>-0.36086862999999425</v>
      </c>
      <c r="T703">
        <f>output__2[[#This Row],[ay]]*$B703</f>
        <v>8.3474949999998674E-2</v>
      </c>
      <c r="U703">
        <f>output__2[[#This Row],[az]]*$B703</f>
        <v>-4.8800739999999225E-2</v>
      </c>
      <c r="V703">
        <f>SUM(S$2:S703)</f>
        <v>15.087655099999722</v>
      </c>
      <c r="W703">
        <f>SUM(T$2:T703)</f>
        <v>14.539919729999529</v>
      </c>
      <c r="X703">
        <f>SUM($U$2:U703)</f>
        <v>-74.242310239999696</v>
      </c>
      <c r="Y703">
        <f>SQRT(output__2[[#This Row],[vx]]^2+output__2[[#This Row],[vy]]^2+output__2[[#This Row],[vz]]^2)</f>
        <v>77.142512481405092</v>
      </c>
      <c r="Z703">
        <f t="shared" si="10"/>
        <v>0.97499999999999998</v>
      </c>
      <c r="AA703">
        <f>output__2[[#This Row],[m segmental(kg)]]*output__2[[#This Row],[vmag]]</f>
        <v>75.213949669369967</v>
      </c>
    </row>
    <row r="704" spans="1:27" x14ac:dyDescent="0.3">
      <c r="A704">
        <v>88.178029999999993</v>
      </c>
      <c r="B704">
        <f>output__2[[#This Row],[time]]-A703</f>
        <v>0.13919400000000337</v>
      </c>
      <c r="C704">
        <v>3.24</v>
      </c>
      <c r="D704">
        <v>3.12</v>
      </c>
      <c r="E704">
        <v>-0.49</v>
      </c>
      <c r="F704">
        <v>1.28</v>
      </c>
      <c r="G704">
        <v>0.06</v>
      </c>
      <c r="H704">
        <v>0.08</v>
      </c>
      <c r="I704">
        <f>output__2[[#This Row],[wx]]*180/PI()</f>
        <v>73.338597776745374</v>
      </c>
      <c r="J704">
        <f>output__2[[#This Row],[wy]]*180/PI()</f>
        <v>3.4377467707849392</v>
      </c>
      <c r="K704">
        <f>output__2[[#This Row],[wz]]*180/PI()</f>
        <v>4.5836623610465859</v>
      </c>
      <c r="L704">
        <f>output__2[[#This Row],[wx (deg)]]*output__2[[#This Row],[dt]]</f>
        <v>10.208292778936542</v>
      </c>
      <c r="M704">
        <f>output__2[[#This Row],[wy (deg)]]*output__2[[#This Row],[dt]]</f>
        <v>0.47851372401265041</v>
      </c>
      <c r="N704">
        <f>output__2[[#This Row],[wz (deg)]]*output__2[[#This Row],[dt]]</f>
        <v>0.63801829868353388</v>
      </c>
      <c r="O704">
        <f>SUM($L$2:output__2[[#This Row],[delta θx]])</f>
        <v>-72.807158795285872</v>
      </c>
      <c r="P704">
        <f>SUM($M$2:output__2[[#This Row],[delta θy]])</f>
        <v>-8.3330987453424274</v>
      </c>
      <c r="Q704">
        <f>SUM($N$2:output__2[[#This Row],[delta θz]])</f>
        <v>-9.1251137754117551</v>
      </c>
      <c r="R704">
        <f>SQRT(output__2[[#This Row],[θ x]]^2+output__2[[#This Row],[θ y]]^2+output__2[[#This Row],[θ z]]^2)</f>
        <v>73.84842996270001</v>
      </c>
      <c r="S704">
        <f>output__2[[#This Row],[ax]]*$B704</f>
        <v>0.45098856000001097</v>
      </c>
      <c r="T704">
        <f>output__2[[#This Row],[ay]]*$B704</f>
        <v>0.43428528000001054</v>
      </c>
      <c r="U704">
        <f>output__2[[#This Row],[az]]*$B704</f>
        <v>-6.8205060000001649E-2</v>
      </c>
      <c r="V704">
        <f>SUM(S$2:S704)</f>
        <v>15.538643659999734</v>
      </c>
      <c r="W704">
        <f>SUM(T$2:T704)</f>
        <v>14.974205009999539</v>
      </c>
      <c r="X704">
        <f>SUM($U$2:U704)</f>
        <v>-74.310515299999693</v>
      </c>
      <c r="Y704">
        <f>SQRT(output__2[[#This Row],[vx]]^2+output__2[[#This Row],[vy]]^2+output__2[[#This Row],[vz]]^2)</f>
        <v>77.380417074512039</v>
      </c>
      <c r="Z704">
        <f t="shared" si="10"/>
        <v>0.97499999999999998</v>
      </c>
      <c r="AA704">
        <f>output__2[[#This Row],[m segmental(kg)]]*output__2[[#This Row],[vmag]]</f>
        <v>75.445906647649238</v>
      </c>
    </row>
    <row r="705" spans="1:27" x14ac:dyDescent="0.3">
      <c r="A705">
        <v>88.285625999999993</v>
      </c>
      <c r="B705">
        <f>output__2[[#This Row],[time]]-A704</f>
        <v>0.10759600000000091</v>
      </c>
      <c r="C705">
        <v>-0.70000000000000007</v>
      </c>
      <c r="D705">
        <v>-6.66</v>
      </c>
      <c r="E705">
        <v>2.4500000000000002</v>
      </c>
      <c r="F705">
        <v>-0.15</v>
      </c>
      <c r="G705">
        <v>-0.24</v>
      </c>
      <c r="H705">
        <v>-0.35000000000000003</v>
      </c>
      <c r="I705">
        <f>output__2[[#This Row],[wx]]*180/PI()</f>
        <v>-8.5943669269623477</v>
      </c>
      <c r="J705">
        <f>output__2[[#This Row],[wy]]*180/PI()</f>
        <v>-13.750987083139757</v>
      </c>
      <c r="K705">
        <f>output__2[[#This Row],[wz]]*180/PI()</f>
        <v>-20.053522829578814</v>
      </c>
      <c r="L705">
        <f>output__2[[#This Row],[wx (deg)]]*output__2[[#This Row],[dt]]</f>
        <v>-0.92471950387344859</v>
      </c>
      <c r="M705">
        <f>output__2[[#This Row],[wy (deg)]]*output__2[[#This Row],[dt]]</f>
        <v>-1.4795512061975178</v>
      </c>
      <c r="N705">
        <f>output__2[[#This Row],[wz (deg)]]*output__2[[#This Row],[dt]]</f>
        <v>-2.1576788423713804</v>
      </c>
      <c r="O705">
        <f>SUM($L$2:output__2[[#This Row],[delta θx]])</f>
        <v>-73.73187829915932</v>
      </c>
      <c r="P705">
        <f>SUM($M$2:output__2[[#This Row],[delta θy]])</f>
        <v>-9.8126499515399459</v>
      </c>
      <c r="Q705">
        <f>SUM($N$2:output__2[[#This Row],[delta θz]])</f>
        <v>-11.282792617783135</v>
      </c>
      <c r="R705">
        <f>SQRT(output__2[[#This Row],[θ x]]^2+output__2[[#This Row],[θ y]]^2+output__2[[#This Row],[θ z]]^2)</f>
        <v>75.232834492988502</v>
      </c>
      <c r="S705">
        <f>output__2[[#This Row],[ax]]*$B705</f>
        <v>-7.5317200000000653E-2</v>
      </c>
      <c r="T705">
        <f>output__2[[#This Row],[ay]]*$B705</f>
        <v>-0.71658936000000606</v>
      </c>
      <c r="U705">
        <f>output__2[[#This Row],[az]]*$B705</f>
        <v>0.26361020000000224</v>
      </c>
      <c r="V705">
        <f>SUM(S$2:S705)</f>
        <v>15.463326459999733</v>
      </c>
      <c r="W705">
        <f>SUM(T$2:T705)</f>
        <v>14.257615649999533</v>
      </c>
      <c r="X705">
        <f>SUM($U$2:U705)</f>
        <v>-74.046905099999691</v>
      </c>
      <c r="Y705">
        <f>SQRT(output__2[[#This Row],[vx]]^2+output__2[[#This Row],[vy]]^2+output__2[[#This Row],[vz]]^2)</f>
        <v>76.976218562098779</v>
      </c>
      <c r="Z705">
        <f t="shared" si="10"/>
        <v>0.97499999999999998</v>
      </c>
      <c r="AA705">
        <f>output__2[[#This Row],[m segmental(kg)]]*output__2[[#This Row],[vmag]]</f>
        <v>75.05181309804631</v>
      </c>
    </row>
    <row r="706" spans="1:27" x14ac:dyDescent="0.3">
      <c r="A706">
        <v>88.410805999999994</v>
      </c>
      <c r="B706">
        <f>output__2[[#This Row],[time]]-A705</f>
        <v>0.12518000000000029</v>
      </c>
      <c r="C706">
        <v>1.56</v>
      </c>
      <c r="D706">
        <v>7.42</v>
      </c>
      <c r="E706">
        <v>-2.3199999999999998</v>
      </c>
      <c r="F706">
        <v>1.31</v>
      </c>
      <c r="G706">
        <v>-0.86</v>
      </c>
      <c r="H706">
        <v>-0.04</v>
      </c>
      <c r="I706">
        <f>output__2[[#This Row],[wx]]*180/PI()</f>
        <v>75.057471162137844</v>
      </c>
      <c r="J706">
        <f>output__2[[#This Row],[wy]]*180/PI()</f>
        <v>-49.274370381250804</v>
      </c>
      <c r="K706">
        <f>output__2[[#This Row],[wz]]*180/PI()</f>
        <v>-2.2918311805232929</v>
      </c>
      <c r="L706">
        <f>output__2[[#This Row],[wx (deg)]]*output__2[[#This Row],[dt]]</f>
        <v>9.3956942400764376</v>
      </c>
      <c r="M706">
        <f>output__2[[#This Row],[wy (deg)]]*output__2[[#This Row],[dt]]</f>
        <v>-6.1681656843249897</v>
      </c>
      <c r="N706">
        <f>output__2[[#This Row],[wz (deg)]]*output__2[[#This Row],[dt]]</f>
        <v>-0.2868914271779065</v>
      </c>
      <c r="O706">
        <f>SUM($L$2:output__2[[#This Row],[delta θx]])</f>
        <v>-64.336184059082882</v>
      </c>
      <c r="P706">
        <f>SUM($M$2:output__2[[#This Row],[delta θy]])</f>
        <v>-15.980815635864936</v>
      </c>
      <c r="Q706">
        <f>SUM($N$2:output__2[[#This Row],[delta θz]])</f>
        <v>-11.569684044961042</v>
      </c>
      <c r="R706">
        <f>SQRT(output__2[[#This Row],[θ x]]^2+output__2[[#This Row],[θ y]]^2+output__2[[#This Row],[θ z]]^2)</f>
        <v>67.293303058862563</v>
      </c>
      <c r="S706">
        <f>output__2[[#This Row],[ax]]*$B706</f>
        <v>0.19528080000000045</v>
      </c>
      <c r="T706">
        <f>output__2[[#This Row],[ay]]*$B706</f>
        <v>0.9288356000000022</v>
      </c>
      <c r="U706">
        <f>output__2[[#This Row],[az]]*$B706</f>
        <v>-0.29041760000000066</v>
      </c>
      <c r="V706">
        <f>SUM(S$2:S706)</f>
        <v>15.658607259999734</v>
      </c>
      <c r="W706">
        <f>SUM(T$2:T706)</f>
        <v>15.186451249999536</v>
      </c>
      <c r="X706">
        <f>SUM($U$2:U706)</f>
        <v>-74.337322699999689</v>
      </c>
      <c r="Y706">
        <f>SQRT(output__2[[#This Row],[vx]]^2+output__2[[#This Row],[vy]]^2+output__2[[#This Row],[vz]]^2)</f>
        <v>77.471658231222975</v>
      </c>
      <c r="Z706">
        <f t="shared" si="10"/>
        <v>0.97499999999999998</v>
      </c>
      <c r="AA706">
        <f>output__2[[#This Row],[m segmental(kg)]]*output__2[[#This Row],[vmag]]</f>
        <v>75.534866775442396</v>
      </c>
    </row>
    <row r="707" spans="1:27" x14ac:dyDescent="0.3">
      <c r="A707">
        <v>88.559134</v>
      </c>
      <c r="B707">
        <f>output__2[[#This Row],[time]]-A706</f>
        <v>0.14832800000000645</v>
      </c>
      <c r="C707">
        <v>1.84</v>
      </c>
      <c r="D707">
        <v>2.33</v>
      </c>
      <c r="E707">
        <v>2.04</v>
      </c>
      <c r="F707">
        <v>0.44</v>
      </c>
      <c r="G707">
        <v>-0.17</v>
      </c>
      <c r="H707">
        <v>0.24</v>
      </c>
      <c r="I707">
        <f>output__2[[#This Row],[wx]]*180/PI()</f>
        <v>25.210142985756224</v>
      </c>
      <c r="J707">
        <f>output__2[[#This Row],[wy]]*180/PI()</f>
        <v>-9.7402825172239957</v>
      </c>
      <c r="K707">
        <f>output__2[[#This Row],[wz]]*180/PI()</f>
        <v>13.750987083139757</v>
      </c>
      <c r="L707">
        <f>output__2[[#This Row],[wx (deg)]]*output__2[[#This Row],[dt]]</f>
        <v>3.7393700887914121</v>
      </c>
      <c r="M707">
        <f>output__2[[#This Row],[wy (deg)]]*output__2[[#This Row],[dt]]</f>
        <v>-1.4447566252148638</v>
      </c>
      <c r="N707">
        <f>output__2[[#This Row],[wz (deg)]]*output__2[[#This Row],[dt]]</f>
        <v>2.0396564120680427</v>
      </c>
      <c r="O707">
        <f>SUM($L$2:output__2[[#This Row],[delta θx]])</f>
        <v>-60.596813970291471</v>
      </c>
      <c r="P707">
        <f>SUM($M$2:output__2[[#This Row],[delta θy]])</f>
        <v>-17.4255722610798</v>
      </c>
      <c r="Q707">
        <f>SUM($N$2:output__2[[#This Row],[delta θz]])</f>
        <v>-9.5300276328929989</v>
      </c>
      <c r="R707">
        <f>SQRT(output__2[[#This Row],[θ x]]^2+output__2[[#This Row],[θ y]]^2+output__2[[#This Row],[θ z]]^2)</f>
        <v>63.76869026928442</v>
      </c>
      <c r="S707">
        <f>output__2[[#This Row],[ax]]*$B707</f>
        <v>0.27292352000001191</v>
      </c>
      <c r="T707">
        <f>output__2[[#This Row],[ay]]*$B707</f>
        <v>0.34560424000001505</v>
      </c>
      <c r="U707">
        <f>output__2[[#This Row],[az]]*$B707</f>
        <v>0.30258912000001315</v>
      </c>
      <c r="V707">
        <f>SUM(S$2:S707)</f>
        <v>15.931530779999745</v>
      </c>
      <c r="W707">
        <f>SUM(T$2:T707)</f>
        <v>15.53205548999955</v>
      </c>
      <c r="X707">
        <f>SUM($U$2:U707)</f>
        <v>-74.034733579999681</v>
      </c>
      <c r="Y707">
        <f>SQRT(output__2[[#This Row],[vx]]^2+output__2[[#This Row],[vy]]^2+output__2[[#This Row],[vz]]^2)</f>
        <v>77.305887207896646</v>
      </c>
      <c r="Z707">
        <f t="shared" si="10"/>
        <v>0.97499999999999998</v>
      </c>
      <c r="AA707">
        <f>output__2[[#This Row],[m segmental(kg)]]*output__2[[#This Row],[vmag]]</f>
        <v>75.373240027699225</v>
      </c>
    </row>
    <row r="708" spans="1:27" x14ac:dyDescent="0.3">
      <c r="A708">
        <v>88.671207999999993</v>
      </c>
      <c r="B708">
        <f>output__2[[#This Row],[time]]-A707</f>
        <v>0.11207399999999268</v>
      </c>
      <c r="C708">
        <v>1.94</v>
      </c>
      <c r="D708">
        <v>-5.3</v>
      </c>
      <c r="E708">
        <v>3.5500000000000003</v>
      </c>
      <c r="F708">
        <v>0.02</v>
      </c>
      <c r="G708">
        <v>0.34</v>
      </c>
      <c r="H708">
        <v>-7.0000000000000007E-2</v>
      </c>
      <c r="I708">
        <f>output__2[[#This Row],[wx]]*180/PI()</f>
        <v>1.1459155902616465</v>
      </c>
      <c r="J708">
        <f>output__2[[#This Row],[wy]]*180/PI()</f>
        <v>19.480565034447991</v>
      </c>
      <c r="K708">
        <f>output__2[[#This Row],[wz]]*180/PI()</f>
        <v>-4.0107045659157627</v>
      </c>
      <c r="L708">
        <f>output__2[[#This Row],[wx (deg)]]*output__2[[#This Row],[dt]]</f>
        <v>0.12842734386297538</v>
      </c>
      <c r="M708">
        <f>output__2[[#This Row],[wy (deg)]]*output__2[[#This Row],[dt]]</f>
        <v>2.1832648456705814</v>
      </c>
      <c r="N708">
        <f>output__2[[#This Row],[wz (deg)]]*output__2[[#This Row],[dt]]</f>
        <v>-0.44949570352041385</v>
      </c>
      <c r="O708">
        <f>SUM($L$2:output__2[[#This Row],[delta θx]])</f>
        <v>-60.468386626428497</v>
      </c>
      <c r="P708">
        <f>SUM($M$2:output__2[[#This Row],[delta θy]])</f>
        <v>-15.242307415409218</v>
      </c>
      <c r="Q708">
        <f>SUM($N$2:output__2[[#This Row],[delta θz]])</f>
        <v>-9.979523336413413</v>
      </c>
      <c r="R708">
        <f>SQRT(output__2[[#This Row],[θ x]]^2+output__2[[#This Row],[θ y]]^2+output__2[[#This Row],[θ z]]^2)</f>
        <v>63.153341974681716</v>
      </c>
      <c r="S708">
        <f>output__2[[#This Row],[ax]]*$B708</f>
        <v>0.2174235599999858</v>
      </c>
      <c r="T708">
        <f>output__2[[#This Row],[ay]]*$B708</f>
        <v>-0.59399219999996122</v>
      </c>
      <c r="U708">
        <f>output__2[[#This Row],[az]]*$B708</f>
        <v>0.39786269999997403</v>
      </c>
      <c r="V708">
        <f>SUM(S$2:S708)</f>
        <v>16.14895433999973</v>
      </c>
      <c r="W708">
        <f>SUM(T$2:T708)</f>
        <v>14.938063289999588</v>
      </c>
      <c r="X708">
        <f>SUM($U$2:U708)</f>
        <v>-73.636870879999705</v>
      </c>
      <c r="Y708">
        <f>SQRT(output__2[[#This Row],[vx]]^2+output__2[[#This Row],[vy]]^2+output__2[[#This Row],[vz]]^2)</f>
        <v>76.85260707438087</v>
      </c>
      <c r="Z708">
        <f t="shared" ref="Z708:Z771" si="11">65*0.015</f>
        <v>0.97499999999999998</v>
      </c>
      <c r="AA708">
        <f>output__2[[#This Row],[m segmental(kg)]]*output__2[[#This Row],[vmag]]</f>
        <v>74.931291897521348</v>
      </c>
    </row>
    <row r="709" spans="1:27" x14ac:dyDescent="0.3">
      <c r="A709">
        <v>88.787475000000001</v>
      </c>
      <c r="B709">
        <f>output__2[[#This Row],[time]]-A708</f>
        <v>0.11626700000000767</v>
      </c>
      <c r="C709">
        <v>-3.4</v>
      </c>
      <c r="D709">
        <v>0.14000000000000001</v>
      </c>
      <c r="E709">
        <v>-1.6400000000000001</v>
      </c>
      <c r="F709">
        <v>1.8800000000000001</v>
      </c>
      <c r="G709">
        <v>0.45</v>
      </c>
      <c r="H709">
        <v>0.70000000000000007</v>
      </c>
      <c r="I709">
        <f>output__2[[#This Row],[wx]]*180/PI()</f>
        <v>107.71606548459478</v>
      </c>
      <c r="J709">
        <f>output__2[[#This Row],[wy]]*180/PI()</f>
        <v>25.783100780887047</v>
      </c>
      <c r="K709">
        <f>output__2[[#This Row],[wz]]*180/PI()</f>
        <v>40.107045659157627</v>
      </c>
      <c r="L709">
        <f>output__2[[#This Row],[wx (deg)]]*output__2[[#This Row],[dt]]</f>
        <v>12.523823785698207</v>
      </c>
      <c r="M709">
        <f>output__2[[#This Row],[wy (deg)]]*output__2[[#This Row],[dt]]</f>
        <v>2.9977237784915922</v>
      </c>
      <c r="N709">
        <f>output__2[[#This Row],[wz (deg)]]*output__2[[#This Row],[dt]]</f>
        <v>4.6631258776535871</v>
      </c>
      <c r="O709">
        <f>SUM($L$2:output__2[[#This Row],[delta θx]])</f>
        <v>-47.944562840730292</v>
      </c>
      <c r="P709">
        <f>SUM($M$2:output__2[[#This Row],[delta θy]])</f>
        <v>-12.244583636917627</v>
      </c>
      <c r="Q709">
        <f>SUM($N$2:output__2[[#This Row],[delta θz]])</f>
        <v>-5.3163974587598259</v>
      </c>
      <c r="R709">
        <f>SQRT(output__2[[#This Row],[θ x]]^2+output__2[[#This Row],[θ y]]^2+output__2[[#This Row],[θ z]]^2)</f>
        <v>49.768212911151579</v>
      </c>
      <c r="S709">
        <f>output__2[[#This Row],[ax]]*$B709</f>
        <v>-0.39530780000002608</v>
      </c>
      <c r="T709">
        <f>output__2[[#This Row],[ay]]*$B709</f>
        <v>1.6277380000001077E-2</v>
      </c>
      <c r="U709">
        <f>output__2[[#This Row],[az]]*$B709</f>
        <v>-0.1906778800000126</v>
      </c>
      <c r="V709">
        <f>SUM(S$2:S709)</f>
        <v>15.753646539999703</v>
      </c>
      <c r="W709">
        <f>SUM(T$2:T709)</f>
        <v>14.95434066999959</v>
      </c>
      <c r="X709">
        <f>SUM($U$2:U709)</f>
        <v>-73.827548759999715</v>
      </c>
      <c r="Y709">
        <f>SQRT(output__2[[#This Row],[vx]]^2+output__2[[#This Row],[vy]]^2+output__2[[#This Row],[vz]]^2)</f>
        <v>76.956589322109281</v>
      </c>
      <c r="Z709">
        <f t="shared" si="11"/>
        <v>0.97499999999999998</v>
      </c>
      <c r="AA709">
        <f>output__2[[#This Row],[m segmental(kg)]]*output__2[[#This Row],[vmag]]</f>
        <v>75.032674589056541</v>
      </c>
    </row>
    <row r="710" spans="1:27" x14ac:dyDescent="0.3">
      <c r="A710">
        <v>88.913047999999989</v>
      </c>
      <c r="B710">
        <f>output__2[[#This Row],[time]]-A709</f>
        <v>0.12557299999998861</v>
      </c>
      <c r="C710">
        <v>3.5300000000000002</v>
      </c>
      <c r="D710">
        <v>3.5300000000000002</v>
      </c>
      <c r="E710">
        <v>-2.5100000000000002</v>
      </c>
      <c r="F710">
        <v>0.45</v>
      </c>
      <c r="G710">
        <v>7.0000000000000007E-2</v>
      </c>
      <c r="H710">
        <v>-0.16</v>
      </c>
      <c r="I710">
        <f>output__2[[#This Row],[wx]]*180/PI()</f>
        <v>25.783100780887047</v>
      </c>
      <c r="J710">
        <f>output__2[[#This Row],[wy]]*180/PI()</f>
        <v>4.0107045659157627</v>
      </c>
      <c r="K710">
        <f>output__2[[#This Row],[wz]]*180/PI()</f>
        <v>-9.1673247220931717</v>
      </c>
      <c r="L710">
        <f>output__2[[#This Row],[wx (deg)]]*output__2[[#This Row],[dt]]</f>
        <v>3.2376613143580353</v>
      </c>
      <c r="M710">
        <f>output__2[[#This Row],[wy (deg)]]*output__2[[#This Row],[dt]]</f>
        <v>0.50363620445569435</v>
      </c>
      <c r="N710">
        <f>output__2[[#This Row],[wz (deg)]]*output__2[[#This Row],[dt]]</f>
        <v>-1.1511684673273015</v>
      </c>
      <c r="O710">
        <f>SUM($L$2:output__2[[#This Row],[delta θx]])</f>
        <v>-44.706901526372256</v>
      </c>
      <c r="P710">
        <f>SUM($M$2:output__2[[#This Row],[delta θy]])</f>
        <v>-11.740947432461933</v>
      </c>
      <c r="Q710">
        <f>SUM($N$2:output__2[[#This Row],[delta θz]])</f>
        <v>-6.4675659260871274</v>
      </c>
      <c r="R710">
        <f>SQRT(output__2[[#This Row],[θ x]]^2+output__2[[#This Row],[θ y]]^2+output__2[[#This Row],[θ z]]^2)</f>
        <v>46.673186089111844</v>
      </c>
      <c r="S710">
        <f>output__2[[#This Row],[ax]]*$B710</f>
        <v>0.44327268999995983</v>
      </c>
      <c r="T710">
        <f>output__2[[#This Row],[ay]]*$B710</f>
        <v>0.44327268999995983</v>
      </c>
      <c r="U710">
        <f>output__2[[#This Row],[az]]*$B710</f>
        <v>-0.31518822999997143</v>
      </c>
      <c r="V710">
        <f>SUM(S$2:S710)</f>
        <v>16.196919229999665</v>
      </c>
      <c r="W710">
        <f>SUM(T$2:T710)</f>
        <v>15.39761335999955</v>
      </c>
      <c r="X710">
        <f>SUM($U$2:U710)</f>
        <v>-74.14273698999969</v>
      </c>
      <c r="Y710">
        <f>SQRT(output__2[[#This Row],[vx]]^2+output__2[[#This Row],[vy]]^2+output__2[[#This Row],[vz]]^2)</f>
        <v>77.43753700948551</v>
      </c>
      <c r="Z710">
        <f t="shared" si="11"/>
        <v>0.97499999999999998</v>
      </c>
      <c r="AA710">
        <f>output__2[[#This Row],[m segmental(kg)]]*output__2[[#This Row],[vmag]]</f>
        <v>75.50159858424837</v>
      </c>
    </row>
    <row r="711" spans="1:27" x14ac:dyDescent="0.3">
      <c r="A711">
        <v>89.039755999999997</v>
      </c>
      <c r="B711">
        <f>output__2[[#This Row],[time]]-A710</f>
        <v>0.12670800000000781</v>
      </c>
      <c r="C711">
        <v>-0.09</v>
      </c>
      <c r="D711">
        <v>-4.28</v>
      </c>
      <c r="E711">
        <v>1.21</v>
      </c>
      <c r="F711">
        <v>-0.84</v>
      </c>
      <c r="G711">
        <v>-0.15</v>
      </c>
      <c r="H711">
        <v>-0.2</v>
      </c>
      <c r="I711">
        <f>output__2[[#This Row],[wx]]*180/PI()</f>
        <v>-48.128454790989146</v>
      </c>
      <c r="J711">
        <f>output__2[[#This Row],[wy]]*180/PI()</f>
        <v>-8.5943669269623477</v>
      </c>
      <c r="K711">
        <f>output__2[[#This Row],[wz]]*180/PI()</f>
        <v>-11.459155902616464</v>
      </c>
      <c r="L711">
        <f>output__2[[#This Row],[wx (deg)]]*output__2[[#This Row],[dt]]</f>
        <v>-6.0982602496570291</v>
      </c>
      <c r="M711">
        <f>output__2[[#This Row],[wy (deg)]]*output__2[[#This Row],[dt]]</f>
        <v>-1.0889750445816122</v>
      </c>
      <c r="N711">
        <f>output__2[[#This Row],[wz (deg)]]*output__2[[#This Row],[dt]]</f>
        <v>-1.4519667261088165</v>
      </c>
      <c r="O711">
        <f>SUM($L$2:output__2[[#This Row],[delta θx]])</f>
        <v>-50.805161776029287</v>
      </c>
      <c r="P711">
        <f>SUM($M$2:output__2[[#This Row],[delta θy]])</f>
        <v>-12.829922477043546</v>
      </c>
      <c r="Q711">
        <f>SUM($N$2:output__2[[#This Row],[delta θz]])</f>
        <v>-7.9195326521959437</v>
      </c>
      <c r="R711">
        <f>SQRT(output__2[[#This Row],[θ x]]^2+output__2[[#This Row],[θ y]]^2+output__2[[#This Row],[θ z]]^2)</f>
        <v>52.99519196384378</v>
      </c>
      <c r="S711">
        <f>output__2[[#This Row],[ax]]*$B711</f>
        <v>-1.1403720000000703E-2</v>
      </c>
      <c r="T711">
        <f>output__2[[#This Row],[ay]]*$B711</f>
        <v>-0.54231024000003347</v>
      </c>
      <c r="U711">
        <f>output__2[[#This Row],[az]]*$B711</f>
        <v>0.15331668000000945</v>
      </c>
      <c r="V711">
        <f>SUM(S$2:S711)</f>
        <v>16.185515509999664</v>
      </c>
      <c r="W711">
        <f>SUM(T$2:T711)</f>
        <v>14.855303119999517</v>
      </c>
      <c r="X711">
        <f>SUM($U$2:U711)</f>
        <v>-73.989420309999687</v>
      </c>
      <c r="Y711">
        <f>SQRT(output__2[[#This Row],[vx]]^2+output__2[[#This Row],[vy]]^2+output__2[[#This Row],[vz]]^2)</f>
        <v>77.182156363509961</v>
      </c>
      <c r="Z711">
        <f t="shared" si="11"/>
        <v>0.97499999999999998</v>
      </c>
      <c r="AA711">
        <f>output__2[[#This Row],[m segmental(kg)]]*output__2[[#This Row],[vmag]]</f>
        <v>75.252602454422217</v>
      </c>
    </row>
    <row r="712" spans="1:27" x14ac:dyDescent="0.3">
      <c r="A712">
        <v>89.165916999999993</v>
      </c>
      <c r="B712">
        <f>output__2[[#This Row],[time]]-A711</f>
        <v>0.12616099999999619</v>
      </c>
      <c r="C712">
        <v>0.81</v>
      </c>
      <c r="D712">
        <v>-13.620000000000001</v>
      </c>
      <c r="E712">
        <v>-1.5</v>
      </c>
      <c r="F712">
        <v>0.89</v>
      </c>
      <c r="G712">
        <v>0.81</v>
      </c>
      <c r="H712">
        <v>-0.19</v>
      </c>
      <c r="I712">
        <f>output__2[[#This Row],[wx]]*180/PI()</f>
        <v>50.993243766643261</v>
      </c>
      <c r="J712">
        <f>output__2[[#This Row],[wy]]*180/PI()</f>
        <v>46.409581405596683</v>
      </c>
      <c r="K712">
        <f>output__2[[#This Row],[wz]]*180/PI()</f>
        <v>-10.886198107485642</v>
      </c>
      <c r="L712">
        <f>output__2[[#This Row],[wx (deg)]]*output__2[[#This Row],[dt]]</f>
        <v>6.4333586268432859</v>
      </c>
      <c r="M712">
        <f>output__2[[#This Row],[wy (deg)]]*output__2[[#This Row],[dt]]</f>
        <v>5.8550791997113061</v>
      </c>
      <c r="N712">
        <f>output__2[[#This Row],[wz (deg)]]*output__2[[#This Row],[dt]]</f>
        <v>-1.3734136394384546</v>
      </c>
      <c r="O712">
        <f>SUM($L$2:output__2[[#This Row],[delta θx]])</f>
        <v>-44.371803149186</v>
      </c>
      <c r="P712">
        <f>SUM($M$2:output__2[[#This Row],[delta θy]])</f>
        <v>-6.9748432773322397</v>
      </c>
      <c r="Q712">
        <f>SUM($N$2:output__2[[#This Row],[delta θz]])</f>
        <v>-9.292946291634399</v>
      </c>
      <c r="R712">
        <f>SQRT(output__2[[#This Row],[θ x]]^2+output__2[[#This Row],[θ y]]^2+output__2[[#This Row],[θ z]]^2)</f>
        <v>45.867899496626841</v>
      </c>
      <c r="S712">
        <f>output__2[[#This Row],[ax]]*$B712</f>
        <v>0.10219040999999693</v>
      </c>
      <c r="T712">
        <f>output__2[[#This Row],[ay]]*$B712</f>
        <v>-1.7183128199999482</v>
      </c>
      <c r="U712">
        <f>output__2[[#This Row],[az]]*$B712</f>
        <v>-0.18924149999999429</v>
      </c>
      <c r="V712">
        <f>SUM(S$2:S712)</f>
        <v>16.287705919999663</v>
      </c>
      <c r="W712">
        <f>SUM(T$2:T712)</f>
        <v>13.136990299999569</v>
      </c>
      <c r="X712">
        <f>SUM($U$2:U712)</f>
        <v>-74.178661809999682</v>
      </c>
      <c r="Y712">
        <f>SQRT(output__2[[#This Row],[vx]]^2+output__2[[#This Row],[vy]]^2+output__2[[#This Row],[vz]]^2)</f>
        <v>77.073625490182962</v>
      </c>
      <c r="Z712">
        <f t="shared" si="11"/>
        <v>0.97499999999999998</v>
      </c>
      <c r="AA712">
        <f>output__2[[#This Row],[m segmental(kg)]]*output__2[[#This Row],[vmag]]</f>
        <v>75.146784852928391</v>
      </c>
    </row>
    <row r="713" spans="1:27" x14ac:dyDescent="0.3">
      <c r="A713">
        <v>89.299641999999992</v>
      </c>
      <c r="B713">
        <f>output__2[[#This Row],[time]]-A712</f>
        <v>0.13372499999999832</v>
      </c>
      <c r="C713">
        <v>-1.17</v>
      </c>
      <c r="D713">
        <v>1.49</v>
      </c>
      <c r="E713">
        <v>4.2</v>
      </c>
      <c r="F713">
        <v>0.26</v>
      </c>
      <c r="G713">
        <v>0.55000000000000004</v>
      </c>
      <c r="H713">
        <v>-0.03</v>
      </c>
      <c r="I713">
        <f>output__2[[#This Row],[wx]]*180/PI()</f>
        <v>14.896902673401405</v>
      </c>
      <c r="J713">
        <f>output__2[[#This Row],[wy]]*180/PI()</f>
        <v>31.512678732195283</v>
      </c>
      <c r="K713">
        <f>output__2[[#This Row],[wz]]*180/PI()</f>
        <v>-1.7188733853924696</v>
      </c>
      <c r="L713">
        <f>output__2[[#This Row],[wx (deg)]]*output__2[[#This Row],[dt]]</f>
        <v>1.9920883100005777</v>
      </c>
      <c r="M713">
        <f>output__2[[#This Row],[wy (deg)]]*output__2[[#This Row],[dt]]</f>
        <v>4.2140329634627616</v>
      </c>
      <c r="N713">
        <f>output__2[[#This Row],[wz (deg)]]*output__2[[#This Row],[dt]]</f>
        <v>-0.22985634346160511</v>
      </c>
      <c r="O713">
        <f>SUM($L$2:output__2[[#This Row],[delta θx]])</f>
        <v>-42.379714839185425</v>
      </c>
      <c r="P713">
        <f>SUM($M$2:output__2[[#This Row],[delta θy]])</f>
        <v>-2.7608103138694782</v>
      </c>
      <c r="Q713">
        <f>SUM($N$2:output__2[[#This Row],[delta θz]])</f>
        <v>-9.5228026350960047</v>
      </c>
      <c r="R713">
        <f>SQRT(output__2[[#This Row],[θ x]]^2+output__2[[#This Row],[θ y]]^2+output__2[[#This Row],[θ z]]^2)</f>
        <v>43.524086130174325</v>
      </c>
      <c r="S713">
        <f>output__2[[#This Row],[ax]]*$B713</f>
        <v>-0.15645824999999802</v>
      </c>
      <c r="T713">
        <f>output__2[[#This Row],[ay]]*$B713</f>
        <v>0.19925024999999749</v>
      </c>
      <c r="U713">
        <f>output__2[[#This Row],[az]]*$B713</f>
        <v>0.56164499999999296</v>
      </c>
      <c r="V713">
        <f>SUM(S$2:S713)</f>
        <v>16.131247669999667</v>
      </c>
      <c r="W713">
        <f>SUM(T$2:T713)</f>
        <v>13.336240549999566</v>
      </c>
      <c r="X713">
        <f>SUM($U$2:U713)</f>
        <v>-73.617016809999683</v>
      </c>
      <c r="Y713">
        <f>SQRT(output__2[[#This Row],[vx]]^2+output__2[[#This Row],[vy]]^2+output__2[[#This Row],[vz]]^2)</f>
        <v>76.534551853408658</v>
      </c>
      <c r="Z713">
        <f t="shared" si="11"/>
        <v>0.97499999999999998</v>
      </c>
      <c r="AA713">
        <f>output__2[[#This Row],[m segmental(kg)]]*output__2[[#This Row],[vmag]]</f>
        <v>74.621188057073439</v>
      </c>
    </row>
    <row r="714" spans="1:27" x14ac:dyDescent="0.3">
      <c r="A714">
        <v>89.416100999999998</v>
      </c>
      <c r="B714">
        <f>output__2[[#This Row],[time]]-A713</f>
        <v>0.11645900000000609</v>
      </c>
      <c r="C714">
        <v>2.98</v>
      </c>
      <c r="D714">
        <v>-3.85</v>
      </c>
      <c r="E714">
        <v>2.46</v>
      </c>
      <c r="F714">
        <v>0.39</v>
      </c>
      <c r="G714">
        <v>0.39</v>
      </c>
      <c r="H714">
        <v>0.28000000000000003</v>
      </c>
      <c r="I714">
        <f>output__2[[#This Row],[wx]]*180/PI()</f>
        <v>22.345354010102106</v>
      </c>
      <c r="J714">
        <f>output__2[[#This Row],[wy]]*180/PI()</f>
        <v>22.345354010102106</v>
      </c>
      <c r="K714">
        <f>output__2[[#This Row],[wz]]*180/PI()</f>
        <v>16.042818263663051</v>
      </c>
      <c r="L714">
        <f>output__2[[#This Row],[wx (deg)]]*output__2[[#This Row],[dt]]</f>
        <v>2.602317582662617</v>
      </c>
      <c r="M714">
        <f>output__2[[#This Row],[wy (deg)]]*output__2[[#This Row],[dt]]</f>
        <v>2.602317582662617</v>
      </c>
      <c r="N714">
        <f>output__2[[#This Row],[wz (deg)]]*output__2[[#This Row],[dt]]</f>
        <v>1.8683305721680328</v>
      </c>
      <c r="O714">
        <f>SUM($L$2:output__2[[#This Row],[delta θx]])</f>
        <v>-39.777397256522811</v>
      </c>
      <c r="P714">
        <f>SUM($M$2:output__2[[#This Row],[delta θy]])</f>
        <v>-0.15849273120686114</v>
      </c>
      <c r="Q714">
        <f>SUM($N$2:output__2[[#This Row],[delta θz]])</f>
        <v>-7.6544720629279723</v>
      </c>
      <c r="R714">
        <f>SQRT(output__2[[#This Row],[θ x]]^2+output__2[[#This Row],[θ y]]^2+output__2[[#This Row],[θ z]]^2)</f>
        <v>40.507498009766273</v>
      </c>
      <c r="S714">
        <f>output__2[[#This Row],[ax]]*$B714</f>
        <v>0.34704782000001816</v>
      </c>
      <c r="T714">
        <f>output__2[[#This Row],[ay]]*$B714</f>
        <v>-0.44836715000002342</v>
      </c>
      <c r="U714">
        <f>output__2[[#This Row],[az]]*$B714</f>
        <v>0.28648914000001496</v>
      </c>
      <c r="V714">
        <f>SUM(S$2:S714)</f>
        <v>16.478295489999685</v>
      </c>
      <c r="W714">
        <f>SUM(T$2:T714)</f>
        <v>12.887873399999542</v>
      </c>
      <c r="X714">
        <f>SUM($U$2:U714)</f>
        <v>-73.330527669999668</v>
      </c>
      <c r="Y714">
        <f>SQRT(output__2[[#This Row],[vx]]^2+output__2[[#This Row],[vy]]^2+output__2[[#This Row],[vz]]^2)</f>
        <v>76.256132811667982</v>
      </c>
      <c r="Z714">
        <f t="shared" si="11"/>
        <v>0.97499999999999998</v>
      </c>
      <c r="AA714">
        <f>output__2[[#This Row],[m segmental(kg)]]*output__2[[#This Row],[vmag]]</f>
        <v>74.34972949137628</v>
      </c>
    </row>
    <row r="715" spans="1:27" x14ac:dyDescent="0.3">
      <c r="A715">
        <v>89.540925000000001</v>
      </c>
      <c r="B715">
        <f>output__2[[#This Row],[time]]-A714</f>
        <v>0.12482400000000382</v>
      </c>
      <c r="C715">
        <v>-2.39</v>
      </c>
      <c r="D715">
        <v>-6.3900000000000006</v>
      </c>
      <c r="E715">
        <v>0.15</v>
      </c>
      <c r="F715">
        <v>-0.61</v>
      </c>
      <c r="G715">
        <v>0.24</v>
      </c>
      <c r="H715">
        <v>-0.34</v>
      </c>
      <c r="I715">
        <f>output__2[[#This Row],[wx]]*180/PI()</f>
        <v>-34.950425502980217</v>
      </c>
      <c r="J715">
        <f>output__2[[#This Row],[wy]]*180/PI()</f>
        <v>13.750987083139757</v>
      </c>
      <c r="K715">
        <f>output__2[[#This Row],[wz]]*180/PI()</f>
        <v>-19.480565034447991</v>
      </c>
      <c r="L715">
        <f>output__2[[#This Row],[wx (deg)]]*output__2[[#This Row],[dt]]</f>
        <v>-4.3626519129841359</v>
      </c>
      <c r="M715">
        <f>output__2[[#This Row],[wy (deg)]]*output__2[[#This Row],[dt]]</f>
        <v>1.7164532116658895</v>
      </c>
      <c r="N715">
        <f>output__2[[#This Row],[wz (deg)]]*output__2[[#This Row],[dt]]</f>
        <v>-2.4316420498600104</v>
      </c>
      <c r="O715">
        <f>SUM($L$2:output__2[[#This Row],[delta θx]])</f>
        <v>-44.140049169506945</v>
      </c>
      <c r="P715">
        <f>SUM($M$2:output__2[[#This Row],[delta θy]])</f>
        <v>1.5579604804590284</v>
      </c>
      <c r="Q715">
        <f>SUM($N$2:output__2[[#This Row],[delta θz]])</f>
        <v>-10.086114112787982</v>
      </c>
      <c r="R715">
        <f>SQRT(output__2[[#This Row],[θ x]]^2+output__2[[#This Row],[θ y]]^2+output__2[[#This Row],[θ z]]^2)</f>
        <v>45.304534866184689</v>
      </c>
      <c r="S715">
        <f>output__2[[#This Row],[ax]]*$B715</f>
        <v>-0.29832936000000915</v>
      </c>
      <c r="T715">
        <f>output__2[[#This Row],[ay]]*$B715</f>
        <v>-0.79762536000002449</v>
      </c>
      <c r="U715">
        <f>output__2[[#This Row],[az]]*$B715</f>
        <v>1.8723600000000572E-2</v>
      </c>
      <c r="V715">
        <f>SUM(S$2:S715)</f>
        <v>16.179966129999677</v>
      </c>
      <c r="W715">
        <f>SUM(T$2:T715)</f>
        <v>12.090248039999517</v>
      </c>
      <c r="X715">
        <f>SUM($U$2:U715)</f>
        <v>-73.311804069999667</v>
      </c>
      <c r="Y715">
        <f>SQRT(output__2[[#This Row],[vx]]^2+output__2[[#This Row],[vy]]^2+output__2[[#This Row],[vz]]^2)</f>
        <v>76.043316719056051</v>
      </c>
      <c r="Z715">
        <f t="shared" si="11"/>
        <v>0.97499999999999998</v>
      </c>
      <c r="AA715">
        <f>output__2[[#This Row],[m segmental(kg)]]*output__2[[#This Row],[vmag]]</f>
        <v>74.142233801079655</v>
      </c>
    </row>
    <row r="716" spans="1:27" x14ac:dyDescent="0.3">
      <c r="A716">
        <v>89.680881999999997</v>
      </c>
      <c r="B716">
        <f>output__2[[#This Row],[time]]-A715</f>
        <v>0.13995699999999545</v>
      </c>
      <c r="C716">
        <v>1.24</v>
      </c>
      <c r="D716">
        <v>4.9000000000000004</v>
      </c>
      <c r="E716">
        <v>-1.02</v>
      </c>
      <c r="F716">
        <v>-1.36</v>
      </c>
      <c r="G716">
        <v>-0.59</v>
      </c>
      <c r="H716">
        <v>0.32</v>
      </c>
      <c r="I716">
        <f>output__2[[#This Row],[wx]]*180/PI()</f>
        <v>-77.922260137791966</v>
      </c>
      <c r="J716">
        <f>output__2[[#This Row],[wy]]*180/PI()</f>
        <v>-33.804509912718565</v>
      </c>
      <c r="K716">
        <f>output__2[[#This Row],[wz]]*180/PI()</f>
        <v>18.334649444186343</v>
      </c>
      <c r="L716">
        <f>output__2[[#This Row],[wx (deg)]]*output__2[[#This Row],[dt]]</f>
        <v>-10.905765762104595</v>
      </c>
      <c r="M716">
        <f>output__2[[#This Row],[wy (deg)]]*output__2[[#This Row],[dt]]</f>
        <v>-4.7311777938541981</v>
      </c>
      <c r="N716">
        <f>output__2[[#This Row],[wz (deg)]]*output__2[[#This Row],[dt]]</f>
        <v>2.5660625322599047</v>
      </c>
      <c r="O716">
        <f>SUM($L$2:output__2[[#This Row],[delta θx]])</f>
        <v>-55.045814931611538</v>
      </c>
      <c r="P716">
        <f>SUM($M$2:output__2[[#This Row],[delta θy]])</f>
        <v>-3.1732173133951695</v>
      </c>
      <c r="Q716">
        <f>SUM($N$2:output__2[[#This Row],[delta θz]])</f>
        <v>-7.5200515805280777</v>
      </c>
      <c r="R716">
        <f>SQRT(output__2[[#This Row],[θ x]]^2+output__2[[#This Row],[θ y]]^2+output__2[[#This Row],[θ z]]^2)</f>
        <v>55.647661454701414</v>
      </c>
      <c r="S716">
        <f>output__2[[#This Row],[ax]]*$B716</f>
        <v>0.17354667999999435</v>
      </c>
      <c r="T716">
        <f>output__2[[#This Row],[ay]]*$B716</f>
        <v>0.68578929999997773</v>
      </c>
      <c r="U716">
        <f>output__2[[#This Row],[az]]*$B716</f>
        <v>-0.14275613999999537</v>
      </c>
      <c r="V716">
        <f>SUM(S$2:S716)</f>
        <v>16.353512809999671</v>
      </c>
      <c r="W716">
        <f>SUM(T$2:T716)</f>
        <v>12.776037339999496</v>
      </c>
      <c r="X716">
        <f>SUM($U$2:U716)</f>
        <v>-73.454560209999656</v>
      </c>
      <c r="Y716">
        <f>SQRT(output__2[[#This Row],[vx]]^2+output__2[[#This Row],[vy]]^2+output__2[[#This Row],[vz]]^2)</f>
        <v>76.329790560333322</v>
      </c>
      <c r="Z716">
        <f t="shared" si="11"/>
        <v>0.97499999999999998</v>
      </c>
      <c r="AA716">
        <f>output__2[[#This Row],[m segmental(kg)]]*output__2[[#This Row],[vmag]]</f>
        <v>74.421545796324992</v>
      </c>
    </row>
    <row r="717" spans="1:27" x14ac:dyDescent="0.3">
      <c r="A717">
        <v>89.794336000000001</v>
      </c>
      <c r="B717">
        <f>output__2[[#This Row],[time]]-A716</f>
        <v>0.11345400000000438</v>
      </c>
      <c r="C717">
        <v>-3.3000000000000003</v>
      </c>
      <c r="D717">
        <v>-0.19</v>
      </c>
      <c r="E717">
        <v>0.73</v>
      </c>
      <c r="F717">
        <v>-0.9</v>
      </c>
      <c r="G717">
        <v>-0.64</v>
      </c>
      <c r="H717">
        <v>-0.03</v>
      </c>
      <c r="I717">
        <f>output__2[[#This Row],[wx]]*180/PI()</f>
        <v>-51.566201561774093</v>
      </c>
      <c r="J717">
        <f>output__2[[#This Row],[wy]]*180/PI()</f>
        <v>-36.669298888372687</v>
      </c>
      <c r="K717">
        <f>output__2[[#This Row],[wz]]*180/PI()</f>
        <v>-1.7188733853924696</v>
      </c>
      <c r="L717">
        <f>output__2[[#This Row],[wx (deg)]]*output__2[[#This Row],[dt]]</f>
        <v>-5.8503918319897439</v>
      </c>
      <c r="M717">
        <f>output__2[[#This Row],[wy (deg)]]*output__2[[#This Row],[dt]]</f>
        <v>-4.1602786360815953</v>
      </c>
      <c r="N717">
        <f>output__2[[#This Row],[wz (deg)]]*output__2[[#This Row],[dt]]</f>
        <v>-0.19501306106632479</v>
      </c>
      <c r="O717">
        <f>SUM($L$2:output__2[[#This Row],[delta θx]])</f>
        <v>-60.896206763601285</v>
      </c>
      <c r="P717">
        <f>SUM($M$2:output__2[[#This Row],[delta θy]])</f>
        <v>-7.3334959494767649</v>
      </c>
      <c r="Q717">
        <f>SUM($N$2:output__2[[#This Row],[delta θz]])</f>
        <v>-7.7150646415944024</v>
      </c>
      <c r="R717">
        <f>SQRT(output__2[[#This Row],[θ x]]^2+output__2[[#This Row],[θ y]]^2+output__2[[#This Row],[θ z]]^2)</f>
        <v>61.819498408352125</v>
      </c>
      <c r="S717">
        <f>output__2[[#This Row],[ax]]*$B717</f>
        <v>-0.3743982000000145</v>
      </c>
      <c r="T717">
        <f>output__2[[#This Row],[ay]]*$B717</f>
        <v>-2.1556260000000833E-2</v>
      </c>
      <c r="U717">
        <f>output__2[[#This Row],[az]]*$B717</f>
        <v>8.2821420000003199E-2</v>
      </c>
      <c r="V717">
        <f>SUM(S$2:S717)</f>
        <v>15.979114609999657</v>
      </c>
      <c r="W717">
        <f>SUM(T$2:T717)</f>
        <v>12.754481079999495</v>
      </c>
      <c r="X717">
        <f>SUM($U$2:U717)</f>
        <v>-73.371738789999654</v>
      </c>
      <c r="Y717">
        <f>SQRT(output__2[[#This Row],[vx]]^2+output__2[[#This Row],[vy]]^2+output__2[[#This Row],[vz]]^2)</f>
        <v>76.167059444404899</v>
      </c>
      <c r="Z717">
        <f t="shared" si="11"/>
        <v>0.97499999999999998</v>
      </c>
      <c r="AA717">
        <f>output__2[[#This Row],[m segmental(kg)]]*output__2[[#This Row],[vmag]]</f>
        <v>74.262882958294782</v>
      </c>
    </row>
    <row r="718" spans="1:27" x14ac:dyDescent="0.3">
      <c r="A718">
        <v>89.918064000000001</v>
      </c>
      <c r="B718">
        <f>output__2[[#This Row],[time]]-A717</f>
        <v>0.12372799999999984</v>
      </c>
      <c r="C718">
        <v>2.54</v>
      </c>
      <c r="D718">
        <v>-8.76</v>
      </c>
      <c r="E718">
        <v>2.91</v>
      </c>
      <c r="F718">
        <v>-0.36</v>
      </c>
      <c r="G718">
        <v>0.44</v>
      </c>
      <c r="H718">
        <v>-0.12</v>
      </c>
      <c r="I718">
        <f>output__2[[#This Row],[wx]]*180/PI()</f>
        <v>-20.626480624709636</v>
      </c>
      <c r="J718">
        <f>output__2[[#This Row],[wy]]*180/PI()</f>
        <v>25.210142985756224</v>
      </c>
      <c r="K718">
        <f>output__2[[#This Row],[wz]]*180/PI()</f>
        <v>-6.8754935415698784</v>
      </c>
      <c r="L718">
        <f>output__2[[#This Row],[wx (deg)]]*output__2[[#This Row],[dt]]</f>
        <v>-2.5520731947340707</v>
      </c>
      <c r="M718">
        <f>output__2[[#This Row],[wy (deg)]]*output__2[[#This Row],[dt]]</f>
        <v>3.1192005713416422</v>
      </c>
      <c r="N718">
        <f>output__2[[#This Row],[wz (deg)]]*output__2[[#This Row],[dt]]</f>
        <v>-0.85069106491135682</v>
      </c>
      <c r="O718">
        <f>SUM($L$2:output__2[[#This Row],[delta θx]])</f>
        <v>-63.448279958335355</v>
      </c>
      <c r="P718">
        <f>SUM($M$2:output__2[[#This Row],[delta θy]])</f>
        <v>-4.2142953781351231</v>
      </c>
      <c r="Q718">
        <f>SUM($N$2:output__2[[#This Row],[delta θz]])</f>
        <v>-8.5657557065057599</v>
      </c>
      <c r="R718">
        <f>SQRT(output__2[[#This Row],[θ x]]^2+output__2[[#This Row],[θ y]]^2+output__2[[#This Row],[θ z]]^2)</f>
        <v>64.162424253054894</v>
      </c>
      <c r="S718">
        <f>output__2[[#This Row],[ax]]*$B718</f>
        <v>0.31426911999999957</v>
      </c>
      <c r="T718">
        <f>output__2[[#This Row],[ay]]*$B718</f>
        <v>-1.0838572799999986</v>
      </c>
      <c r="U718">
        <f>output__2[[#This Row],[az]]*$B718</f>
        <v>0.36004847999999956</v>
      </c>
      <c r="V718">
        <f>SUM(S$2:S718)</f>
        <v>16.293383729999658</v>
      </c>
      <c r="W718">
        <f>SUM(T$2:T718)</f>
        <v>11.670623799999497</v>
      </c>
      <c r="X718">
        <f>SUM($U$2:U718)</f>
        <v>-73.011690309999651</v>
      </c>
      <c r="Y718">
        <f>SQRT(output__2[[#This Row],[vx]]^2+output__2[[#This Row],[vy]]^2+output__2[[#This Row],[vz]]^2)</f>
        <v>75.712513729088599</v>
      </c>
      <c r="Z718">
        <f t="shared" si="11"/>
        <v>0.97499999999999998</v>
      </c>
      <c r="AA718">
        <f>output__2[[#This Row],[m segmental(kg)]]*output__2[[#This Row],[vmag]]</f>
        <v>73.81970088586138</v>
      </c>
    </row>
    <row r="719" spans="1:27" x14ac:dyDescent="0.3">
      <c r="A719">
        <v>90.04955799999999</v>
      </c>
      <c r="B719">
        <f>output__2[[#This Row],[time]]-A718</f>
        <v>0.13149399999998934</v>
      </c>
      <c r="C719">
        <v>7.13</v>
      </c>
      <c r="D719">
        <v>2.86</v>
      </c>
      <c r="E719">
        <v>-17.39</v>
      </c>
      <c r="F719">
        <v>-3.21</v>
      </c>
      <c r="G719">
        <v>0.82000000000000006</v>
      </c>
      <c r="H719">
        <v>1.1000000000000001</v>
      </c>
      <c r="I719">
        <f>output__2[[#This Row],[wx]]*180/PI()</f>
        <v>-183.91945223699423</v>
      </c>
      <c r="J719">
        <f>output__2[[#This Row],[wy]]*180/PI()</f>
        <v>46.982539200727516</v>
      </c>
      <c r="K719">
        <f>output__2[[#This Row],[wz]]*180/PI()</f>
        <v>63.025357464390567</v>
      </c>
      <c r="L719">
        <f>output__2[[#This Row],[wx (deg)]]*output__2[[#This Row],[dt]]</f>
        <v>-24.184304452449361</v>
      </c>
      <c r="M719">
        <f>output__2[[#This Row],[wy (deg)]]*output__2[[#This Row],[dt]]</f>
        <v>6.1779220096599632</v>
      </c>
      <c r="N719">
        <f>output__2[[#This Row],[wz (deg)]]*output__2[[#This Row],[dt]]</f>
        <v>8.2874563544219022</v>
      </c>
      <c r="O719">
        <f>SUM($L$2:output__2[[#This Row],[delta θx]])</f>
        <v>-87.632584410784716</v>
      </c>
      <c r="P719">
        <f>SUM($M$2:output__2[[#This Row],[delta θy]])</f>
        <v>1.9636266315248401</v>
      </c>
      <c r="Q719">
        <f>SUM($N$2:output__2[[#This Row],[delta θz]])</f>
        <v>-0.2782993520838577</v>
      </c>
      <c r="R719">
        <f>SQRT(output__2[[#This Row],[θ x]]^2+output__2[[#This Row],[θ y]]^2+output__2[[#This Row],[θ z]]^2)</f>
        <v>87.655023419030087</v>
      </c>
      <c r="S719">
        <f>output__2[[#This Row],[ax]]*$B719</f>
        <v>0.937552219999924</v>
      </c>
      <c r="T719">
        <f>output__2[[#This Row],[ay]]*$B719</f>
        <v>0.37607283999996949</v>
      </c>
      <c r="U719">
        <f>output__2[[#This Row],[az]]*$B719</f>
        <v>-2.2866806599998148</v>
      </c>
      <c r="V719">
        <f>SUM(S$2:S719)</f>
        <v>17.23093594999958</v>
      </c>
      <c r="W719">
        <f>SUM(T$2:T719)</f>
        <v>12.046696639999466</v>
      </c>
      <c r="X719">
        <f>SUM($U$2:U719)</f>
        <v>-75.298370969999468</v>
      </c>
      <c r="Y719">
        <f>SQRT(output__2[[#This Row],[vx]]^2+output__2[[#This Row],[vy]]^2+output__2[[#This Row],[vz]]^2)</f>
        <v>78.178467140158361</v>
      </c>
      <c r="Z719">
        <f t="shared" si="11"/>
        <v>0.97499999999999998</v>
      </c>
      <c r="AA719">
        <f>output__2[[#This Row],[m segmental(kg)]]*output__2[[#This Row],[vmag]]</f>
        <v>76.2240054616544</v>
      </c>
    </row>
    <row r="720" spans="1:27" x14ac:dyDescent="0.3">
      <c r="A720">
        <v>90.180388999999991</v>
      </c>
      <c r="B720">
        <f>output__2[[#This Row],[time]]-A719</f>
        <v>0.13083100000000059</v>
      </c>
      <c r="C720">
        <v>-0.05</v>
      </c>
      <c r="D720">
        <v>1.62</v>
      </c>
      <c r="E720">
        <v>-5.73</v>
      </c>
      <c r="F720">
        <v>-0.52</v>
      </c>
      <c r="G720">
        <v>0.41000000000000003</v>
      </c>
      <c r="H720">
        <v>0.22</v>
      </c>
      <c r="I720">
        <f>output__2[[#This Row],[wx]]*180/PI()</f>
        <v>-29.793805346802809</v>
      </c>
      <c r="J720">
        <f>output__2[[#This Row],[wy]]*180/PI()</f>
        <v>23.491269600363758</v>
      </c>
      <c r="K720">
        <f>output__2[[#This Row],[wz]]*180/PI()</f>
        <v>12.605071492878112</v>
      </c>
      <c r="L720">
        <f>output__2[[#This Row],[wx (deg)]]*output__2[[#This Row],[dt]]</f>
        <v>-3.8979533473275758</v>
      </c>
      <c r="M720">
        <f>output__2[[#This Row],[wy (deg)]]*output__2[[#This Row],[dt]]</f>
        <v>3.0733862930852047</v>
      </c>
      <c r="N720">
        <f>output__2[[#This Row],[wz (deg)]]*output__2[[#This Row],[dt]]</f>
        <v>1.6491341084847437</v>
      </c>
      <c r="O720">
        <f>SUM($L$2:output__2[[#This Row],[delta θx]])</f>
        <v>-91.530537758112288</v>
      </c>
      <c r="P720">
        <f>SUM($M$2:output__2[[#This Row],[delta θy]])</f>
        <v>5.0370129246100444</v>
      </c>
      <c r="Q720">
        <f>SUM($N$2:output__2[[#This Row],[delta θz]])</f>
        <v>1.370834756400886</v>
      </c>
      <c r="R720">
        <f>SQRT(output__2[[#This Row],[θ x]]^2+output__2[[#This Row],[θ y]]^2+output__2[[#This Row],[θ z]]^2)</f>
        <v>91.679278080825142</v>
      </c>
      <c r="S720">
        <f>output__2[[#This Row],[ax]]*$B720</f>
        <v>-6.5415500000000296E-3</v>
      </c>
      <c r="T720">
        <f>output__2[[#This Row],[ay]]*$B720</f>
        <v>0.21194622000000096</v>
      </c>
      <c r="U720">
        <f>output__2[[#This Row],[az]]*$B720</f>
        <v>-0.74966163000000341</v>
      </c>
      <c r="V720">
        <f>SUM(S$2:S720)</f>
        <v>17.224394399999579</v>
      </c>
      <c r="W720">
        <f>SUM(T$2:T720)</f>
        <v>12.258642859999467</v>
      </c>
      <c r="X720">
        <f>SUM($U$2:U720)</f>
        <v>-76.048032599999473</v>
      </c>
      <c r="Y720">
        <f>SQRT(output__2[[#This Row],[vx]]^2+output__2[[#This Row],[vy]]^2+output__2[[#This Row],[vz]]^2)</f>
        <v>78.931979257752914</v>
      </c>
      <c r="Z720">
        <f t="shared" si="11"/>
        <v>0.97499999999999998</v>
      </c>
      <c r="AA720">
        <f>output__2[[#This Row],[m segmental(kg)]]*output__2[[#This Row],[vmag]]</f>
        <v>76.958679776309083</v>
      </c>
    </row>
    <row r="721" spans="1:27" x14ac:dyDescent="0.3">
      <c r="A721">
        <v>90.308139999999995</v>
      </c>
      <c r="B721">
        <f>output__2[[#This Row],[time]]-A720</f>
        <v>0.1277510000000035</v>
      </c>
      <c r="C721">
        <v>0.2</v>
      </c>
      <c r="D721">
        <v>-7.79</v>
      </c>
      <c r="E721">
        <v>0.36</v>
      </c>
      <c r="F721">
        <v>-0.55000000000000004</v>
      </c>
      <c r="G721">
        <v>0.11</v>
      </c>
      <c r="H721">
        <v>-0.47000000000000003</v>
      </c>
      <c r="I721">
        <f>output__2[[#This Row],[wx]]*180/PI()</f>
        <v>-31.512678732195283</v>
      </c>
      <c r="J721">
        <f>output__2[[#This Row],[wy]]*180/PI()</f>
        <v>6.3025357464390561</v>
      </c>
      <c r="K721">
        <f>output__2[[#This Row],[wz]]*180/PI()</f>
        <v>-26.929016371148695</v>
      </c>
      <c r="L721">
        <f>output__2[[#This Row],[wx (deg)]]*output__2[[#This Row],[dt]]</f>
        <v>-4.0257762207167902</v>
      </c>
      <c r="M721">
        <f>output__2[[#This Row],[wy (deg)]]*output__2[[#This Row],[dt]]</f>
        <v>0.80515524414335793</v>
      </c>
      <c r="N721">
        <f>output__2[[#This Row],[wz (deg)]]*output__2[[#This Row],[dt]]</f>
        <v>-3.4402087704307114</v>
      </c>
      <c r="O721">
        <f>SUM($L$2:output__2[[#This Row],[delta θx]])</f>
        <v>-95.556313978829081</v>
      </c>
      <c r="P721">
        <f>SUM($M$2:output__2[[#This Row],[delta θy]])</f>
        <v>5.8421681687534024</v>
      </c>
      <c r="Q721">
        <f>SUM($N$2:output__2[[#This Row],[delta θz]])</f>
        <v>-2.0693740140298251</v>
      </c>
      <c r="R721">
        <f>SQRT(output__2[[#This Row],[θ x]]^2+output__2[[#This Row],[θ y]]^2+output__2[[#This Row],[θ z]]^2)</f>
        <v>95.757100932215479</v>
      </c>
      <c r="S721">
        <f>output__2[[#This Row],[ax]]*$B721</f>
        <v>2.5550200000000703E-2</v>
      </c>
      <c r="T721">
        <f>output__2[[#This Row],[ay]]*$B721</f>
        <v>-0.99518029000002728</v>
      </c>
      <c r="U721">
        <f>output__2[[#This Row],[az]]*$B721</f>
        <v>4.5990360000001257E-2</v>
      </c>
      <c r="V721">
        <f>SUM(S$2:S721)</f>
        <v>17.24994459999958</v>
      </c>
      <c r="W721">
        <f>SUM(T$2:T721)</f>
        <v>11.26346256999944</v>
      </c>
      <c r="X721">
        <f>SUM($U$2:U721)</f>
        <v>-76.002042239999469</v>
      </c>
      <c r="Y721">
        <f>SQRT(output__2[[#This Row],[vx]]^2+output__2[[#This Row],[vy]]^2+output__2[[#This Row],[vz]]^2)</f>
        <v>78.74475603123993</v>
      </c>
      <c r="Z721">
        <f t="shared" si="11"/>
        <v>0.97499999999999998</v>
      </c>
      <c r="AA721">
        <f>output__2[[#This Row],[m segmental(kg)]]*output__2[[#This Row],[vmag]]</f>
        <v>76.776137130458935</v>
      </c>
    </row>
    <row r="722" spans="1:27" x14ac:dyDescent="0.3">
      <c r="A722">
        <v>90.419833999999994</v>
      </c>
      <c r="B722">
        <f>output__2[[#This Row],[time]]-A721</f>
        <v>0.11169399999999996</v>
      </c>
      <c r="C722">
        <v>-3.35</v>
      </c>
      <c r="D722">
        <v>4.66</v>
      </c>
      <c r="E722">
        <v>-7.86</v>
      </c>
      <c r="F722">
        <v>-1.35</v>
      </c>
      <c r="G722">
        <v>-0.84</v>
      </c>
      <c r="H722">
        <v>0.51</v>
      </c>
      <c r="I722">
        <f>output__2[[#This Row],[wx]]*180/PI()</f>
        <v>-77.349302342661147</v>
      </c>
      <c r="J722">
        <f>output__2[[#This Row],[wy]]*180/PI()</f>
        <v>-48.128454790989146</v>
      </c>
      <c r="K722">
        <f>output__2[[#This Row],[wz]]*180/PI()</f>
        <v>29.220847551671984</v>
      </c>
      <c r="L722">
        <f>output__2[[#This Row],[wx (deg)]]*output__2[[#This Row],[dt]]</f>
        <v>-8.6394529758611913</v>
      </c>
      <c r="M722">
        <f>output__2[[#This Row],[wy (deg)]]*output__2[[#This Row],[dt]]</f>
        <v>-5.3756596294247396</v>
      </c>
      <c r="N722">
        <f>output__2[[#This Row],[wz (deg)]]*output__2[[#This Row],[dt]]</f>
        <v>3.2637933464364495</v>
      </c>
      <c r="O722">
        <f>SUM($L$2:output__2[[#This Row],[delta θx]])</f>
        <v>-104.19576695469027</v>
      </c>
      <c r="P722">
        <f>SUM($M$2:output__2[[#This Row],[delta θy]])</f>
        <v>0.46650853932866276</v>
      </c>
      <c r="Q722">
        <f>SUM($N$2:output__2[[#This Row],[delta θz]])</f>
        <v>1.1944193324066243</v>
      </c>
      <c r="R722">
        <f>SQRT(output__2[[#This Row],[θ x]]^2+output__2[[#This Row],[θ y]]^2+output__2[[#This Row],[θ z]]^2)</f>
        <v>104.20365693695696</v>
      </c>
      <c r="S722">
        <f>output__2[[#This Row],[ax]]*$B722</f>
        <v>-0.37417489999999987</v>
      </c>
      <c r="T722">
        <f>output__2[[#This Row],[ay]]*$B722</f>
        <v>0.52049403999999988</v>
      </c>
      <c r="U722">
        <f>output__2[[#This Row],[az]]*$B722</f>
        <v>-0.87791483999999975</v>
      </c>
      <c r="V722">
        <f>SUM(S$2:S722)</f>
        <v>16.87576969999958</v>
      </c>
      <c r="W722">
        <f>SUM(T$2:T722)</f>
        <v>11.783956609999439</v>
      </c>
      <c r="X722">
        <f>SUM($U$2:U722)</f>
        <v>-76.879957079999471</v>
      </c>
      <c r="Y722">
        <f>SQRT(output__2[[#This Row],[vx]]^2+output__2[[#This Row],[vy]]^2+output__2[[#This Row],[vz]]^2)</f>
        <v>79.58756835697605</v>
      </c>
      <c r="Z722">
        <f t="shared" si="11"/>
        <v>0.97499999999999998</v>
      </c>
      <c r="AA722">
        <f>output__2[[#This Row],[m segmental(kg)]]*output__2[[#This Row],[vmag]]</f>
        <v>77.597879148051646</v>
      </c>
    </row>
    <row r="723" spans="1:27" x14ac:dyDescent="0.3">
      <c r="A723">
        <v>90.553480999999991</v>
      </c>
      <c r="B723">
        <f>output__2[[#This Row],[time]]-A722</f>
        <v>0.1336469999999963</v>
      </c>
      <c r="C723">
        <v>-3.59</v>
      </c>
      <c r="D723">
        <v>2.19</v>
      </c>
      <c r="E723">
        <v>-3.7800000000000002</v>
      </c>
      <c r="F723">
        <v>-0.78</v>
      </c>
      <c r="G723">
        <v>-0.68</v>
      </c>
      <c r="H723">
        <v>-0.3</v>
      </c>
      <c r="I723">
        <f>output__2[[#This Row],[wx]]*180/PI()</f>
        <v>-44.690708020204212</v>
      </c>
      <c r="J723">
        <f>output__2[[#This Row],[wy]]*180/PI()</f>
        <v>-38.961130068895983</v>
      </c>
      <c r="K723">
        <f>output__2[[#This Row],[wz]]*180/PI()</f>
        <v>-17.188733853924695</v>
      </c>
      <c r="L723">
        <f>output__2[[#This Row],[wx (deg)]]*output__2[[#This Row],[dt]]</f>
        <v>-5.9727790547760673</v>
      </c>
      <c r="M723">
        <f>output__2[[#This Row],[wy (deg)]]*output__2[[#This Row],[dt]]</f>
        <v>-5.2070381503175973</v>
      </c>
      <c r="N723">
        <f>output__2[[#This Row],[wz (deg)]]*output__2[[#This Row],[dt]]</f>
        <v>-2.29722271337541</v>
      </c>
      <c r="O723">
        <f>SUM($L$2:output__2[[#This Row],[delta θx]])</f>
        <v>-110.16854600946634</v>
      </c>
      <c r="P723">
        <f>SUM($M$2:output__2[[#This Row],[delta θy]])</f>
        <v>-4.7405296109889346</v>
      </c>
      <c r="Q723">
        <f>SUM($N$2:output__2[[#This Row],[delta θz]])</f>
        <v>-1.1028033809687856</v>
      </c>
      <c r="R723">
        <f>SQRT(output__2[[#This Row],[θ x]]^2+output__2[[#This Row],[θ y]]^2+output__2[[#This Row],[θ z]]^2)</f>
        <v>110.27600521477753</v>
      </c>
      <c r="S723">
        <f>output__2[[#This Row],[ax]]*$B723</f>
        <v>-0.47979272999998668</v>
      </c>
      <c r="T723">
        <f>output__2[[#This Row],[ay]]*$B723</f>
        <v>0.29268692999999191</v>
      </c>
      <c r="U723">
        <f>output__2[[#This Row],[az]]*$B723</f>
        <v>-0.50518565999998599</v>
      </c>
      <c r="V723">
        <f>SUM(S$2:S723)</f>
        <v>16.395976969999595</v>
      </c>
      <c r="W723">
        <f>SUM(T$2:T723)</f>
        <v>12.076643539999431</v>
      </c>
      <c r="X723">
        <f>SUM($U$2:U723)</f>
        <v>-77.385142739999452</v>
      </c>
      <c r="Y723">
        <f>SQRT(output__2[[#This Row],[vx]]^2+output__2[[#This Row],[vy]]^2+output__2[[#This Row],[vz]]^2)</f>
        <v>80.019583208631232</v>
      </c>
      <c r="Z723">
        <f t="shared" si="11"/>
        <v>0.97499999999999998</v>
      </c>
      <c r="AA723">
        <f>output__2[[#This Row],[m segmental(kg)]]*output__2[[#This Row],[vmag]]</f>
        <v>78.019093628415447</v>
      </c>
    </row>
    <row r="724" spans="1:27" x14ac:dyDescent="0.3">
      <c r="A724">
        <v>90.682350999999997</v>
      </c>
      <c r="B724">
        <f>output__2[[#This Row],[time]]-A723</f>
        <v>0.12887000000000626</v>
      </c>
      <c r="C724">
        <v>1.32</v>
      </c>
      <c r="D724">
        <v>-9.83</v>
      </c>
      <c r="E724">
        <v>-0.51</v>
      </c>
      <c r="F724">
        <v>-1.2</v>
      </c>
      <c r="G724">
        <v>-0.25</v>
      </c>
      <c r="H724">
        <v>0.3</v>
      </c>
      <c r="I724">
        <f>output__2[[#This Row],[wx]]*180/PI()</f>
        <v>-68.754935415698782</v>
      </c>
      <c r="J724">
        <f>output__2[[#This Row],[wy]]*180/PI()</f>
        <v>-14.323944878270581</v>
      </c>
      <c r="K724">
        <f>output__2[[#This Row],[wz]]*180/PI()</f>
        <v>17.188733853924695</v>
      </c>
      <c r="L724">
        <f>output__2[[#This Row],[wx (deg)]]*output__2[[#This Row],[dt]]</f>
        <v>-8.8604485270215321</v>
      </c>
      <c r="M724">
        <f>output__2[[#This Row],[wy (deg)]]*output__2[[#This Row],[dt]]</f>
        <v>-1.8459267764628193</v>
      </c>
      <c r="N724">
        <f>output__2[[#This Row],[wz (deg)]]*output__2[[#This Row],[dt]]</f>
        <v>2.215112131755383</v>
      </c>
      <c r="O724">
        <f>SUM($L$2:output__2[[#This Row],[delta θx]])</f>
        <v>-119.02899453648787</v>
      </c>
      <c r="P724">
        <f>SUM($M$2:output__2[[#This Row],[delta θy]])</f>
        <v>-6.5864563874517543</v>
      </c>
      <c r="Q724">
        <f>SUM($N$2:output__2[[#This Row],[delta θz]])</f>
        <v>1.1123087507865974</v>
      </c>
      <c r="R724">
        <f>SQRT(output__2[[#This Row],[θ x]]^2+output__2[[#This Row],[θ y]]^2+output__2[[#This Row],[θ z]]^2)</f>
        <v>119.21627480704193</v>
      </c>
      <c r="S724">
        <f>output__2[[#This Row],[ax]]*$B724</f>
        <v>0.17010840000000826</v>
      </c>
      <c r="T724">
        <f>output__2[[#This Row],[ay]]*$B724</f>
        <v>-1.2667921000000615</v>
      </c>
      <c r="U724">
        <f>output__2[[#This Row],[az]]*$B724</f>
        <v>-6.5723700000003188E-2</v>
      </c>
      <c r="V724">
        <f>SUM(S$2:S724)</f>
        <v>16.566085369999602</v>
      </c>
      <c r="W724">
        <f>SUM(T$2:T724)</f>
        <v>10.809851439999369</v>
      </c>
      <c r="X724">
        <f>SUM($U$2:U724)</f>
        <v>-77.450866439999459</v>
      </c>
      <c r="Y724">
        <f>SQRT(output__2[[#This Row],[vx]]^2+output__2[[#This Row],[vy]]^2+output__2[[#This Row],[vz]]^2)</f>
        <v>79.937005103691533</v>
      </c>
      <c r="Z724">
        <f t="shared" si="11"/>
        <v>0.97499999999999998</v>
      </c>
      <c r="AA724">
        <f>output__2[[#This Row],[m segmental(kg)]]*output__2[[#This Row],[vmag]]</f>
        <v>77.938579976099248</v>
      </c>
    </row>
    <row r="725" spans="1:27" x14ac:dyDescent="0.3">
      <c r="A725">
        <v>90.797749999999994</v>
      </c>
      <c r="B725">
        <f>output__2[[#This Row],[time]]-A724</f>
        <v>0.11539899999999648</v>
      </c>
      <c r="C725">
        <v>3.7600000000000002</v>
      </c>
      <c r="D725">
        <v>6.98</v>
      </c>
      <c r="E725">
        <v>-11.96</v>
      </c>
      <c r="F725">
        <v>-1.9000000000000001</v>
      </c>
      <c r="G725">
        <v>-0.11</v>
      </c>
      <c r="H725">
        <v>0.09</v>
      </c>
      <c r="I725">
        <f>output__2[[#This Row],[wx]]*180/PI()</f>
        <v>-108.86198107485642</v>
      </c>
      <c r="J725">
        <f>output__2[[#This Row],[wy]]*180/PI()</f>
        <v>-6.3025357464390561</v>
      </c>
      <c r="K725">
        <f>output__2[[#This Row],[wz]]*180/PI()</f>
        <v>5.156620156177409</v>
      </c>
      <c r="L725">
        <f>output__2[[#This Row],[wx (deg)]]*output__2[[#This Row],[dt]]</f>
        <v>-12.562563754056972</v>
      </c>
      <c r="M725">
        <f>output__2[[#This Row],[wy (deg)]]*output__2[[#This Row],[dt]]</f>
        <v>-0.72730632260329842</v>
      </c>
      <c r="N725">
        <f>output__2[[#This Row],[wz (deg)]]*output__2[[#This Row],[dt]]</f>
        <v>0.59506880940269868</v>
      </c>
      <c r="O725">
        <f>SUM($L$2:output__2[[#This Row],[delta θx]])</f>
        <v>-131.59155829054484</v>
      </c>
      <c r="P725">
        <f>SUM($M$2:output__2[[#This Row],[delta θy]])</f>
        <v>-7.3137627100550526</v>
      </c>
      <c r="Q725">
        <f>SUM($N$2:output__2[[#This Row],[delta θz]])</f>
        <v>1.707377560189296</v>
      </c>
      <c r="R725">
        <f>SQRT(output__2[[#This Row],[θ x]]^2+output__2[[#This Row],[θ y]]^2+output__2[[#This Row],[θ z]]^2)</f>
        <v>131.80570729845459</v>
      </c>
      <c r="S725">
        <f>output__2[[#This Row],[ax]]*$B725</f>
        <v>0.43390023999998678</v>
      </c>
      <c r="T725">
        <f>output__2[[#This Row],[ay]]*$B725</f>
        <v>0.80548501999997546</v>
      </c>
      <c r="U725">
        <f>output__2[[#This Row],[az]]*$B725</f>
        <v>-1.380172039999958</v>
      </c>
      <c r="V725">
        <f>SUM(S$2:S725)</f>
        <v>16.999985609999587</v>
      </c>
      <c r="W725">
        <f>SUM(T$2:T725)</f>
        <v>11.615336459999344</v>
      </c>
      <c r="X725">
        <f>SUM($U$2:U725)</f>
        <v>-78.831038479999421</v>
      </c>
      <c r="Y725">
        <f>SQRT(output__2[[#This Row],[vx]]^2+output__2[[#This Row],[vy]]^2+output__2[[#This Row],[vz]]^2)</f>
        <v>81.475445255944024</v>
      </c>
      <c r="Z725">
        <f t="shared" si="11"/>
        <v>0.97499999999999998</v>
      </c>
      <c r="AA725">
        <f>output__2[[#This Row],[m segmental(kg)]]*output__2[[#This Row],[vmag]]</f>
        <v>79.438559124545421</v>
      </c>
    </row>
    <row r="726" spans="1:27" x14ac:dyDescent="0.3">
      <c r="A726">
        <v>90.923672999999994</v>
      </c>
      <c r="B726">
        <f>output__2[[#This Row],[time]]-A725</f>
        <v>0.12592300000000023</v>
      </c>
      <c r="C726">
        <v>4.6500000000000004</v>
      </c>
      <c r="D726">
        <v>0.82000000000000006</v>
      </c>
      <c r="E726">
        <v>-2.36</v>
      </c>
      <c r="F726">
        <v>-0.91</v>
      </c>
      <c r="G726">
        <v>0.28999999999999998</v>
      </c>
      <c r="H726">
        <v>0.31</v>
      </c>
      <c r="I726">
        <f>output__2[[#This Row],[wx]]*180/PI()</f>
        <v>-52.139159356904919</v>
      </c>
      <c r="J726">
        <f>output__2[[#This Row],[wy]]*180/PI()</f>
        <v>16.615776058793873</v>
      </c>
      <c r="K726">
        <f>output__2[[#This Row],[wz]]*180/PI()</f>
        <v>17.761691649055518</v>
      </c>
      <c r="L726">
        <f>output__2[[#This Row],[wx (deg)]]*output__2[[#This Row],[dt]]</f>
        <v>-6.5655193636995497</v>
      </c>
      <c r="M726">
        <f>output__2[[#This Row],[wy (deg)]]*output__2[[#This Row],[dt]]</f>
        <v>2.0923083686515045</v>
      </c>
      <c r="N726">
        <f>output__2[[#This Row],[wz (deg)]]*output__2[[#This Row],[dt]]</f>
        <v>2.2366054975240219</v>
      </c>
      <c r="O726">
        <f>SUM($L$2:output__2[[#This Row],[delta θx]])</f>
        <v>-138.15707765424438</v>
      </c>
      <c r="P726">
        <f>SUM($M$2:output__2[[#This Row],[delta θy]])</f>
        <v>-5.2214543414035486</v>
      </c>
      <c r="Q726">
        <f>SUM($N$2:output__2[[#This Row],[delta θz]])</f>
        <v>3.9439830577133179</v>
      </c>
      <c r="R726">
        <f>SQRT(output__2[[#This Row],[θ x]]^2+output__2[[#This Row],[θ y]]^2+output__2[[#This Row],[θ z]]^2)</f>
        <v>138.31195426918023</v>
      </c>
      <c r="S726">
        <f>output__2[[#This Row],[ax]]*$B726</f>
        <v>0.58554195000000109</v>
      </c>
      <c r="T726">
        <f>output__2[[#This Row],[ay]]*$B726</f>
        <v>0.1032568600000002</v>
      </c>
      <c r="U726">
        <f>output__2[[#This Row],[az]]*$B726</f>
        <v>-0.29717828000000052</v>
      </c>
      <c r="V726">
        <f>SUM(S$2:S726)</f>
        <v>17.585527559999587</v>
      </c>
      <c r="W726">
        <f>SUM(T$2:T726)</f>
        <v>11.718593319999345</v>
      </c>
      <c r="X726">
        <f>SUM($U$2:U726)</f>
        <v>-79.128216759999418</v>
      </c>
      <c r="Y726">
        <f>SQRT(output__2[[#This Row],[vx]]^2+output__2[[#This Row],[vy]]^2+output__2[[#This Row],[vz]]^2)</f>
        <v>81.901470661890372</v>
      </c>
      <c r="Z726">
        <f t="shared" si="11"/>
        <v>0.97499999999999998</v>
      </c>
      <c r="AA726">
        <f>output__2[[#This Row],[m segmental(kg)]]*output__2[[#This Row],[vmag]]</f>
        <v>79.853933895343104</v>
      </c>
    </row>
    <row r="727" spans="1:27" x14ac:dyDescent="0.3">
      <c r="A727">
        <v>91.04799899999999</v>
      </c>
      <c r="B727">
        <f>output__2[[#This Row],[time]]-A726</f>
        <v>0.12432599999999638</v>
      </c>
      <c r="C727">
        <v>-1.23</v>
      </c>
      <c r="D727">
        <v>-6.54</v>
      </c>
      <c r="E727">
        <v>-2.57</v>
      </c>
      <c r="F727">
        <v>-0.12</v>
      </c>
      <c r="G727">
        <v>-0.01</v>
      </c>
      <c r="H727">
        <v>-0.37</v>
      </c>
      <c r="I727">
        <f>output__2[[#This Row],[wx]]*180/PI()</f>
        <v>-6.8754935415698784</v>
      </c>
      <c r="J727">
        <f>output__2[[#This Row],[wy]]*180/PI()</f>
        <v>-0.57295779513082323</v>
      </c>
      <c r="K727">
        <f>output__2[[#This Row],[wz]]*180/PI()</f>
        <v>-21.199438419840458</v>
      </c>
      <c r="L727">
        <f>output__2[[#This Row],[wx (deg)]]*output__2[[#This Row],[dt]]</f>
        <v>-0.85480261004919178</v>
      </c>
      <c r="M727">
        <f>output__2[[#This Row],[wy (deg)]]*output__2[[#This Row],[dt]]</f>
        <v>-7.1233550837432658E-2</v>
      </c>
      <c r="N727">
        <f>output__2[[#This Row],[wz (deg)]]*output__2[[#This Row],[dt]]</f>
        <v>-2.6356413809850081</v>
      </c>
      <c r="O727">
        <f>SUM($L$2:output__2[[#This Row],[delta θx]])</f>
        <v>-139.01188026429358</v>
      </c>
      <c r="P727">
        <f>SUM($M$2:output__2[[#This Row],[delta θy]])</f>
        <v>-5.2926878922409815</v>
      </c>
      <c r="Q727">
        <f>SUM($N$2:output__2[[#This Row],[delta θz]])</f>
        <v>1.3083416767283098</v>
      </c>
      <c r="R727">
        <f>SQRT(output__2[[#This Row],[θ x]]^2+output__2[[#This Row],[θ y]]^2+output__2[[#This Row],[θ z]]^2)</f>
        <v>139.11875199872242</v>
      </c>
      <c r="S727">
        <f>output__2[[#This Row],[ax]]*$B727</f>
        <v>-0.15292097999999554</v>
      </c>
      <c r="T727">
        <f>output__2[[#This Row],[ay]]*$B727</f>
        <v>-0.81309203999997637</v>
      </c>
      <c r="U727">
        <f>output__2[[#This Row],[az]]*$B727</f>
        <v>-0.31951781999999068</v>
      </c>
      <c r="V727">
        <f>SUM(S$2:S727)</f>
        <v>17.432606579999593</v>
      </c>
      <c r="W727">
        <f>SUM(T$2:T727)</f>
        <v>10.905501279999369</v>
      </c>
      <c r="X727">
        <f>SUM($U$2:U727)</f>
        <v>-79.447734579999405</v>
      </c>
      <c r="Y727">
        <f>SQRT(output__2[[#This Row],[vx]]^2+output__2[[#This Row],[vy]]^2+output__2[[#This Row],[vz]]^2)</f>
        <v>82.065633856293019</v>
      </c>
      <c r="Z727">
        <f t="shared" si="11"/>
        <v>0.97499999999999998</v>
      </c>
      <c r="AA727">
        <f>output__2[[#This Row],[m segmental(kg)]]*output__2[[#This Row],[vmag]]</f>
        <v>80.013993009885695</v>
      </c>
    </row>
    <row r="728" spans="1:27" x14ac:dyDescent="0.3">
      <c r="A728">
        <v>91.179980999999998</v>
      </c>
      <c r="B728">
        <f>output__2[[#This Row],[time]]-A727</f>
        <v>0.13198200000000782</v>
      </c>
      <c r="C728">
        <v>5.08</v>
      </c>
      <c r="D728">
        <v>2.17</v>
      </c>
      <c r="E728">
        <v>0.22</v>
      </c>
      <c r="F728">
        <v>0.11</v>
      </c>
      <c r="G728">
        <v>-0.56000000000000005</v>
      </c>
      <c r="H728">
        <v>0.06</v>
      </c>
      <c r="I728">
        <f>output__2[[#This Row],[wx]]*180/PI()</f>
        <v>6.3025357464390561</v>
      </c>
      <c r="J728">
        <f>output__2[[#This Row],[wy]]*180/PI()</f>
        <v>-32.085636527326102</v>
      </c>
      <c r="K728">
        <f>output__2[[#This Row],[wz]]*180/PI()</f>
        <v>3.4377467707849392</v>
      </c>
      <c r="L728">
        <f>output__2[[#This Row],[wx (deg)]]*output__2[[#This Row],[dt]]</f>
        <v>0.83182127288656871</v>
      </c>
      <c r="M728">
        <f>output__2[[#This Row],[wy (deg)]]*output__2[[#This Row],[dt]]</f>
        <v>-4.2347264801498046</v>
      </c>
      <c r="N728">
        <f>output__2[[#This Row],[wz (deg)]]*output__2[[#This Row],[dt]]</f>
        <v>0.4537206943017647</v>
      </c>
      <c r="O728">
        <f>SUM($L$2:output__2[[#This Row],[delta θx]])</f>
        <v>-138.18005899140701</v>
      </c>
      <c r="P728">
        <f>SUM($M$2:output__2[[#This Row],[delta θy]])</f>
        <v>-9.5274143723907869</v>
      </c>
      <c r="Q728">
        <f>SUM($N$2:output__2[[#This Row],[delta θz]])</f>
        <v>1.7620623710300745</v>
      </c>
      <c r="R728">
        <f>SQRT(output__2[[#This Row],[θ x]]^2+output__2[[#This Row],[θ y]]^2+output__2[[#This Row],[θ z]]^2)</f>
        <v>138.51933147142805</v>
      </c>
      <c r="S728">
        <f>output__2[[#This Row],[ax]]*$B728</f>
        <v>0.67046856000003974</v>
      </c>
      <c r="T728">
        <f>output__2[[#This Row],[ay]]*$B728</f>
        <v>0.28640094000001692</v>
      </c>
      <c r="U728">
        <f>output__2[[#This Row],[az]]*$B728</f>
        <v>2.903604000000172E-2</v>
      </c>
      <c r="V728">
        <f>SUM(S$2:S728)</f>
        <v>18.103075139999632</v>
      </c>
      <c r="W728">
        <f>SUM(T$2:T728)</f>
        <v>11.191902219999385</v>
      </c>
      <c r="X728">
        <f>SUM($U$2:U728)</f>
        <v>-79.418698539999397</v>
      </c>
      <c r="Y728">
        <f>SQRT(output__2[[#This Row],[vx]]^2+output__2[[#This Row],[vy]]^2+output__2[[#This Row],[vz]]^2)</f>
        <v>82.221102416677695</v>
      </c>
      <c r="Z728">
        <f t="shared" si="11"/>
        <v>0.97499999999999998</v>
      </c>
      <c r="AA728">
        <f>output__2[[#This Row],[m segmental(kg)]]*output__2[[#This Row],[vmag]]</f>
        <v>80.165574856260747</v>
      </c>
    </row>
    <row r="729" spans="1:27" x14ac:dyDescent="0.3">
      <c r="A729">
        <v>91.304389999999998</v>
      </c>
      <c r="B729">
        <f>output__2[[#This Row],[time]]-A728</f>
        <v>0.12440899999999999</v>
      </c>
      <c r="C729">
        <v>0.21</v>
      </c>
      <c r="D729">
        <v>-0.88</v>
      </c>
      <c r="E729">
        <v>0.85</v>
      </c>
      <c r="F729">
        <v>-0.19</v>
      </c>
      <c r="G729">
        <v>-0.27</v>
      </c>
      <c r="H729">
        <v>0.06</v>
      </c>
      <c r="I729">
        <f>output__2[[#This Row],[wx]]*180/PI()</f>
        <v>-10.886198107485642</v>
      </c>
      <c r="J729">
        <f>output__2[[#This Row],[wy]]*180/PI()</f>
        <v>-15.469860468532227</v>
      </c>
      <c r="K729">
        <f>output__2[[#This Row],[wz]]*180/PI()</f>
        <v>3.4377467707849392</v>
      </c>
      <c r="L729">
        <f>output__2[[#This Row],[wx (deg)]]*output__2[[#This Row],[dt]]</f>
        <v>-1.3543410203541812</v>
      </c>
      <c r="M729">
        <f>output__2[[#This Row],[wy (deg)]]*output__2[[#This Row],[dt]]</f>
        <v>-1.9245898710296256</v>
      </c>
      <c r="N729">
        <f>output__2[[#This Row],[wz (deg)]]*output__2[[#This Row],[dt]]</f>
        <v>0.42768663800658346</v>
      </c>
      <c r="O729">
        <f>SUM($L$2:output__2[[#This Row],[delta θx]])</f>
        <v>-139.53440001176119</v>
      </c>
      <c r="P729">
        <f>SUM($M$2:output__2[[#This Row],[delta θy]])</f>
        <v>-11.452004243420413</v>
      </c>
      <c r="Q729">
        <f>SUM($N$2:output__2[[#This Row],[delta θz]])</f>
        <v>2.189749009036658</v>
      </c>
      <c r="R729">
        <f>SQRT(output__2[[#This Row],[θ x]]^2+output__2[[#This Row],[θ y]]^2+output__2[[#This Row],[θ z]]^2)</f>
        <v>140.02068485961664</v>
      </c>
      <c r="S729">
        <f>output__2[[#This Row],[ax]]*$B729</f>
        <v>2.6125889999999999E-2</v>
      </c>
      <c r="T729">
        <f>output__2[[#This Row],[ay]]*$B729</f>
        <v>-0.10947991999999999</v>
      </c>
      <c r="U729">
        <f>output__2[[#This Row],[az]]*$B729</f>
        <v>0.10574764999999998</v>
      </c>
      <c r="V729">
        <f>SUM(S$2:S729)</f>
        <v>18.129201029999631</v>
      </c>
      <c r="W729">
        <f>SUM(T$2:T729)</f>
        <v>11.082422299999385</v>
      </c>
      <c r="X729">
        <f>SUM($U$2:U729)</f>
        <v>-79.312950889999399</v>
      </c>
      <c r="Y729">
        <f>SQRT(output__2[[#This Row],[vx]]^2+output__2[[#This Row],[vy]]^2+output__2[[#This Row],[vz]]^2)</f>
        <v>82.109878777776316</v>
      </c>
      <c r="Z729">
        <f t="shared" si="11"/>
        <v>0.97499999999999998</v>
      </c>
      <c r="AA729">
        <f>output__2[[#This Row],[m segmental(kg)]]*output__2[[#This Row],[vmag]]</f>
        <v>80.057131808331903</v>
      </c>
    </row>
    <row r="730" spans="1:27" x14ac:dyDescent="0.3">
      <c r="A730">
        <v>91.424131000000003</v>
      </c>
      <c r="B730">
        <f>output__2[[#This Row],[time]]-A729</f>
        <v>0.11974100000000476</v>
      </c>
      <c r="C730">
        <v>-2.37</v>
      </c>
      <c r="D730">
        <v>-3.44</v>
      </c>
      <c r="E730">
        <v>-0.6</v>
      </c>
      <c r="F730">
        <v>0.3</v>
      </c>
      <c r="G730">
        <v>0.31</v>
      </c>
      <c r="H730">
        <v>-0.05</v>
      </c>
      <c r="I730">
        <f>output__2[[#This Row],[wx]]*180/PI()</f>
        <v>17.188733853924695</v>
      </c>
      <c r="J730">
        <f>output__2[[#This Row],[wy]]*180/PI()</f>
        <v>17.761691649055518</v>
      </c>
      <c r="K730">
        <f>output__2[[#This Row],[wz]]*180/PI()</f>
        <v>-2.8647889756541161</v>
      </c>
      <c r="L730">
        <f>output__2[[#This Row],[wx (deg)]]*output__2[[#This Row],[dt]]</f>
        <v>2.058196180402879</v>
      </c>
      <c r="M730">
        <f>output__2[[#This Row],[wy (deg)]]*output__2[[#This Row],[dt]]</f>
        <v>2.1268027197496413</v>
      </c>
      <c r="N730">
        <f>output__2[[#This Row],[wz (deg)]]*output__2[[#This Row],[dt]]</f>
        <v>-0.34303269673381315</v>
      </c>
      <c r="O730">
        <f>SUM($L$2:output__2[[#This Row],[delta θx]])</f>
        <v>-137.4762038313583</v>
      </c>
      <c r="P730">
        <f>SUM($M$2:output__2[[#This Row],[delta θy]])</f>
        <v>-9.3252015236707724</v>
      </c>
      <c r="Q730">
        <f>SUM($N$2:output__2[[#This Row],[delta θz]])</f>
        <v>1.8467163123028449</v>
      </c>
      <c r="R730">
        <f>SQRT(output__2[[#This Row],[θ x]]^2+output__2[[#This Row],[θ y]]^2+output__2[[#This Row],[θ z]]^2)</f>
        <v>137.80448600998582</v>
      </c>
      <c r="S730">
        <f>output__2[[#This Row],[ax]]*$B730</f>
        <v>-0.28378617000001127</v>
      </c>
      <c r="T730">
        <f>output__2[[#This Row],[ay]]*$B730</f>
        <v>-0.41190904000001638</v>
      </c>
      <c r="U730">
        <f>output__2[[#This Row],[az]]*$B730</f>
        <v>-7.1844600000002853E-2</v>
      </c>
      <c r="V730">
        <f>SUM(S$2:S730)</f>
        <v>17.845414859999622</v>
      </c>
      <c r="W730">
        <f>SUM(T$2:T730)</f>
        <v>10.670513259999368</v>
      </c>
      <c r="X730">
        <f>SUM($U$2:U730)</f>
        <v>-79.384795489999405</v>
      </c>
      <c r="Y730">
        <f>SQRT(output__2[[#This Row],[vx]]^2+output__2[[#This Row],[vy]]^2+output__2[[#This Row],[vz]]^2)</f>
        <v>82.062564179693709</v>
      </c>
      <c r="Z730">
        <f t="shared" si="11"/>
        <v>0.97499999999999998</v>
      </c>
      <c r="AA730">
        <f>output__2[[#This Row],[m segmental(kg)]]*output__2[[#This Row],[vmag]]</f>
        <v>80.011000075201366</v>
      </c>
    </row>
    <row r="731" spans="1:27" x14ac:dyDescent="0.3">
      <c r="A731">
        <v>91.549824000000001</v>
      </c>
      <c r="B731">
        <f>output__2[[#This Row],[time]]-A730</f>
        <v>0.12569299999999828</v>
      </c>
      <c r="C731">
        <v>2.0499999999999998</v>
      </c>
      <c r="D731">
        <v>1.97</v>
      </c>
      <c r="E731">
        <v>-3.74</v>
      </c>
      <c r="F731">
        <v>0.86</v>
      </c>
      <c r="G731">
        <v>0.35000000000000003</v>
      </c>
      <c r="H731">
        <v>-0.09</v>
      </c>
      <c r="I731">
        <f>output__2[[#This Row],[wx]]*180/PI()</f>
        <v>49.274370381250804</v>
      </c>
      <c r="J731">
        <f>output__2[[#This Row],[wy]]*180/PI()</f>
        <v>20.053522829578814</v>
      </c>
      <c r="K731">
        <f>output__2[[#This Row],[wz]]*180/PI()</f>
        <v>-5.156620156177409</v>
      </c>
      <c r="L731">
        <f>output__2[[#This Row],[wx (deg)]]*output__2[[#This Row],[dt]]</f>
        <v>6.1934434363304725</v>
      </c>
      <c r="M731">
        <f>output__2[[#This Row],[wy (deg)]]*output__2[[#This Row],[dt]]</f>
        <v>2.5205874450182155</v>
      </c>
      <c r="N731">
        <f>output__2[[#This Row],[wz (deg)]]*output__2[[#This Row],[dt]]</f>
        <v>-0.64815105729039824</v>
      </c>
      <c r="O731">
        <f>SUM($L$2:output__2[[#This Row],[delta θx]])</f>
        <v>-131.28276039502782</v>
      </c>
      <c r="P731">
        <f>SUM($M$2:output__2[[#This Row],[delta θy]])</f>
        <v>-6.8046140786525573</v>
      </c>
      <c r="Q731">
        <f>SUM($N$2:output__2[[#This Row],[delta θz]])</f>
        <v>1.1985652550124466</v>
      </c>
      <c r="R731">
        <f>SQRT(output__2[[#This Row],[θ x]]^2+output__2[[#This Row],[θ y]]^2+output__2[[#This Row],[θ z]]^2)</f>
        <v>131.46445340231026</v>
      </c>
      <c r="S731">
        <f>output__2[[#This Row],[ax]]*$B731</f>
        <v>0.25767064999999645</v>
      </c>
      <c r="T731">
        <f>output__2[[#This Row],[ay]]*$B731</f>
        <v>0.24761520999999662</v>
      </c>
      <c r="U731">
        <f>output__2[[#This Row],[az]]*$B731</f>
        <v>-0.47009181999999361</v>
      </c>
      <c r="V731">
        <f>SUM(S$2:S731)</f>
        <v>18.10308550999962</v>
      </c>
      <c r="W731">
        <f>SUM(T$2:T731)</f>
        <v>10.918128469999363</v>
      </c>
      <c r="X731">
        <f>SUM($U$2:U731)</f>
        <v>-79.854887309999398</v>
      </c>
      <c r="Y731">
        <f>SQRT(output__2[[#This Row],[vx]]^2+output__2[[#This Row],[vy]]^2+output__2[[#This Row],[vz]]^2)</f>
        <v>82.605873045216768</v>
      </c>
      <c r="Z731">
        <f t="shared" si="11"/>
        <v>0.97499999999999998</v>
      </c>
      <c r="AA731">
        <f>output__2[[#This Row],[m segmental(kg)]]*output__2[[#This Row],[vmag]]</f>
        <v>80.540726219086352</v>
      </c>
    </row>
    <row r="732" spans="1:27" x14ac:dyDescent="0.3">
      <c r="A732">
        <v>91.697556999999989</v>
      </c>
      <c r="B732">
        <f>output__2[[#This Row],[time]]-A731</f>
        <v>0.14773299999998812</v>
      </c>
      <c r="C732">
        <v>0.15</v>
      </c>
      <c r="D732">
        <v>-2.77</v>
      </c>
      <c r="E732">
        <v>-0.39</v>
      </c>
      <c r="F732">
        <v>0.28999999999999998</v>
      </c>
      <c r="G732">
        <v>0.33</v>
      </c>
      <c r="H732">
        <v>-0.04</v>
      </c>
      <c r="I732">
        <f>output__2[[#This Row],[wx]]*180/PI()</f>
        <v>16.615776058793873</v>
      </c>
      <c r="J732">
        <f>output__2[[#This Row],[wy]]*180/PI()</f>
        <v>18.907607239317169</v>
      </c>
      <c r="K732">
        <f>output__2[[#This Row],[wz]]*180/PI()</f>
        <v>-2.2918311805232929</v>
      </c>
      <c r="L732">
        <f>output__2[[#This Row],[wx (deg)]]*output__2[[#This Row],[dt]]</f>
        <v>2.454698444493598</v>
      </c>
      <c r="M732">
        <f>output__2[[#This Row],[wy (deg)]]*output__2[[#This Row],[dt]]</f>
        <v>2.793277540285819</v>
      </c>
      <c r="N732">
        <f>output__2[[#This Row],[wz (deg)]]*output__2[[#This Row],[dt]]</f>
        <v>-0.3385790957922204</v>
      </c>
      <c r="O732">
        <f>SUM($L$2:output__2[[#This Row],[delta θx]])</f>
        <v>-128.82806195053422</v>
      </c>
      <c r="P732">
        <f>SUM($M$2:output__2[[#This Row],[delta θy]])</f>
        <v>-4.0113365383667379</v>
      </c>
      <c r="Q732">
        <f>SUM($N$2:output__2[[#This Row],[delta θz]])</f>
        <v>0.85998615922022625</v>
      </c>
      <c r="R732">
        <f>SQRT(output__2[[#This Row],[θ x]]^2+output__2[[#This Row],[θ y]]^2+output__2[[#This Row],[θ z]]^2)</f>
        <v>128.89336655913976</v>
      </c>
      <c r="S732">
        <f>output__2[[#This Row],[ax]]*$B732</f>
        <v>2.2159949999998218E-2</v>
      </c>
      <c r="T732">
        <f>output__2[[#This Row],[ay]]*$B732</f>
        <v>-0.40922040999996712</v>
      </c>
      <c r="U732">
        <f>output__2[[#This Row],[az]]*$B732</f>
        <v>-5.7615869999995371E-2</v>
      </c>
      <c r="V732">
        <f>SUM(S$2:S732)</f>
        <v>18.125245459999618</v>
      </c>
      <c r="W732">
        <f>SUM(T$2:T732)</f>
        <v>10.508908059999396</v>
      </c>
      <c r="X732">
        <f>SUM($U$2:U732)</f>
        <v>-79.912503179999391</v>
      </c>
      <c r="Y732">
        <f>SQRT(output__2[[#This Row],[vx]]^2+output__2[[#This Row],[vy]]^2+output__2[[#This Row],[vz]]^2)</f>
        <v>82.613375648814696</v>
      </c>
      <c r="Z732">
        <f t="shared" si="11"/>
        <v>0.97499999999999998</v>
      </c>
      <c r="AA732">
        <f>output__2[[#This Row],[m segmental(kg)]]*output__2[[#This Row],[vmag]]</f>
        <v>80.548041257594321</v>
      </c>
    </row>
    <row r="733" spans="1:27" x14ac:dyDescent="0.3">
      <c r="A733">
        <v>91.821372999999994</v>
      </c>
      <c r="B733">
        <f>output__2[[#This Row],[time]]-A732</f>
        <v>0.12381600000000503</v>
      </c>
      <c r="C733">
        <v>-1.07</v>
      </c>
      <c r="D733">
        <v>-5.74</v>
      </c>
      <c r="E733">
        <v>-1.34</v>
      </c>
      <c r="F733">
        <v>-0.53</v>
      </c>
      <c r="G733">
        <v>0.03</v>
      </c>
      <c r="H733">
        <v>-0.23</v>
      </c>
      <c r="I733">
        <f>output__2[[#This Row],[wx]]*180/PI()</f>
        <v>-30.366763141933632</v>
      </c>
      <c r="J733">
        <f>output__2[[#This Row],[wy]]*180/PI()</f>
        <v>1.7188733853924696</v>
      </c>
      <c r="K733">
        <f>output__2[[#This Row],[wz]]*180/PI()</f>
        <v>-13.178029288008934</v>
      </c>
      <c r="L733">
        <f>output__2[[#This Row],[wx (deg)]]*output__2[[#This Row],[dt]]</f>
        <v>-3.7598911451818076</v>
      </c>
      <c r="M733">
        <f>output__2[[#This Row],[wy (deg)]]*output__2[[#This Row],[dt]]</f>
        <v>0.21282402708576267</v>
      </c>
      <c r="N733">
        <f>output__2[[#This Row],[wz (deg)]]*output__2[[#This Row],[dt]]</f>
        <v>-1.6316508743241807</v>
      </c>
      <c r="O733">
        <f>SUM($L$2:output__2[[#This Row],[delta θx]])</f>
        <v>-132.58795309571602</v>
      </c>
      <c r="P733">
        <f>SUM($M$2:output__2[[#This Row],[delta θy]])</f>
        <v>-3.798512511280975</v>
      </c>
      <c r="Q733">
        <f>SUM($N$2:output__2[[#This Row],[delta θz]])</f>
        <v>-0.7716647151039544</v>
      </c>
      <c r="R733">
        <f>SQRT(output__2[[#This Row],[θ x]]^2+output__2[[#This Row],[θ y]]^2+output__2[[#This Row],[θ z]]^2)</f>
        <v>132.64459834400603</v>
      </c>
      <c r="S733">
        <f>output__2[[#This Row],[ax]]*$B733</f>
        <v>-0.13248312000000539</v>
      </c>
      <c r="T733">
        <f>output__2[[#This Row],[ay]]*$B733</f>
        <v>-0.71070384000002895</v>
      </c>
      <c r="U733">
        <f>output__2[[#This Row],[az]]*$B733</f>
        <v>-0.16591344000000677</v>
      </c>
      <c r="V733">
        <f>SUM(S$2:S733)</f>
        <v>17.992762339999611</v>
      </c>
      <c r="W733">
        <f>SUM(T$2:T733)</f>
        <v>9.7982042199993664</v>
      </c>
      <c r="X733">
        <f>SUM($U$2:U733)</f>
        <v>-80.078416619999402</v>
      </c>
      <c r="Y733">
        <f>SQRT(output__2[[#This Row],[vx]]^2+output__2[[#This Row],[vy]]^2+output__2[[#This Row],[vz]]^2)</f>
        <v>82.657710535235111</v>
      </c>
      <c r="Z733">
        <f t="shared" si="11"/>
        <v>0.97499999999999998</v>
      </c>
      <c r="AA733">
        <f>output__2[[#This Row],[m segmental(kg)]]*output__2[[#This Row],[vmag]]</f>
        <v>80.591267771854234</v>
      </c>
    </row>
    <row r="734" spans="1:27" x14ac:dyDescent="0.3">
      <c r="A734">
        <v>91.955241999999998</v>
      </c>
      <c r="B734">
        <f>output__2[[#This Row],[time]]-A733</f>
        <v>0.13386900000000423</v>
      </c>
      <c r="C734">
        <v>1.86</v>
      </c>
      <c r="D734">
        <v>3.0500000000000003</v>
      </c>
      <c r="E734">
        <v>2.42</v>
      </c>
      <c r="F734">
        <v>-0.94000000000000006</v>
      </c>
      <c r="G734">
        <v>-0.39</v>
      </c>
      <c r="H734">
        <v>0.15</v>
      </c>
      <c r="I734">
        <f>output__2[[#This Row],[wx]]*180/PI()</f>
        <v>-53.858032742297389</v>
      </c>
      <c r="J734">
        <f>output__2[[#This Row],[wy]]*180/PI()</f>
        <v>-22.345354010102106</v>
      </c>
      <c r="K734">
        <f>output__2[[#This Row],[wz]]*180/PI()</f>
        <v>8.5943669269623477</v>
      </c>
      <c r="L734">
        <f>output__2[[#This Row],[wx (deg)]]*output__2[[#This Row],[dt]]</f>
        <v>-7.2099209851788375</v>
      </c>
      <c r="M734">
        <f>output__2[[#This Row],[wy (deg)]]*output__2[[#This Row],[dt]]</f>
        <v>-2.9913501959784536</v>
      </c>
      <c r="N734">
        <f>output__2[[#This Row],[wz (deg)]]*output__2[[#This Row],[dt]]</f>
        <v>1.150519306145559</v>
      </c>
      <c r="O734">
        <f>SUM($L$2:output__2[[#This Row],[delta θx]])</f>
        <v>-139.79787408089484</v>
      </c>
      <c r="P734">
        <f>SUM($M$2:output__2[[#This Row],[delta θy]])</f>
        <v>-6.7898627072594291</v>
      </c>
      <c r="Q734">
        <f>SUM($N$2:output__2[[#This Row],[delta θz]])</f>
        <v>0.37885459104160457</v>
      </c>
      <c r="R734">
        <f>SQRT(output__2[[#This Row],[θ x]]^2+output__2[[#This Row],[θ y]]^2+output__2[[#This Row],[θ z]]^2)</f>
        <v>139.96317860038158</v>
      </c>
      <c r="S734">
        <f>output__2[[#This Row],[ax]]*$B734</f>
        <v>0.24899634000000789</v>
      </c>
      <c r="T734">
        <f>output__2[[#This Row],[ay]]*$B734</f>
        <v>0.40830045000001297</v>
      </c>
      <c r="U734">
        <f>output__2[[#This Row],[az]]*$B734</f>
        <v>0.32396298000001023</v>
      </c>
      <c r="V734">
        <f>SUM(S$2:S734)</f>
        <v>18.24175867999962</v>
      </c>
      <c r="W734">
        <f>SUM(T$2:T734)</f>
        <v>10.206504669999379</v>
      </c>
      <c r="X734">
        <f>SUM($U$2:U734)</f>
        <v>-79.754453639999397</v>
      </c>
      <c r="Y734">
        <f>SQRT(output__2[[#This Row],[vx]]^2+output__2[[#This Row],[vy]]^2+output__2[[#This Row],[vz]]^2)</f>
        <v>82.448210245783216</v>
      </c>
      <c r="Z734">
        <f t="shared" si="11"/>
        <v>0.97499999999999998</v>
      </c>
      <c r="AA734">
        <f>output__2[[#This Row],[m segmental(kg)]]*output__2[[#This Row],[vmag]]</f>
        <v>80.387004989638626</v>
      </c>
    </row>
    <row r="735" spans="1:27" x14ac:dyDescent="0.3">
      <c r="A735">
        <v>92.07579299999999</v>
      </c>
      <c r="B735">
        <f>output__2[[#This Row],[time]]-A734</f>
        <v>0.12055099999999186</v>
      </c>
      <c r="C735">
        <v>-0.16</v>
      </c>
      <c r="D735">
        <v>-1.75</v>
      </c>
      <c r="E735">
        <v>2.36</v>
      </c>
      <c r="F735">
        <v>-0.2</v>
      </c>
      <c r="G735">
        <v>-0.33</v>
      </c>
      <c r="H735">
        <v>-0.03</v>
      </c>
      <c r="I735">
        <f>output__2[[#This Row],[wx]]*180/PI()</f>
        <v>-11.459155902616464</v>
      </c>
      <c r="J735">
        <f>output__2[[#This Row],[wy]]*180/PI()</f>
        <v>-18.907607239317169</v>
      </c>
      <c r="K735">
        <f>output__2[[#This Row],[wz]]*180/PI()</f>
        <v>-1.7188733853924696</v>
      </c>
      <c r="L735">
        <f>output__2[[#This Row],[wx (deg)]]*output__2[[#This Row],[dt]]</f>
        <v>-1.381412703216224</v>
      </c>
      <c r="M735">
        <f>output__2[[#This Row],[wy (deg)]]*output__2[[#This Row],[dt]]</f>
        <v>-2.27933096030677</v>
      </c>
      <c r="N735">
        <f>output__2[[#This Row],[wz (deg)]]*output__2[[#This Row],[dt]]</f>
        <v>-0.20721190548243359</v>
      </c>
      <c r="O735">
        <f>SUM($L$2:output__2[[#This Row],[delta θx]])</f>
        <v>-141.17928678411107</v>
      </c>
      <c r="P735">
        <f>SUM($M$2:output__2[[#This Row],[delta θy]])</f>
        <v>-9.0691936675661999</v>
      </c>
      <c r="Q735">
        <f>SUM($N$2:output__2[[#This Row],[delta θz]])</f>
        <v>0.17164268555917098</v>
      </c>
      <c r="R735">
        <f>SQRT(output__2[[#This Row],[θ x]]^2+output__2[[#This Row],[θ y]]^2+output__2[[#This Row],[θ z]]^2)</f>
        <v>141.47038825090434</v>
      </c>
      <c r="S735">
        <f>output__2[[#This Row],[ax]]*$B735</f>
        <v>-1.9288159999998698E-2</v>
      </c>
      <c r="T735">
        <f>output__2[[#This Row],[ay]]*$B735</f>
        <v>-0.21096424999998575</v>
      </c>
      <c r="U735">
        <f>output__2[[#This Row],[az]]*$B735</f>
        <v>0.28450035999998075</v>
      </c>
      <c r="V735">
        <f>SUM(S$2:S735)</f>
        <v>18.222470519999622</v>
      </c>
      <c r="W735">
        <f>SUM(T$2:T735)</f>
        <v>9.9955404199993936</v>
      </c>
      <c r="X735">
        <f>SUM($U$2:U735)</f>
        <v>-79.469953279999416</v>
      </c>
      <c r="Y735">
        <f>SQRT(output__2[[#This Row],[vx]]^2+output__2[[#This Row],[vy]]^2+output__2[[#This Row],[vz]]^2)</f>
        <v>82.142819129035175</v>
      </c>
      <c r="Z735">
        <f t="shared" si="11"/>
        <v>0.97499999999999998</v>
      </c>
      <c r="AA735">
        <f>output__2[[#This Row],[m segmental(kg)]]*output__2[[#This Row],[vmag]]</f>
        <v>80.089248650809296</v>
      </c>
    </row>
    <row r="736" spans="1:27" x14ac:dyDescent="0.3">
      <c r="A736">
        <v>92.217872999999997</v>
      </c>
      <c r="B736">
        <f>output__2[[#This Row],[time]]-A735</f>
        <v>0.14208000000000709</v>
      </c>
      <c r="C736">
        <v>0.12</v>
      </c>
      <c r="D736">
        <v>-9.33</v>
      </c>
      <c r="E736">
        <v>-1.75</v>
      </c>
      <c r="F736">
        <v>-1.58</v>
      </c>
      <c r="G736">
        <v>0.6</v>
      </c>
      <c r="H736">
        <v>-0.1</v>
      </c>
      <c r="I736">
        <f>output__2[[#This Row],[wx]]*180/PI()</f>
        <v>-90.527331630670076</v>
      </c>
      <c r="J736">
        <f>output__2[[#This Row],[wy]]*180/PI()</f>
        <v>34.377467707849391</v>
      </c>
      <c r="K736">
        <f>output__2[[#This Row],[wz]]*180/PI()</f>
        <v>-5.7295779513082321</v>
      </c>
      <c r="L736">
        <f>output__2[[#This Row],[wx (deg)]]*output__2[[#This Row],[dt]]</f>
        <v>-12.862123278086246</v>
      </c>
      <c r="M736">
        <f>output__2[[#This Row],[wy (deg)]]*output__2[[#This Row],[dt]]</f>
        <v>4.8843506119314855</v>
      </c>
      <c r="N736">
        <f>output__2[[#This Row],[wz (deg)]]*output__2[[#This Row],[dt]]</f>
        <v>-0.81405843532191424</v>
      </c>
      <c r="O736">
        <f>SUM($L$2:output__2[[#This Row],[delta θx]])</f>
        <v>-154.04141006219731</v>
      </c>
      <c r="P736">
        <f>SUM($M$2:output__2[[#This Row],[delta θy]])</f>
        <v>-4.1848430556347145</v>
      </c>
      <c r="Q736">
        <f>SUM($N$2:output__2[[#This Row],[delta θz]])</f>
        <v>-0.64241574976274329</v>
      </c>
      <c r="R736">
        <f>SQRT(output__2[[#This Row],[θ x]]^2+output__2[[#This Row],[θ y]]^2+output__2[[#This Row],[θ z]]^2)</f>
        <v>154.09958346259688</v>
      </c>
      <c r="S736">
        <f>output__2[[#This Row],[ax]]*$B736</f>
        <v>1.7049600000000852E-2</v>
      </c>
      <c r="T736">
        <f>output__2[[#This Row],[ay]]*$B736</f>
        <v>-1.3256064000000662</v>
      </c>
      <c r="U736">
        <f>output__2[[#This Row],[az]]*$B736</f>
        <v>-0.24864000000001241</v>
      </c>
      <c r="V736">
        <f>SUM(S$2:S736)</f>
        <v>18.239520119999622</v>
      </c>
      <c r="W736">
        <f>SUM(T$2:T736)</f>
        <v>8.669934019999328</v>
      </c>
      <c r="X736">
        <f>SUM($U$2:U736)</f>
        <v>-79.718593279999425</v>
      </c>
      <c r="Y736">
        <f>SQRT(output__2[[#This Row],[vx]]^2+output__2[[#This Row],[vy]]^2+output__2[[#This Row],[vz]]^2)</f>
        <v>82.236864997767171</v>
      </c>
      <c r="Z736">
        <f t="shared" si="11"/>
        <v>0.97499999999999998</v>
      </c>
      <c r="AA736">
        <f>output__2[[#This Row],[m segmental(kg)]]*output__2[[#This Row],[vmag]]</f>
        <v>80.180943372822995</v>
      </c>
    </row>
    <row r="737" spans="1:27" x14ac:dyDescent="0.3">
      <c r="A737">
        <v>92.313843999999989</v>
      </c>
      <c r="B737">
        <f>output__2[[#This Row],[time]]-A736</f>
        <v>9.5970999999991591E-2</v>
      </c>
      <c r="C737">
        <v>1.52</v>
      </c>
      <c r="D737">
        <v>1.56</v>
      </c>
      <c r="E737">
        <v>-1.6500000000000001</v>
      </c>
      <c r="F737">
        <v>-0.3</v>
      </c>
      <c r="G737">
        <v>0.63</v>
      </c>
      <c r="H737">
        <v>-0.14000000000000001</v>
      </c>
      <c r="I737">
        <f>output__2[[#This Row],[wx]]*180/PI()</f>
        <v>-17.188733853924695</v>
      </c>
      <c r="J737">
        <f>output__2[[#This Row],[wy]]*180/PI()</f>
        <v>36.096341093241868</v>
      </c>
      <c r="K737">
        <f>output__2[[#This Row],[wz]]*180/PI()</f>
        <v>-8.0214091318315255</v>
      </c>
      <c r="L737">
        <f>output__2[[#This Row],[wx (deg)]]*output__2[[#This Row],[dt]]</f>
        <v>-1.6496199766948625</v>
      </c>
      <c r="M737">
        <f>output__2[[#This Row],[wy (deg)]]*output__2[[#This Row],[dt]]</f>
        <v>3.4642019510592119</v>
      </c>
      <c r="N737">
        <f>output__2[[#This Row],[wz (deg)]]*output__2[[#This Row],[dt]]</f>
        <v>-0.76982265579093589</v>
      </c>
      <c r="O737">
        <f>SUM($L$2:output__2[[#This Row],[delta θx]])</f>
        <v>-155.69103003889217</v>
      </c>
      <c r="P737">
        <f>SUM($M$2:output__2[[#This Row],[delta θy]])</f>
        <v>-0.72064110457550257</v>
      </c>
      <c r="Q737">
        <f>SUM($N$2:output__2[[#This Row],[delta θz]])</f>
        <v>-1.4122384055536792</v>
      </c>
      <c r="R737">
        <f>SQRT(output__2[[#This Row],[θ x]]^2+output__2[[#This Row],[θ y]]^2+output__2[[#This Row],[θ z]]^2)</f>
        <v>155.6991026804167</v>
      </c>
      <c r="S737">
        <f>output__2[[#This Row],[ax]]*$B737</f>
        <v>0.14587591999998722</v>
      </c>
      <c r="T737">
        <f>output__2[[#This Row],[ay]]*$B737</f>
        <v>0.14971475999998687</v>
      </c>
      <c r="U737">
        <f>output__2[[#This Row],[az]]*$B737</f>
        <v>-0.15835214999998615</v>
      </c>
      <c r="V737">
        <f>SUM(S$2:S737)</f>
        <v>18.385396039999609</v>
      </c>
      <c r="W737">
        <f>SUM(T$2:T737)</f>
        <v>8.8196487799993157</v>
      </c>
      <c r="X737">
        <f>SUM($U$2:U737)</f>
        <v>-79.876945429999409</v>
      </c>
      <c r="Y737">
        <f>SQRT(output__2[[#This Row],[vx]]^2+output__2[[#This Row],[vy]]^2+output__2[[#This Row],[vz]]^2)</f>
        <v>82.438676623155956</v>
      </c>
      <c r="Z737">
        <f t="shared" si="11"/>
        <v>0.97499999999999998</v>
      </c>
      <c r="AA737">
        <f>output__2[[#This Row],[m segmental(kg)]]*output__2[[#This Row],[vmag]]</f>
        <v>80.377709707577054</v>
      </c>
    </row>
    <row r="738" spans="1:27" x14ac:dyDescent="0.3">
      <c r="A738">
        <v>92.43665399999999</v>
      </c>
      <c r="B738">
        <f>output__2[[#This Row],[time]]-A737</f>
        <v>0.1228100000000012</v>
      </c>
      <c r="C738">
        <v>0.55000000000000004</v>
      </c>
      <c r="D738">
        <v>-0.97</v>
      </c>
      <c r="E738">
        <v>-0.23</v>
      </c>
      <c r="F738">
        <v>-0.57000000000000006</v>
      </c>
      <c r="G738">
        <v>0.43</v>
      </c>
      <c r="H738">
        <v>0.31</v>
      </c>
      <c r="I738">
        <f>output__2[[#This Row],[wx]]*180/PI()</f>
        <v>-32.658594322456928</v>
      </c>
      <c r="J738">
        <f>output__2[[#This Row],[wy]]*180/PI()</f>
        <v>24.637185190625402</v>
      </c>
      <c r="K738">
        <f>output__2[[#This Row],[wz]]*180/PI()</f>
        <v>17.761691649055518</v>
      </c>
      <c r="L738">
        <f>output__2[[#This Row],[wx (deg)]]*output__2[[#This Row],[dt]]</f>
        <v>-4.0108019687409744</v>
      </c>
      <c r="M738">
        <f>output__2[[#This Row],[wy (deg)]]*output__2[[#This Row],[dt]]</f>
        <v>3.0256927132607352</v>
      </c>
      <c r="N738">
        <f>output__2[[#This Row],[wz (deg)]]*output__2[[#This Row],[dt]]</f>
        <v>2.1813133514205294</v>
      </c>
      <c r="O738">
        <f>SUM($L$2:output__2[[#This Row],[delta θx]])</f>
        <v>-159.70183200763313</v>
      </c>
      <c r="P738">
        <f>SUM($M$2:output__2[[#This Row],[delta θy]])</f>
        <v>2.3050516086852326</v>
      </c>
      <c r="Q738">
        <f>SUM($N$2:output__2[[#This Row],[delta θz]])</f>
        <v>0.76907494586685021</v>
      </c>
      <c r="R738">
        <f>SQRT(output__2[[#This Row],[θ x]]^2+output__2[[#This Row],[θ y]]^2+output__2[[#This Row],[θ z]]^2)</f>
        <v>159.72031769873655</v>
      </c>
      <c r="S738">
        <f>output__2[[#This Row],[ax]]*$B738</f>
        <v>6.7545500000000661E-2</v>
      </c>
      <c r="T738">
        <f>output__2[[#This Row],[ay]]*$B738</f>
        <v>-0.11912570000000115</v>
      </c>
      <c r="U738">
        <f>output__2[[#This Row],[az]]*$B738</f>
        <v>-2.8246300000000276E-2</v>
      </c>
      <c r="V738">
        <f>SUM(S$2:S738)</f>
        <v>18.45294153999961</v>
      </c>
      <c r="W738">
        <f>SUM(T$2:T738)</f>
        <v>8.7005230799993143</v>
      </c>
      <c r="X738">
        <f>SUM($U$2:U738)</f>
        <v>-79.905191729999416</v>
      </c>
      <c r="Y738">
        <f>SQRT(output__2[[#This Row],[vx]]^2+output__2[[#This Row],[vy]]^2+output__2[[#This Row],[vz]]^2)</f>
        <v>82.468477727870123</v>
      </c>
      <c r="Z738">
        <f t="shared" si="11"/>
        <v>0.97499999999999998</v>
      </c>
      <c r="AA738">
        <f>output__2[[#This Row],[m segmental(kg)]]*output__2[[#This Row],[vmag]]</f>
        <v>80.406765784673368</v>
      </c>
    </row>
    <row r="739" spans="1:27" x14ac:dyDescent="0.3">
      <c r="A739">
        <v>92.559794999999994</v>
      </c>
      <c r="B739">
        <f>output__2[[#This Row],[time]]-A738</f>
        <v>0.12314100000000394</v>
      </c>
      <c r="C739">
        <v>0.64</v>
      </c>
      <c r="D739">
        <v>-4.0600000000000005</v>
      </c>
      <c r="E739">
        <v>-0.1</v>
      </c>
      <c r="F739">
        <v>-0.85</v>
      </c>
      <c r="G739">
        <v>0.6</v>
      </c>
      <c r="H739">
        <v>0.37</v>
      </c>
      <c r="I739">
        <f>output__2[[#This Row],[wx]]*180/PI()</f>
        <v>-48.701412586119972</v>
      </c>
      <c r="J739">
        <f>output__2[[#This Row],[wy]]*180/PI()</f>
        <v>34.377467707849391</v>
      </c>
      <c r="K739">
        <f>output__2[[#This Row],[wz]]*180/PI()</f>
        <v>21.199438419840458</v>
      </c>
      <c r="L739">
        <f>output__2[[#This Row],[wx (deg)]]*output__2[[#This Row],[dt]]</f>
        <v>-5.9971406472675914</v>
      </c>
      <c r="M739">
        <f>output__2[[#This Row],[wy (deg)]]*output__2[[#This Row],[dt]]</f>
        <v>4.2332757510124175</v>
      </c>
      <c r="N739">
        <f>output__2[[#This Row],[wz (deg)]]*output__2[[#This Row],[dt]]</f>
        <v>2.6105200464576575</v>
      </c>
      <c r="O739">
        <f>SUM($L$2:output__2[[#This Row],[delta θx]])</f>
        <v>-165.69897265490073</v>
      </c>
      <c r="P739">
        <f>SUM($M$2:output__2[[#This Row],[delta θy]])</f>
        <v>6.5383273596976501</v>
      </c>
      <c r="Q739">
        <f>SUM($N$2:output__2[[#This Row],[delta θz]])</f>
        <v>3.3795949923245079</v>
      </c>
      <c r="R739">
        <f>SQRT(output__2[[#This Row],[θ x]]^2+output__2[[#This Row],[θ y]]^2+output__2[[#This Row],[θ z]]^2)</f>
        <v>165.86235536089634</v>
      </c>
      <c r="S739">
        <f>output__2[[#This Row],[ax]]*$B739</f>
        <v>7.8810240000002529E-2</v>
      </c>
      <c r="T739">
        <f>output__2[[#This Row],[ay]]*$B739</f>
        <v>-0.49995246000001609</v>
      </c>
      <c r="U739">
        <f>output__2[[#This Row],[az]]*$B739</f>
        <v>-1.2314100000000395E-2</v>
      </c>
      <c r="V739">
        <f>SUM(S$2:S739)</f>
        <v>18.531751779999613</v>
      </c>
      <c r="W739">
        <f>SUM(T$2:T739)</f>
        <v>8.2005706199992989</v>
      </c>
      <c r="X739">
        <f>SUM($U$2:U739)</f>
        <v>-79.917505829999413</v>
      </c>
      <c r="Y739">
        <f>SQRT(output__2[[#This Row],[vx]]^2+output__2[[#This Row],[vy]]^2+output__2[[#This Row],[vz]]^2)</f>
        <v>82.446849064212913</v>
      </c>
      <c r="Z739">
        <f t="shared" si="11"/>
        <v>0.97499999999999998</v>
      </c>
      <c r="AA739">
        <f>output__2[[#This Row],[m segmental(kg)]]*output__2[[#This Row],[vmag]]</f>
        <v>80.385677837607588</v>
      </c>
    </row>
    <row r="740" spans="1:27" x14ac:dyDescent="0.3">
      <c r="A740">
        <v>92.680273</v>
      </c>
      <c r="B740">
        <f>output__2[[#This Row],[time]]-A739</f>
        <v>0.12047800000000564</v>
      </c>
      <c r="C740">
        <v>0.25</v>
      </c>
      <c r="D740">
        <v>3.7600000000000002</v>
      </c>
      <c r="E740">
        <v>-1.26</v>
      </c>
      <c r="F740">
        <v>0.15</v>
      </c>
      <c r="G740">
        <v>-0.45</v>
      </c>
      <c r="H740">
        <v>7.0000000000000007E-2</v>
      </c>
      <c r="I740">
        <f>output__2[[#This Row],[wx]]*180/PI()</f>
        <v>8.5943669269623477</v>
      </c>
      <c r="J740">
        <f>output__2[[#This Row],[wy]]*180/PI()</f>
        <v>-25.783100780887047</v>
      </c>
      <c r="K740">
        <f>output__2[[#This Row],[wz]]*180/PI()</f>
        <v>4.0107045659157627</v>
      </c>
      <c r="L740">
        <f>output__2[[#This Row],[wx (deg)]]*output__2[[#This Row],[dt]]</f>
        <v>1.0354321386266181</v>
      </c>
      <c r="M740">
        <f>output__2[[#This Row],[wy (deg)]]*output__2[[#This Row],[dt]]</f>
        <v>-3.1062964158798549</v>
      </c>
      <c r="N740">
        <f>output__2[[#This Row],[wz (deg)]]*output__2[[#This Row],[dt]]</f>
        <v>0.48320166469242187</v>
      </c>
      <c r="O740">
        <f>SUM($L$2:output__2[[#This Row],[delta θx]])</f>
        <v>-164.66354051627411</v>
      </c>
      <c r="P740">
        <f>SUM($M$2:output__2[[#This Row],[delta θy]])</f>
        <v>3.4320309438177952</v>
      </c>
      <c r="Q740">
        <f>SUM($N$2:output__2[[#This Row],[delta θz]])</f>
        <v>3.8627966570169296</v>
      </c>
      <c r="R740">
        <f>SQRT(output__2[[#This Row],[θ x]]^2+output__2[[#This Row],[θ y]]^2+output__2[[#This Row],[θ z]]^2)</f>
        <v>164.74459508514209</v>
      </c>
      <c r="S740">
        <f>output__2[[#This Row],[ax]]*$B740</f>
        <v>3.0119500000001409E-2</v>
      </c>
      <c r="T740">
        <f>output__2[[#This Row],[ay]]*$B740</f>
        <v>0.45299728000002121</v>
      </c>
      <c r="U740">
        <f>output__2[[#This Row],[az]]*$B740</f>
        <v>-0.15180228000000709</v>
      </c>
      <c r="V740">
        <f>SUM(S$2:S740)</f>
        <v>18.561871279999615</v>
      </c>
      <c r="W740">
        <f>SUM(T$2:T740)</f>
        <v>8.6535678999993202</v>
      </c>
      <c r="X740">
        <f>SUM($U$2:U740)</f>
        <v>-80.069308109999426</v>
      </c>
      <c r="Y740">
        <f>SQRT(output__2[[#This Row],[vx]]^2+output__2[[#This Row],[vy]]^2+output__2[[#This Row],[vz]]^2)</f>
        <v>82.646968510824365</v>
      </c>
      <c r="Z740">
        <f t="shared" si="11"/>
        <v>0.97499999999999998</v>
      </c>
      <c r="AA740">
        <f>output__2[[#This Row],[m segmental(kg)]]*output__2[[#This Row],[vmag]]</f>
        <v>80.58079429805376</v>
      </c>
    </row>
    <row r="741" spans="1:27" x14ac:dyDescent="0.3">
      <c r="A741">
        <v>92.805785</v>
      </c>
      <c r="B741">
        <f>output__2[[#This Row],[time]]-A740</f>
        <v>0.12551200000000051</v>
      </c>
      <c r="C741">
        <v>1.42</v>
      </c>
      <c r="D741">
        <v>-0.43</v>
      </c>
      <c r="E741">
        <v>0.4</v>
      </c>
      <c r="F741">
        <v>-0.24</v>
      </c>
      <c r="G741">
        <v>-0.48</v>
      </c>
      <c r="H741">
        <v>0</v>
      </c>
      <c r="I741">
        <f>output__2[[#This Row],[wx]]*180/PI()</f>
        <v>-13.750987083139757</v>
      </c>
      <c r="J741">
        <f>output__2[[#This Row],[wy]]*180/PI()</f>
        <v>-27.501974166279513</v>
      </c>
      <c r="K741">
        <f>output__2[[#This Row],[wz]]*180/PI()</f>
        <v>0</v>
      </c>
      <c r="L741">
        <f>output__2[[#This Row],[wx (deg)]]*output__2[[#This Row],[dt]]</f>
        <v>-1.7259138907790441</v>
      </c>
      <c r="M741">
        <f>output__2[[#This Row],[wy (deg)]]*output__2[[#This Row],[dt]]</f>
        <v>-3.4518277815580882</v>
      </c>
      <c r="N741">
        <f>output__2[[#This Row],[wz (deg)]]*output__2[[#This Row],[dt]]</f>
        <v>0</v>
      </c>
      <c r="O741">
        <f>SUM($L$2:output__2[[#This Row],[delta θx]])</f>
        <v>-166.38945440705317</v>
      </c>
      <c r="P741">
        <f>SUM($M$2:output__2[[#This Row],[delta θy]])</f>
        <v>-1.9796837740293061E-2</v>
      </c>
      <c r="Q741">
        <f>SUM($N$2:output__2[[#This Row],[delta θz]])</f>
        <v>3.8627966570169296</v>
      </c>
      <c r="R741">
        <f>SQRT(output__2[[#This Row],[θ x]]^2+output__2[[#This Row],[θ y]]^2+output__2[[#This Row],[θ z]]^2)</f>
        <v>166.43428771681954</v>
      </c>
      <c r="S741">
        <f>output__2[[#This Row],[ax]]*$B741</f>
        <v>0.17822704000000072</v>
      </c>
      <c r="T741">
        <f>output__2[[#This Row],[ay]]*$B741</f>
        <v>-5.3970160000000218E-2</v>
      </c>
      <c r="U741">
        <f>output__2[[#This Row],[az]]*$B741</f>
        <v>5.0204800000000209E-2</v>
      </c>
      <c r="V741">
        <f>SUM(S$2:S741)</f>
        <v>18.740098319999614</v>
      </c>
      <c r="W741">
        <f>SUM(T$2:T741)</f>
        <v>8.5995977399993198</v>
      </c>
      <c r="X741">
        <f>SUM($U$2:U741)</f>
        <v>-80.019103309999423</v>
      </c>
      <c r="Y741">
        <f>SQRT(output__2[[#This Row],[vx]]^2+output__2[[#This Row],[vy]]^2+output__2[[#This Row],[vz]]^2)</f>
        <v>82.632930850051622</v>
      </c>
      <c r="Z741">
        <f t="shared" si="11"/>
        <v>0.97499999999999998</v>
      </c>
      <c r="AA741">
        <f>output__2[[#This Row],[m segmental(kg)]]*output__2[[#This Row],[vmag]]</f>
        <v>80.567107578800332</v>
      </c>
    </row>
    <row r="742" spans="1:27" x14ac:dyDescent="0.3">
      <c r="A742">
        <v>92.933251999999996</v>
      </c>
      <c r="B742">
        <f>output__2[[#This Row],[time]]-A741</f>
        <v>0.12746699999999578</v>
      </c>
      <c r="C742">
        <v>0.28000000000000003</v>
      </c>
      <c r="D742">
        <v>-7.97</v>
      </c>
      <c r="E742">
        <v>-0.59</v>
      </c>
      <c r="F742">
        <v>-0.92</v>
      </c>
      <c r="G742">
        <v>0.32</v>
      </c>
      <c r="H742">
        <v>0.28999999999999998</v>
      </c>
      <c r="I742">
        <f>output__2[[#This Row],[wx]]*180/PI()</f>
        <v>-52.712117152035738</v>
      </c>
      <c r="J742">
        <f>output__2[[#This Row],[wy]]*180/PI()</f>
        <v>18.334649444186343</v>
      </c>
      <c r="K742">
        <f>output__2[[#This Row],[wz]]*180/PI()</f>
        <v>16.615776058793873</v>
      </c>
      <c r="L742">
        <f>output__2[[#This Row],[wx (deg)]]*output__2[[#This Row],[dt]]</f>
        <v>-6.7190554370183166</v>
      </c>
      <c r="M742">
        <f>output__2[[#This Row],[wy (deg)]]*output__2[[#This Row],[dt]]</f>
        <v>2.3370627607020231</v>
      </c>
      <c r="N742">
        <f>output__2[[#This Row],[wz (deg)]]*output__2[[#This Row],[dt]]</f>
        <v>2.1179631268862087</v>
      </c>
      <c r="O742">
        <f>SUM($L$2:output__2[[#This Row],[delta θx]])</f>
        <v>-173.10850984407148</v>
      </c>
      <c r="P742">
        <f>SUM($M$2:output__2[[#This Row],[delta θy]])</f>
        <v>2.3172659229617301</v>
      </c>
      <c r="Q742">
        <f>SUM($N$2:output__2[[#This Row],[delta θz]])</f>
        <v>5.9807597839031388</v>
      </c>
      <c r="R742">
        <f>SQRT(output__2[[#This Row],[θ x]]^2+output__2[[#This Row],[θ y]]^2+output__2[[#This Row],[θ z]]^2)</f>
        <v>173.22729400814833</v>
      </c>
      <c r="S742">
        <f>output__2[[#This Row],[ax]]*$B742</f>
        <v>3.5690759999998822E-2</v>
      </c>
      <c r="T742">
        <f>output__2[[#This Row],[ay]]*$B742</f>
        <v>-1.0159119899999662</v>
      </c>
      <c r="U742">
        <f>output__2[[#This Row],[az]]*$B742</f>
        <v>-7.5205529999997509E-2</v>
      </c>
      <c r="V742">
        <f>SUM(S$2:S742)</f>
        <v>18.775789079999612</v>
      </c>
      <c r="W742">
        <f>SUM(T$2:T742)</f>
        <v>7.5836857499993533</v>
      </c>
      <c r="X742">
        <f>SUM($U$2:U742)</f>
        <v>-80.094308839999414</v>
      </c>
      <c r="Y742">
        <f>SQRT(output__2[[#This Row],[vx]]^2+output__2[[#This Row],[vy]]^2+output__2[[#This Row],[vz]]^2)</f>
        <v>82.614410690197289</v>
      </c>
      <c r="Z742">
        <f t="shared" si="11"/>
        <v>0.97499999999999998</v>
      </c>
      <c r="AA742">
        <f>output__2[[#This Row],[m segmental(kg)]]*output__2[[#This Row],[vmag]]</f>
        <v>80.549050422942358</v>
      </c>
    </row>
    <row r="743" spans="1:27" x14ac:dyDescent="0.3">
      <c r="A743">
        <v>93.065340999999989</v>
      </c>
      <c r="B743">
        <f>output__2[[#This Row],[time]]-A742</f>
        <v>0.13208899999999346</v>
      </c>
      <c r="C743">
        <v>0.25</v>
      </c>
      <c r="D743">
        <v>4.99</v>
      </c>
      <c r="E743">
        <v>-0.55000000000000004</v>
      </c>
      <c r="F743">
        <v>0.27</v>
      </c>
      <c r="G743">
        <v>0.36</v>
      </c>
      <c r="H743">
        <v>-0.11</v>
      </c>
      <c r="I743">
        <f>output__2[[#This Row],[wx]]*180/PI()</f>
        <v>15.469860468532227</v>
      </c>
      <c r="J743">
        <f>output__2[[#This Row],[wy]]*180/PI()</f>
        <v>20.626480624709636</v>
      </c>
      <c r="K743">
        <f>output__2[[#This Row],[wz]]*180/PI()</f>
        <v>-6.3025357464390561</v>
      </c>
      <c r="L743">
        <f>output__2[[#This Row],[wx (deg)]]*output__2[[#This Row],[dt]]</f>
        <v>2.0433983994278524</v>
      </c>
      <c r="M743">
        <f>output__2[[#This Row],[wy (deg)]]*output__2[[#This Row],[dt]]</f>
        <v>2.7245311992371364</v>
      </c>
      <c r="N743">
        <f>output__2[[#This Row],[wz (deg)]]*output__2[[#This Row],[dt]]</f>
        <v>-0.83249564421134725</v>
      </c>
      <c r="O743">
        <f>SUM($L$2:output__2[[#This Row],[delta θx]])</f>
        <v>-171.06511144464363</v>
      </c>
      <c r="P743">
        <f>SUM($M$2:output__2[[#This Row],[delta θy]])</f>
        <v>5.0417971221988669</v>
      </c>
      <c r="Q743">
        <f>SUM($N$2:output__2[[#This Row],[delta θz]])</f>
        <v>5.1482641396917916</v>
      </c>
      <c r="R743">
        <f>SQRT(output__2[[#This Row],[θ x]]^2+output__2[[#This Row],[θ y]]^2+output__2[[#This Row],[θ z]]^2)</f>
        <v>171.2168119532711</v>
      </c>
      <c r="S743">
        <f>output__2[[#This Row],[ax]]*$B743</f>
        <v>3.3022249999998365E-2</v>
      </c>
      <c r="T743">
        <f>output__2[[#This Row],[ay]]*$B743</f>
        <v>0.6591241099999674</v>
      </c>
      <c r="U743">
        <f>output__2[[#This Row],[az]]*$B743</f>
        <v>-7.2648949999996409E-2</v>
      </c>
      <c r="V743">
        <f>SUM(S$2:S743)</f>
        <v>18.80881132999961</v>
      </c>
      <c r="W743">
        <f>SUM(T$2:T743)</f>
        <v>8.2428098599993209</v>
      </c>
      <c r="X743">
        <f>SUM($U$2:U743)</f>
        <v>-80.166957789999415</v>
      </c>
      <c r="Y743">
        <f>SQRT(output__2[[#This Row],[vx]]^2+output__2[[#This Row],[vy]]^2+output__2[[#This Row],[vz]]^2)</f>
        <v>82.755401149043877</v>
      </c>
      <c r="Z743">
        <f t="shared" si="11"/>
        <v>0.97499999999999998</v>
      </c>
      <c r="AA743">
        <f>output__2[[#This Row],[m segmental(kg)]]*output__2[[#This Row],[vmag]]</f>
        <v>80.686516120317776</v>
      </c>
    </row>
    <row r="744" spans="1:27" x14ac:dyDescent="0.3">
      <c r="A744">
        <v>93.197304000000003</v>
      </c>
      <c r="B744">
        <f>output__2[[#This Row],[time]]-A743</f>
        <v>0.13196300000001315</v>
      </c>
      <c r="C744">
        <v>0.61</v>
      </c>
      <c r="D744">
        <v>-0.97</v>
      </c>
      <c r="E744">
        <v>0.5</v>
      </c>
      <c r="F744">
        <v>-0.43</v>
      </c>
      <c r="G744">
        <v>0.52</v>
      </c>
      <c r="H744">
        <v>-0.22</v>
      </c>
      <c r="I744">
        <f>output__2[[#This Row],[wx]]*180/PI()</f>
        <v>-24.637185190625402</v>
      </c>
      <c r="J744">
        <f>output__2[[#This Row],[wy]]*180/PI()</f>
        <v>29.793805346802809</v>
      </c>
      <c r="K744">
        <f>output__2[[#This Row],[wz]]*180/PI()</f>
        <v>-12.605071492878112</v>
      </c>
      <c r="L744">
        <f>output__2[[#This Row],[wx (deg)]]*output__2[[#This Row],[dt]]</f>
        <v>-3.251196869310824</v>
      </c>
      <c r="M744">
        <f>output__2[[#This Row],[wy (deg)]]*output__2[[#This Row],[dt]]</f>
        <v>3.9316799349805311</v>
      </c>
      <c r="N744">
        <f>output__2[[#This Row],[wz (deg)]]*output__2[[#This Row],[dt]]</f>
        <v>-1.6634030494148402</v>
      </c>
      <c r="O744">
        <f>SUM($L$2:output__2[[#This Row],[delta θx]])</f>
        <v>-174.31630831395447</v>
      </c>
      <c r="P744">
        <f>SUM($M$2:output__2[[#This Row],[delta θy]])</f>
        <v>8.973477057179398</v>
      </c>
      <c r="Q744">
        <f>SUM($N$2:output__2[[#This Row],[delta θz]])</f>
        <v>3.4848610902769517</v>
      </c>
      <c r="R744">
        <f>SQRT(output__2[[#This Row],[θ x]]^2+output__2[[#This Row],[θ y]]^2+output__2[[#This Row],[θ z]]^2)</f>
        <v>174.58190883227243</v>
      </c>
      <c r="S744">
        <f>output__2[[#This Row],[ax]]*$B744</f>
        <v>8.0497430000008016E-2</v>
      </c>
      <c r="T744">
        <f>output__2[[#This Row],[ay]]*$B744</f>
        <v>-0.12800411000001274</v>
      </c>
      <c r="U744">
        <f>output__2[[#This Row],[az]]*$B744</f>
        <v>6.5981500000006577E-2</v>
      </c>
      <c r="V744">
        <f>SUM(S$2:S744)</f>
        <v>18.889308759999619</v>
      </c>
      <c r="W744">
        <f>SUM(T$2:T744)</f>
        <v>8.1148057499993076</v>
      </c>
      <c r="X744">
        <f>SUM($U$2:U744)</f>
        <v>-80.100976289999409</v>
      </c>
      <c r="Y744">
        <f>SQRT(output__2[[#This Row],[vx]]^2+output__2[[#This Row],[vy]]^2+output__2[[#This Row],[vz]]^2)</f>
        <v>82.697173231023243</v>
      </c>
      <c r="Z744">
        <f t="shared" si="11"/>
        <v>0.97499999999999998</v>
      </c>
      <c r="AA744">
        <f>output__2[[#This Row],[m segmental(kg)]]*output__2[[#This Row],[vmag]]</f>
        <v>80.629743900247661</v>
      </c>
    </row>
    <row r="745" spans="1:27" x14ac:dyDescent="0.3">
      <c r="A745">
        <v>93.30830499999999</v>
      </c>
      <c r="B745">
        <f>output__2[[#This Row],[time]]-A744</f>
        <v>0.11100099999998747</v>
      </c>
      <c r="C745">
        <v>-0.92</v>
      </c>
      <c r="D745">
        <v>-5.71</v>
      </c>
      <c r="E745">
        <v>-1.47</v>
      </c>
      <c r="F745">
        <v>-1.26</v>
      </c>
      <c r="G745">
        <v>0.48</v>
      </c>
      <c r="H745">
        <v>0.76</v>
      </c>
      <c r="I745">
        <f>output__2[[#This Row],[wx]]*180/PI()</f>
        <v>-72.192682186483736</v>
      </c>
      <c r="J745">
        <f>output__2[[#This Row],[wy]]*180/PI()</f>
        <v>27.501974166279513</v>
      </c>
      <c r="K745">
        <f>output__2[[#This Row],[wz]]*180/PI()</f>
        <v>43.544792429942568</v>
      </c>
      <c r="L745">
        <f>output__2[[#This Row],[wx (deg)]]*output__2[[#This Row],[dt]]</f>
        <v>-8.0134599153809773</v>
      </c>
      <c r="M745">
        <f>output__2[[#This Row],[wy (deg)]]*output__2[[#This Row],[dt]]</f>
        <v>3.0527466344308478</v>
      </c>
      <c r="N745">
        <f>output__2[[#This Row],[wz (deg)]]*output__2[[#This Row],[dt]]</f>
        <v>4.8335155045155096</v>
      </c>
      <c r="O745">
        <f>SUM($L$2:output__2[[#This Row],[delta θx]])</f>
        <v>-182.32976822933546</v>
      </c>
      <c r="P745">
        <f>SUM($M$2:output__2[[#This Row],[delta θy]])</f>
        <v>12.026223691610246</v>
      </c>
      <c r="Q745">
        <f>SUM($N$2:output__2[[#This Row],[delta θz]])</f>
        <v>8.3183765947924613</v>
      </c>
      <c r="R745">
        <f>SQRT(output__2[[#This Row],[θ x]]^2+output__2[[#This Row],[θ y]]^2+output__2[[#This Row],[θ z]]^2)</f>
        <v>182.9151984609716</v>
      </c>
      <c r="S745">
        <f>output__2[[#This Row],[ax]]*$B745</f>
        <v>-0.10212091999998847</v>
      </c>
      <c r="T745">
        <f>output__2[[#This Row],[ay]]*$B745</f>
        <v>-0.63381570999992842</v>
      </c>
      <c r="U745">
        <f>output__2[[#This Row],[az]]*$B745</f>
        <v>-0.16317146999998158</v>
      </c>
      <c r="V745">
        <f>SUM(S$2:S745)</f>
        <v>18.787187839999628</v>
      </c>
      <c r="W745">
        <f>SUM(T$2:T745)</f>
        <v>7.4809900399993792</v>
      </c>
      <c r="X745">
        <f>SUM($U$2:U745)</f>
        <v>-80.264147759999389</v>
      </c>
      <c r="Y745">
        <f>SQRT(output__2[[#This Row],[vx]]^2+output__2[[#This Row],[vy]]^2+output__2[[#This Row],[vz]]^2)</f>
        <v>82.772320582142768</v>
      </c>
      <c r="Z745">
        <f t="shared" si="11"/>
        <v>0.97499999999999998</v>
      </c>
      <c r="AA745">
        <f>output__2[[#This Row],[m segmental(kg)]]*output__2[[#This Row],[vmag]]</f>
        <v>80.703012567589198</v>
      </c>
    </row>
    <row r="746" spans="1:27" x14ac:dyDescent="0.3">
      <c r="A746">
        <v>93.434188999999989</v>
      </c>
      <c r="B746">
        <f>output__2[[#This Row],[time]]-A745</f>
        <v>0.12588399999999922</v>
      </c>
      <c r="C746">
        <v>-2.0499999999999998</v>
      </c>
      <c r="D746">
        <v>3.8200000000000003</v>
      </c>
      <c r="E746">
        <v>1.19</v>
      </c>
      <c r="F746">
        <v>-0.51</v>
      </c>
      <c r="G746">
        <v>-0.59</v>
      </c>
      <c r="H746">
        <v>-0.53</v>
      </c>
      <c r="I746">
        <f>output__2[[#This Row],[wx]]*180/PI()</f>
        <v>-29.220847551671984</v>
      </c>
      <c r="J746">
        <f>output__2[[#This Row],[wy]]*180/PI()</f>
        <v>-33.804509912718565</v>
      </c>
      <c r="K746">
        <f>output__2[[#This Row],[wz]]*180/PI()</f>
        <v>-30.366763141933632</v>
      </c>
      <c r="L746">
        <f>output__2[[#This Row],[wx (deg)]]*output__2[[#This Row],[dt]]</f>
        <v>-3.678437173194653</v>
      </c>
      <c r="M746">
        <f>output__2[[#This Row],[wy (deg)]]*output__2[[#This Row],[dt]]</f>
        <v>-4.2554469258526373</v>
      </c>
      <c r="N746">
        <f>output__2[[#This Row],[wz (deg)]]*output__2[[#This Row],[dt]]</f>
        <v>-3.8226896113591495</v>
      </c>
      <c r="O746">
        <f>SUM($L$2:output__2[[#This Row],[delta θx]])</f>
        <v>-186.00820540253011</v>
      </c>
      <c r="P746">
        <f>SUM($M$2:output__2[[#This Row],[delta θy]])</f>
        <v>7.770776765757609</v>
      </c>
      <c r="Q746">
        <f>SUM($N$2:output__2[[#This Row],[delta θz]])</f>
        <v>4.4956869834333117</v>
      </c>
      <c r="R746">
        <f>SQRT(output__2[[#This Row],[θ x]]^2+output__2[[#This Row],[θ y]]^2+output__2[[#This Row],[θ z]]^2)</f>
        <v>186.22472620483586</v>
      </c>
      <c r="S746">
        <f>output__2[[#This Row],[ax]]*$B746</f>
        <v>-0.25806219999999835</v>
      </c>
      <c r="T746">
        <f>output__2[[#This Row],[ay]]*$B746</f>
        <v>0.48087687999999706</v>
      </c>
      <c r="U746">
        <f>output__2[[#This Row],[az]]*$B746</f>
        <v>0.14980195999999907</v>
      </c>
      <c r="V746">
        <f>SUM(S$2:S746)</f>
        <v>18.529125639999631</v>
      </c>
      <c r="W746">
        <f>SUM(T$2:T746)</f>
        <v>7.9618669199993759</v>
      </c>
      <c r="X746">
        <f>SUM($U$2:U746)</f>
        <v>-80.114345799999384</v>
      </c>
      <c r="Y746">
        <f>SQRT(output__2[[#This Row],[vx]]^2+output__2[[#This Row],[vy]]^2+output__2[[#This Row],[vz]]^2)</f>
        <v>82.613729033354687</v>
      </c>
      <c r="Z746">
        <f t="shared" si="11"/>
        <v>0.97499999999999998</v>
      </c>
      <c r="AA746">
        <f>output__2[[#This Row],[m segmental(kg)]]*output__2[[#This Row],[vmag]]</f>
        <v>80.548385807520816</v>
      </c>
    </row>
    <row r="747" spans="1:27" x14ac:dyDescent="0.3">
      <c r="A747">
        <v>93.559303</v>
      </c>
      <c r="B747">
        <f>output__2[[#This Row],[time]]-A746</f>
        <v>0.12511400000001061</v>
      </c>
      <c r="C747">
        <v>-0.36</v>
      </c>
      <c r="D747">
        <v>0.18</v>
      </c>
      <c r="E747">
        <v>0.87</v>
      </c>
      <c r="F747">
        <v>0.21</v>
      </c>
      <c r="G747">
        <v>-0.53</v>
      </c>
      <c r="H747">
        <v>-0.19</v>
      </c>
      <c r="I747">
        <f>output__2[[#This Row],[wx]]*180/PI()</f>
        <v>12.032113697747286</v>
      </c>
      <c r="J747">
        <f>output__2[[#This Row],[wy]]*180/PI()</f>
        <v>-30.366763141933632</v>
      </c>
      <c r="K747">
        <f>output__2[[#This Row],[wz]]*180/PI()</f>
        <v>-10.886198107485642</v>
      </c>
      <c r="L747">
        <f>output__2[[#This Row],[wx (deg)]]*output__2[[#This Row],[dt]]</f>
        <v>1.5053858731800815</v>
      </c>
      <c r="M747">
        <f>output__2[[#This Row],[wy (deg)]]*output__2[[#This Row],[dt]]</f>
        <v>-3.7993072037402063</v>
      </c>
      <c r="N747">
        <f>output__2[[#This Row],[wz (deg)]]*output__2[[#This Row],[dt]]</f>
        <v>-1.362015790020074</v>
      </c>
      <c r="O747">
        <f>SUM($L$2:output__2[[#This Row],[delta θx]])</f>
        <v>-184.50281952935003</v>
      </c>
      <c r="P747">
        <f>SUM($M$2:output__2[[#This Row],[delta θy]])</f>
        <v>3.9714695620174028</v>
      </c>
      <c r="Q747">
        <f>SUM($N$2:output__2[[#This Row],[delta θz]])</f>
        <v>3.133671193413238</v>
      </c>
      <c r="R747">
        <f>SQRT(output__2[[#This Row],[θ x]]^2+output__2[[#This Row],[θ y]]^2+output__2[[#This Row],[θ z]]^2)</f>
        <v>184.57216171435596</v>
      </c>
      <c r="S747">
        <f>output__2[[#This Row],[ax]]*$B747</f>
        <v>-4.5041040000003814E-2</v>
      </c>
      <c r="T747">
        <f>output__2[[#This Row],[ay]]*$B747</f>
        <v>2.2520520000001907E-2</v>
      </c>
      <c r="U747">
        <f>output__2[[#This Row],[az]]*$B747</f>
        <v>0.10884918000000923</v>
      </c>
      <c r="V747">
        <f>SUM(S$2:S747)</f>
        <v>18.484084599999626</v>
      </c>
      <c r="W747">
        <f>SUM(T$2:T747)</f>
        <v>7.9843874399993782</v>
      </c>
      <c r="X747">
        <f>SUM($U$2:U747)</f>
        <v>-80.005496619999377</v>
      </c>
      <c r="Y747">
        <f>SQRT(output__2[[#This Row],[vx]]^2+output__2[[#This Row],[vy]]^2+output__2[[#This Row],[vz]]^2)</f>
        <v>82.500250397830271</v>
      </c>
      <c r="Z747">
        <f t="shared" si="11"/>
        <v>0.97499999999999998</v>
      </c>
      <c r="AA747">
        <f>output__2[[#This Row],[m segmental(kg)]]*output__2[[#This Row],[vmag]]</f>
        <v>80.437744137884508</v>
      </c>
    </row>
    <row r="748" spans="1:27" x14ac:dyDescent="0.3">
      <c r="A748">
        <v>93.720981999999992</v>
      </c>
      <c r="B748">
        <f>output__2[[#This Row],[time]]-A747</f>
        <v>0.16167899999999236</v>
      </c>
      <c r="C748">
        <v>1.17</v>
      </c>
      <c r="D748">
        <v>-5.74</v>
      </c>
      <c r="E748">
        <v>-0.09</v>
      </c>
      <c r="F748">
        <v>-0.71</v>
      </c>
      <c r="G748">
        <v>0.39</v>
      </c>
      <c r="H748">
        <v>0.1</v>
      </c>
      <c r="I748">
        <f>output__2[[#This Row],[wx]]*180/PI()</f>
        <v>-40.680003454288446</v>
      </c>
      <c r="J748">
        <f>output__2[[#This Row],[wy]]*180/PI()</f>
        <v>22.345354010102106</v>
      </c>
      <c r="K748">
        <f>output__2[[#This Row],[wz]]*180/PI()</f>
        <v>5.7295779513082321</v>
      </c>
      <c r="L748">
        <f>output__2[[#This Row],[wx (deg)]]*output__2[[#This Row],[dt]]</f>
        <v>-6.577102278485591</v>
      </c>
      <c r="M748">
        <f>output__2[[#This Row],[wy (deg)]]*output__2[[#This Row],[dt]]</f>
        <v>3.6127744909991275</v>
      </c>
      <c r="N748">
        <f>output__2[[#This Row],[wz (deg)]]*output__2[[#This Row],[dt]]</f>
        <v>0.92635243358951991</v>
      </c>
      <c r="O748">
        <f>SUM($L$2:output__2[[#This Row],[delta θx]])</f>
        <v>-191.07992180783563</v>
      </c>
      <c r="P748">
        <f>SUM($M$2:output__2[[#This Row],[delta θy]])</f>
        <v>7.5842440530165298</v>
      </c>
      <c r="Q748">
        <f>SUM($N$2:output__2[[#This Row],[delta θz]])</f>
        <v>4.0600236270027583</v>
      </c>
      <c r="R748">
        <f>SQRT(output__2[[#This Row],[θ x]]^2+output__2[[#This Row],[θ y]]^2+output__2[[#This Row],[θ z]]^2)</f>
        <v>191.2734719395142</v>
      </c>
      <c r="S748">
        <f>output__2[[#This Row],[ax]]*$B748</f>
        <v>0.18916442999999106</v>
      </c>
      <c r="T748">
        <f>output__2[[#This Row],[ay]]*$B748</f>
        <v>-0.92803745999995613</v>
      </c>
      <c r="U748">
        <f>output__2[[#This Row],[az]]*$B748</f>
        <v>-1.4551109999999312E-2</v>
      </c>
      <c r="V748">
        <f>SUM(S$2:S748)</f>
        <v>18.673249029999617</v>
      </c>
      <c r="W748">
        <f>SUM(T$2:T748)</f>
        <v>7.056349979999422</v>
      </c>
      <c r="X748">
        <f>SUM($U$2:U748)</f>
        <v>-80.020047729999376</v>
      </c>
      <c r="Y748">
        <f>SQRT(output__2[[#This Row],[vx]]^2+output__2[[#This Row],[vy]]^2+output__2[[#This Row],[vz]]^2)</f>
        <v>82.472361085929862</v>
      </c>
      <c r="Z748">
        <f t="shared" si="11"/>
        <v>0.97499999999999998</v>
      </c>
      <c r="AA748">
        <f>output__2[[#This Row],[m segmental(kg)]]*output__2[[#This Row],[vmag]]</f>
        <v>80.410552058781619</v>
      </c>
    </row>
    <row r="749" spans="1:27" x14ac:dyDescent="0.3">
      <c r="A749">
        <v>93.810764999999989</v>
      </c>
      <c r="B749">
        <f>output__2[[#This Row],[time]]-A748</f>
        <v>8.978299999999706E-2</v>
      </c>
      <c r="C749">
        <v>2.5300000000000002</v>
      </c>
      <c r="D749">
        <v>3.0500000000000003</v>
      </c>
      <c r="E749">
        <v>1.6300000000000001</v>
      </c>
      <c r="F749">
        <v>0.28000000000000003</v>
      </c>
      <c r="G749">
        <v>0.66</v>
      </c>
      <c r="H749">
        <v>-0.41000000000000003</v>
      </c>
      <c r="I749">
        <f>output__2[[#This Row],[wx]]*180/PI()</f>
        <v>16.042818263663051</v>
      </c>
      <c r="J749">
        <f>output__2[[#This Row],[wy]]*180/PI()</f>
        <v>37.815214478634338</v>
      </c>
      <c r="K749">
        <f>output__2[[#This Row],[wz]]*180/PI()</f>
        <v>-23.491269600363758</v>
      </c>
      <c r="L749">
        <f>output__2[[#This Row],[wx (deg)]]*output__2[[#This Row],[dt]]</f>
        <v>1.4403723521664125</v>
      </c>
      <c r="M749">
        <f>output__2[[#This Row],[wy (deg)]]*output__2[[#This Row],[dt]]</f>
        <v>3.3951634015351155</v>
      </c>
      <c r="N749">
        <f>output__2[[#This Row],[wz (deg)]]*output__2[[#This Row],[dt]]</f>
        <v>-2.1091166585293903</v>
      </c>
      <c r="O749">
        <f>SUM($L$2:output__2[[#This Row],[delta θx]])</f>
        <v>-189.63954945566923</v>
      </c>
      <c r="P749">
        <f>SUM($M$2:output__2[[#This Row],[delta θy]])</f>
        <v>10.979407454551644</v>
      </c>
      <c r="Q749">
        <f>SUM($N$2:output__2[[#This Row],[delta θz]])</f>
        <v>1.950906968473368</v>
      </c>
      <c r="R749">
        <f>SQRT(output__2[[#This Row],[θ x]]^2+output__2[[#This Row],[θ y]]^2+output__2[[#This Row],[θ z]]^2)</f>
        <v>189.96713437803371</v>
      </c>
      <c r="S749">
        <f>output__2[[#This Row],[ax]]*$B749</f>
        <v>0.22715098999999259</v>
      </c>
      <c r="T749">
        <f>output__2[[#This Row],[ay]]*$B749</f>
        <v>0.27383814999999107</v>
      </c>
      <c r="U749">
        <f>output__2[[#This Row],[az]]*$B749</f>
        <v>0.14634628999999522</v>
      </c>
      <c r="V749">
        <f>SUM(S$2:S749)</f>
        <v>18.900400019999609</v>
      </c>
      <c r="W749">
        <f>SUM(T$2:T749)</f>
        <v>7.3301881299994127</v>
      </c>
      <c r="X749">
        <f>SUM($U$2:U749)</f>
        <v>-79.87370143999938</v>
      </c>
      <c r="Y749">
        <f>SQRT(output__2[[#This Row],[vx]]^2+output__2[[#This Row],[vy]]^2+output__2[[#This Row],[vz]]^2)</f>
        <v>82.406097836648868</v>
      </c>
      <c r="Z749">
        <f t="shared" si="11"/>
        <v>0.97499999999999998</v>
      </c>
      <c r="AA749">
        <f>output__2[[#This Row],[m segmental(kg)]]*output__2[[#This Row],[vmag]]</f>
        <v>80.345945390732638</v>
      </c>
    </row>
    <row r="750" spans="1:27" x14ac:dyDescent="0.3">
      <c r="A750">
        <v>93.989325999999991</v>
      </c>
      <c r="B750">
        <f>output__2[[#This Row],[time]]-A749</f>
        <v>0.17856100000000197</v>
      </c>
      <c r="C750">
        <v>0.22</v>
      </c>
      <c r="D750">
        <v>-0.54</v>
      </c>
      <c r="E750">
        <v>0.44</v>
      </c>
      <c r="F750">
        <v>0.28999999999999998</v>
      </c>
      <c r="G750">
        <v>0.37</v>
      </c>
      <c r="H750">
        <v>0</v>
      </c>
      <c r="I750">
        <f>output__2[[#This Row],[wx]]*180/PI()</f>
        <v>16.615776058793873</v>
      </c>
      <c r="J750">
        <f>output__2[[#This Row],[wy]]*180/PI()</f>
        <v>21.199438419840458</v>
      </c>
      <c r="K750">
        <f>output__2[[#This Row],[wz]]*180/PI()</f>
        <v>0</v>
      </c>
      <c r="L750">
        <f>output__2[[#This Row],[wx (deg)]]*output__2[[#This Row],[dt]]</f>
        <v>2.9669295888343257</v>
      </c>
      <c r="M750">
        <f>output__2[[#This Row],[wy (deg)]]*output__2[[#This Row],[dt]]</f>
        <v>3.785392923685174</v>
      </c>
      <c r="N750">
        <f>output__2[[#This Row],[wz (deg)]]*output__2[[#This Row],[dt]]</f>
        <v>0</v>
      </c>
      <c r="O750">
        <f>SUM($L$2:output__2[[#This Row],[delta θx]])</f>
        <v>-186.67261986683491</v>
      </c>
      <c r="P750">
        <f>SUM($M$2:output__2[[#This Row],[delta θy]])</f>
        <v>14.764800378236819</v>
      </c>
      <c r="Q750">
        <f>SUM($N$2:output__2[[#This Row],[delta θz]])</f>
        <v>1.950906968473368</v>
      </c>
      <c r="R750">
        <f>SQRT(output__2[[#This Row],[θ x]]^2+output__2[[#This Row],[θ y]]^2+output__2[[#This Row],[θ z]]^2)</f>
        <v>187.26578004578593</v>
      </c>
      <c r="S750">
        <f>output__2[[#This Row],[ax]]*$B750</f>
        <v>3.9283420000000437E-2</v>
      </c>
      <c r="T750">
        <f>output__2[[#This Row],[ay]]*$B750</f>
        <v>-9.6422940000001067E-2</v>
      </c>
      <c r="U750">
        <f>output__2[[#This Row],[az]]*$B750</f>
        <v>7.8566840000000873E-2</v>
      </c>
      <c r="V750">
        <f>SUM(S$2:S750)</f>
        <v>18.939683439999609</v>
      </c>
      <c r="W750">
        <f>SUM(T$2:T750)</f>
        <v>7.2337651899994118</v>
      </c>
      <c r="X750">
        <f>SUM($U$2:U750)</f>
        <v>-79.795134599999372</v>
      </c>
      <c r="Y750">
        <f>SQRT(output__2[[#This Row],[vx]]^2+output__2[[#This Row],[vy]]^2+output__2[[#This Row],[vz]]^2)</f>
        <v>82.33044681928709</v>
      </c>
      <c r="Z750">
        <f t="shared" si="11"/>
        <v>0.97499999999999998</v>
      </c>
      <c r="AA750">
        <f>output__2[[#This Row],[m segmental(kg)]]*output__2[[#This Row],[vmag]]</f>
        <v>80.272185648804907</v>
      </c>
    </row>
    <row r="751" spans="1:27" x14ac:dyDescent="0.3">
      <c r="A751">
        <v>94.077345999999991</v>
      </c>
      <c r="B751">
        <f>output__2[[#This Row],[time]]-A750</f>
        <v>8.8020000000000209E-2</v>
      </c>
      <c r="C751">
        <v>0.96</v>
      </c>
      <c r="D751">
        <v>-2.5100000000000002</v>
      </c>
      <c r="E751">
        <v>-0.79</v>
      </c>
      <c r="F751">
        <v>-0.44</v>
      </c>
      <c r="G751">
        <v>-0.21</v>
      </c>
      <c r="H751">
        <v>0.23</v>
      </c>
      <c r="I751">
        <f>output__2[[#This Row],[wx]]*180/PI()</f>
        <v>-25.210142985756224</v>
      </c>
      <c r="J751">
        <f>output__2[[#This Row],[wy]]*180/PI()</f>
        <v>-12.032113697747286</v>
      </c>
      <c r="K751">
        <f>output__2[[#This Row],[wz]]*180/PI()</f>
        <v>13.178029288008934</v>
      </c>
      <c r="L751">
        <f>output__2[[#This Row],[wx (deg)]]*output__2[[#This Row],[dt]]</f>
        <v>-2.2189967856062682</v>
      </c>
      <c r="M751">
        <f>output__2[[#This Row],[wy (deg)]]*output__2[[#This Row],[dt]]</f>
        <v>-1.0590666476757187</v>
      </c>
      <c r="N751">
        <f>output__2[[#This Row],[wz (deg)]]*output__2[[#This Row],[dt]]</f>
        <v>1.1599301379305491</v>
      </c>
      <c r="O751">
        <f>SUM($L$2:output__2[[#This Row],[delta θx]])</f>
        <v>-188.89161665244117</v>
      </c>
      <c r="P751">
        <f>SUM($M$2:output__2[[#This Row],[delta θy]])</f>
        <v>13.7057337305611</v>
      </c>
      <c r="Q751">
        <f>SUM($N$2:output__2[[#This Row],[delta θz]])</f>
        <v>3.1108371064039169</v>
      </c>
      <c r="R751">
        <f>SQRT(output__2[[#This Row],[θ x]]^2+output__2[[#This Row],[θ y]]^2+output__2[[#This Row],[θ z]]^2)</f>
        <v>189.41374629674695</v>
      </c>
      <c r="S751">
        <f>output__2[[#This Row],[ax]]*$B751</f>
        <v>8.4499200000000191E-2</v>
      </c>
      <c r="T751">
        <f>output__2[[#This Row],[ay]]*$B751</f>
        <v>-0.22093020000000055</v>
      </c>
      <c r="U751">
        <f>output__2[[#This Row],[az]]*$B751</f>
        <v>-6.9535800000000175E-2</v>
      </c>
      <c r="V751">
        <f>SUM(S$2:S751)</f>
        <v>19.024182639999609</v>
      </c>
      <c r="W751">
        <f>SUM(T$2:T751)</f>
        <v>7.0128349899994111</v>
      </c>
      <c r="X751">
        <f>SUM($U$2:U751)</f>
        <v>-79.864670399999369</v>
      </c>
      <c r="Y751">
        <f>SQRT(output__2[[#This Row],[vx]]^2+output__2[[#This Row],[vy]]^2+output__2[[#This Row],[vz]]^2)</f>
        <v>82.398209676045497</v>
      </c>
      <c r="Z751">
        <f t="shared" si="11"/>
        <v>0.97499999999999998</v>
      </c>
      <c r="AA751">
        <f>output__2[[#This Row],[m segmental(kg)]]*output__2[[#This Row],[vmag]]</f>
        <v>80.338254434144361</v>
      </c>
    </row>
    <row r="752" spans="1:27" x14ac:dyDescent="0.3">
      <c r="A752">
        <v>94.222661000000002</v>
      </c>
      <c r="B752">
        <f>output__2[[#This Row],[time]]-A751</f>
        <v>0.14531500000001074</v>
      </c>
      <c r="C752">
        <v>-1.07</v>
      </c>
      <c r="D752">
        <v>2.33</v>
      </c>
      <c r="E752">
        <v>2.5300000000000002</v>
      </c>
      <c r="F752">
        <v>0.03</v>
      </c>
      <c r="G752">
        <v>-0.65</v>
      </c>
      <c r="H752">
        <v>-0.12</v>
      </c>
      <c r="I752">
        <f>output__2[[#This Row],[wx]]*180/PI()</f>
        <v>1.7188733853924696</v>
      </c>
      <c r="J752">
        <f>output__2[[#This Row],[wy]]*180/PI()</f>
        <v>-37.242256683503513</v>
      </c>
      <c r="K752">
        <f>output__2[[#This Row],[wz]]*180/PI()</f>
        <v>-6.8754935415698784</v>
      </c>
      <c r="L752">
        <f>output__2[[#This Row],[wx (deg)]]*output__2[[#This Row],[dt]]</f>
        <v>0.24977808599832518</v>
      </c>
      <c r="M752">
        <f>output__2[[#This Row],[wy (deg)]]*output__2[[#This Row],[dt]]</f>
        <v>-5.4118585299637134</v>
      </c>
      <c r="N752">
        <f>output__2[[#This Row],[wz (deg)]]*output__2[[#This Row],[dt]]</f>
        <v>-0.99911234399330073</v>
      </c>
      <c r="O752">
        <f>SUM($L$2:output__2[[#This Row],[delta θx]])</f>
        <v>-188.64183856644286</v>
      </c>
      <c r="P752">
        <f>SUM($M$2:output__2[[#This Row],[delta θy]])</f>
        <v>8.2938752005973875</v>
      </c>
      <c r="Q752">
        <f>SUM($N$2:output__2[[#This Row],[delta θz]])</f>
        <v>2.1117247624106161</v>
      </c>
      <c r="R752">
        <f>SQRT(output__2[[#This Row],[θ x]]^2+output__2[[#This Row],[θ y]]^2+output__2[[#This Row],[θ z]]^2)</f>
        <v>188.83588378547961</v>
      </c>
      <c r="S752">
        <f>output__2[[#This Row],[ax]]*$B752</f>
        <v>-0.15548705000001151</v>
      </c>
      <c r="T752">
        <f>output__2[[#This Row],[ay]]*$B752</f>
        <v>0.33858395000002506</v>
      </c>
      <c r="U752">
        <f>output__2[[#This Row],[az]]*$B752</f>
        <v>0.36764695000002723</v>
      </c>
      <c r="V752">
        <f>SUM(S$2:S752)</f>
        <v>18.868695589999597</v>
      </c>
      <c r="W752">
        <f>SUM(T$2:T752)</f>
        <v>7.3514189399994363</v>
      </c>
      <c r="X752">
        <f>SUM($U$2:U752)</f>
        <v>-79.497023449999347</v>
      </c>
      <c r="Y752">
        <f>SQRT(output__2[[#This Row],[vx]]^2+output__2[[#This Row],[vy]]^2+output__2[[#This Row],[vz]]^2)</f>
        <v>82.035649391646785</v>
      </c>
      <c r="Z752">
        <f t="shared" si="11"/>
        <v>0.97499999999999998</v>
      </c>
      <c r="AA752">
        <f>output__2[[#This Row],[m segmental(kg)]]*output__2[[#This Row],[vmag]]</f>
        <v>79.984758156855619</v>
      </c>
    </row>
    <row r="753" spans="1:27" x14ac:dyDescent="0.3">
      <c r="A753">
        <v>94.346857999999997</v>
      </c>
      <c r="B753">
        <f>output__2[[#This Row],[time]]-A752</f>
        <v>0.12419699999999523</v>
      </c>
      <c r="C753">
        <v>0.06</v>
      </c>
      <c r="D753">
        <v>1.1599999999999999</v>
      </c>
      <c r="E753">
        <v>-0.6</v>
      </c>
      <c r="F753">
        <v>0.11</v>
      </c>
      <c r="G753">
        <v>-0.19</v>
      </c>
      <c r="H753">
        <v>0.4</v>
      </c>
      <c r="I753">
        <f>output__2[[#This Row],[wx]]*180/PI()</f>
        <v>6.3025357464390561</v>
      </c>
      <c r="J753">
        <f>output__2[[#This Row],[wy]]*180/PI()</f>
        <v>-10.886198107485642</v>
      </c>
      <c r="K753">
        <f>output__2[[#This Row],[wz]]*180/PI()</f>
        <v>22.918311805232928</v>
      </c>
      <c r="L753">
        <f>output__2[[#This Row],[wx (deg)]]*output__2[[#This Row],[dt]]</f>
        <v>0.78275603210046141</v>
      </c>
      <c r="M753">
        <f>output__2[[#This Row],[wy (deg)]]*output__2[[#This Row],[dt]]</f>
        <v>-1.3520331463553423</v>
      </c>
      <c r="N753">
        <f>output__2[[#This Row],[wz (deg)]]*output__2[[#This Row],[dt]]</f>
        <v>2.8463855712744048</v>
      </c>
      <c r="O753">
        <f>SUM($L$2:output__2[[#This Row],[delta θx]])</f>
        <v>-187.85908253434241</v>
      </c>
      <c r="P753">
        <f>SUM($M$2:output__2[[#This Row],[delta θy]])</f>
        <v>6.9418420542420449</v>
      </c>
      <c r="Q753">
        <f>SUM($N$2:output__2[[#This Row],[delta θz]])</f>
        <v>4.9581103336850205</v>
      </c>
      <c r="R753">
        <f>SQRT(output__2[[#This Row],[θ x]]^2+output__2[[#This Row],[θ y]]^2+output__2[[#This Row],[θ z]]^2)</f>
        <v>188.05267060010584</v>
      </c>
      <c r="S753">
        <f>output__2[[#This Row],[ax]]*$B753</f>
        <v>7.4518199999997134E-3</v>
      </c>
      <c r="T753">
        <f>output__2[[#This Row],[ay]]*$B753</f>
        <v>0.14406851999999445</v>
      </c>
      <c r="U753">
        <f>output__2[[#This Row],[az]]*$B753</f>
        <v>-7.4518199999997134E-2</v>
      </c>
      <c r="V753">
        <f>SUM(S$2:S753)</f>
        <v>18.876147409999597</v>
      </c>
      <c r="W753">
        <f>SUM(T$2:T753)</f>
        <v>7.4954874599994303</v>
      </c>
      <c r="X753">
        <f>SUM($U$2:U753)</f>
        <v>-79.571541649999347</v>
      </c>
      <c r="Y753">
        <f>SQRT(output__2[[#This Row],[vx]]^2+output__2[[#This Row],[vy]]^2+output__2[[#This Row],[vz]]^2)</f>
        <v>82.122600505979008</v>
      </c>
      <c r="Z753">
        <f t="shared" si="11"/>
        <v>0.97499999999999998</v>
      </c>
      <c r="AA753">
        <f>output__2[[#This Row],[m segmental(kg)]]*output__2[[#This Row],[vmag]]</f>
        <v>80.069535493329525</v>
      </c>
    </row>
    <row r="754" spans="1:27" x14ac:dyDescent="0.3">
      <c r="A754">
        <v>94.454853999999997</v>
      </c>
      <c r="B754">
        <f>output__2[[#This Row],[time]]-A753</f>
        <v>0.10799599999999998</v>
      </c>
      <c r="C754">
        <v>0.77</v>
      </c>
      <c r="D754">
        <v>-7.19</v>
      </c>
      <c r="E754">
        <v>-1.1200000000000001</v>
      </c>
      <c r="F754">
        <v>-0.75</v>
      </c>
      <c r="G754">
        <v>0.56000000000000005</v>
      </c>
      <c r="H754">
        <v>-0.25</v>
      </c>
      <c r="I754">
        <f>output__2[[#This Row],[wx]]*180/PI()</f>
        <v>-42.971834634811742</v>
      </c>
      <c r="J754">
        <f>output__2[[#This Row],[wy]]*180/PI()</f>
        <v>32.085636527326102</v>
      </c>
      <c r="K754">
        <f>output__2[[#This Row],[wz]]*180/PI()</f>
        <v>-14.323944878270581</v>
      </c>
      <c r="L754">
        <f>output__2[[#This Row],[wx (deg)]]*output__2[[#This Row],[dt]]</f>
        <v>-4.6407862532211279</v>
      </c>
      <c r="M754">
        <f>output__2[[#This Row],[wy (deg)]]*output__2[[#This Row],[dt]]</f>
        <v>3.465120402405109</v>
      </c>
      <c r="N754">
        <f>output__2[[#This Row],[wz (deg)]]*output__2[[#This Row],[dt]]</f>
        <v>-1.5469287510737093</v>
      </c>
      <c r="O754">
        <f>SUM($L$2:output__2[[#This Row],[delta θx]])</f>
        <v>-192.49986878756354</v>
      </c>
      <c r="P754">
        <f>SUM($M$2:output__2[[#This Row],[delta θy]])</f>
        <v>10.406962456647154</v>
      </c>
      <c r="Q754">
        <f>SUM($N$2:output__2[[#This Row],[delta θz]])</f>
        <v>3.4111815826113112</v>
      </c>
      <c r="R754">
        <f>SQRT(output__2[[#This Row],[θ x]]^2+output__2[[#This Row],[θ y]]^2+output__2[[#This Row],[θ z]]^2)</f>
        <v>192.81115245387855</v>
      </c>
      <c r="S754">
        <f>output__2[[#This Row],[ax]]*$B754</f>
        <v>8.3156919999999981E-2</v>
      </c>
      <c r="T754">
        <f>output__2[[#This Row],[ay]]*$B754</f>
        <v>-0.77649123999999992</v>
      </c>
      <c r="U754">
        <f>output__2[[#This Row],[az]]*$B754</f>
        <v>-0.12095552</v>
      </c>
      <c r="V754">
        <f>SUM(S$2:S754)</f>
        <v>18.959304329999597</v>
      </c>
      <c r="W754">
        <f>SUM(T$2:T754)</f>
        <v>6.7189962199994309</v>
      </c>
      <c r="X754">
        <f>SUM($U$2:U754)</f>
        <v>-79.692497169999342</v>
      </c>
      <c r="Y754">
        <f>SQRT(output__2[[#This Row],[vx]]^2+output__2[[#This Row],[vy]]^2+output__2[[#This Row],[vz]]^2)</f>
        <v>82.191813680391917</v>
      </c>
      <c r="Z754">
        <f t="shared" si="11"/>
        <v>0.97499999999999998</v>
      </c>
      <c r="AA754">
        <f>output__2[[#This Row],[m segmental(kg)]]*output__2[[#This Row],[vmag]]</f>
        <v>80.13701833838212</v>
      </c>
    </row>
    <row r="755" spans="1:27" x14ac:dyDescent="0.3">
      <c r="A755">
        <v>94.564417999999989</v>
      </c>
      <c r="B755">
        <f>output__2[[#This Row],[time]]-A754</f>
        <v>0.10956399999999178</v>
      </c>
      <c r="C755">
        <v>2.09</v>
      </c>
      <c r="D755">
        <v>3.14</v>
      </c>
      <c r="E755">
        <v>-1.21</v>
      </c>
      <c r="F755">
        <v>-0.28000000000000003</v>
      </c>
      <c r="G755">
        <v>0.23</v>
      </c>
      <c r="H755">
        <v>-0.12</v>
      </c>
      <c r="I755">
        <f>output__2[[#This Row],[wx]]*180/PI()</f>
        <v>-16.042818263663051</v>
      </c>
      <c r="J755">
        <f>output__2[[#This Row],[wy]]*180/PI()</f>
        <v>13.178029288008934</v>
      </c>
      <c r="K755">
        <f>output__2[[#This Row],[wz]]*180/PI()</f>
        <v>-6.8754935415698784</v>
      </c>
      <c r="L755">
        <f>output__2[[#This Row],[wx (deg)]]*output__2[[#This Row],[dt]]</f>
        <v>-1.7577153402398467</v>
      </c>
      <c r="M755">
        <f>output__2[[#This Row],[wy (deg)]]*output__2[[#This Row],[dt]]</f>
        <v>1.4438376009113025</v>
      </c>
      <c r="N755">
        <f>output__2[[#This Row],[wz (deg)]]*output__2[[#This Row],[dt]]</f>
        <v>-0.75330657438850568</v>
      </c>
      <c r="O755">
        <f>SUM($L$2:output__2[[#This Row],[delta θx]])</f>
        <v>-194.2575841278034</v>
      </c>
      <c r="P755">
        <f>SUM($M$2:output__2[[#This Row],[delta θy]])</f>
        <v>11.850800057558457</v>
      </c>
      <c r="Q755">
        <f>SUM($N$2:output__2[[#This Row],[delta θz]])</f>
        <v>2.6578750082228053</v>
      </c>
      <c r="R755">
        <f>SQRT(output__2[[#This Row],[θ x]]^2+output__2[[#This Row],[θ y]]^2+output__2[[#This Row],[θ z]]^2)</f>
        <v>194.63687922059935</v>
      </c>
      <c r="S755">
        <f>output__2[[#This Row],[ax]]*$B755</f>
        <v>0.2289887599999828</v>
      </c>
      <c r="T755">
        <f>output__2[[#This Row],[ay]]*$B755</f>
        <v>0.34403095999997418</v>
      </c>
      <c r="U755">
        <f>output__2[[#This Row],[az]]*$B755</f>
        <v>-0.13257243999999005</v>
      </c>
      <c r="V755">
        <f>SUM(S$2:S755)</f>
        <v>19.188293089999579</v>
      </c>
      <c r="W755">
        <f>SUM(T$2:T755)</f>
        <v>7.0630271799994047</v>
      </c>
      <c r="X755">
        <f>SUM($U$2:U755)</f>
        <v>-79.825069609999332</v>
      </c>
      <c r="Y755">
        <f>SQRT(output__2[[#This Row],[vx]]^2+output__2[[#This Row],[vy]]^2+output__2[[#This Row],[vz]]^2)</f>
        <v>82.402176445130223</v>
      </c>
      <c r="Z755">
        <f t="shared" si="11"/>
        <v>0.97499999999999998</v>
      </c>
      <c r="AA755">
        <f>output__2[[#This Row],[m segmental(kg)]]*output__2[[#This Row],[vmag]]</f>
        <v>80.34212203400196</v>
      </c>
    </row>
    <row r="756" spans="1:27" x14ac:dyDescent="0.3">
      <c r="A756">
        <v>94.710066999999995</v>
      </c>
      <c r="B756">
        <f>output__2[[#This Row],[time]]-A755</f>
        <v>0.14564900000000591</v>
      </c>
      <c r="C756">
        <v>0.33</v>
      </c>
      <c r="D756">
        <v>-0.21</v>
      </c>
      <c r="E756">
        <v>1.07</v>
      </c>
      <c r="F756">
        <v>-0.05</v>
      </c>
      <c r="G756">
        <v>0.53</v>
      </c>
      <c r="H756">
        <v>7.0000000000000007E-2</v>
      </c>
      <c r="I756">
        <f>output__2[[#This Row],[wx]]*180/PI()</f>
        <v>-2.8647889756541161</v>
      </c>
      <c r="J756">
        <f>output__2[[#This Row],[wy]]*180/PI()</f>
        <v>30.366763141933632</v>
      </c>
      <c r="K756">
        <f>output__2[[#This Row],[wz]]*180/PI()</f>
        <v>4.0107045659157627</v>
      </c>
      <c r="L756">
        <f>output__2[[#This Row],[wx (deg)]]*output__2[[#This Row],[dt]]</f>
        <v>-0.41725364951506327</v>
      </c>
      <c r="M756">
        <f>output__2[[#This Row],[wy (deg)]]*output__2[[#This Row],[dt]]</f>
        <v>4.4228886848596707</v>
      </c>
      <c r="N756">
        <f>output__2[[#This Row],[wz (deg)]]*output__2[[#This Row],[dt]]</f>
        <v>0.58415510932108861</v>
      </c>
      <c r="O756">
        <f>SUM($L$2:output__2[[#This Row],[delta θx]])</f>
        <v>-194.67483777731846</v>
      </c>
      <c r="P756">
        <f>SUM($M$2:output__2[[#This Row],[delta θy]])</f>
        <v>16.273688742418127</v>
      </c>
      <c r="Q756">
        <f>SUM($N$2:output__2[[#This Row],[delta θz]])</f>
        <v>3.2420301175438939</v>
      </c>
      <c r="R756">
        <f>SQRT(output__2[[#This Row],[θ x]]^2+output__2[[#This Row],[θ y]]^2+output__2[[#This Row],[θ z]]^2)</f>
        <v>195.38074666709977</v>
      </c>
      <c r="S756">
        <f>output__2[[#This Row],[ax]]*$B756</f>
        <v>4.8064170000001953E-2</v>
      </c>
      <c r="T756">
        <f>output__2[[#This Row],[ay]]*$B756</f>
        <v>-3.0586290000001241E-2</v>
      </c>
      <c r="U756">
        <f>output__2[[#This Row],[az]]*$B756</f>
        <v>0.15584443000000633</v>
      </c>
      <c r="V756">
        <f>SUM(S$2:S756)</f>
        <v>19.236357259999583</v>
      </c>
      <c r="W756">
        <f>SUM(T$2:T756)</f>
        <v>7.0324408899994033</v>
      </c>
      <c r="X756">
        <f>SUM($U$2:U756)</f>
        <v>-79.66922517999933</v>
      </c>
      <c r="Y756">
        <f>SQRT(output__2[[#This Row],[vx]]^2+output__2[[#This Row],[vy]]^2+output__2[[#This Row],[vz]]^2)</f>
        <v>82.259820728513105</v>
      </c>
      <c r="Z756">
        <f t="shared" si="11"/>
        <v>0.97499999999999998</v>
      </c>
      <c r="AA756">
        <f>output__2[[#This Row],[m segmental(kg)]]*output__2[[#This Row],[vmag]]</f>
        <v>80.203325210300278</v>
      </c>
    </row>
    <row r="757" spans="1:27" x14ac:dyDescent="0.3">
      <c r="A757">
        <v>94.822323999999995</v>
      </c>
      <c r="B757">
        <f>output__2[[#This Row],[time]]-A756</f>
        <v>0.11225699999999961</v>
      </c>
      <c r="C757">
        <v>0.18</v>
      </c>
      <c r="D757">
        <v>-0.51</v>
      </c>
      <c r="E757">
        <v>-0.18</v>
      </c>
      <c r="F757">
        <v>-0.33</v>
      </c>
      <c r="G757">
        <v>0.18</v>
      </c>
      <c r="H757">
        <v>0.24</v>
      </c>
      <c r="I757">
        <f>output__2[[#This Row],[wx]]*180/PI()</f>
        <v>-18.907607239317169</v>
      </c>
      <c r="J757">
        <f>output__2[[#This Row],[wy]]*180/PI()</f>
        <v>10.313240312354818</v>
      </c>
      <c r="K757">
        <f>output__2[[#This Row],[wz]]*180/PI()</f>
        <v>13.750987083139757</v>
      </c>
      <c r="L757">
        <f>output__2[[#This Row],[wx (deg)]]*output__2[[#This Row],[dt]]</f>
        <v>-2.1225112658640199</v>
      </c>
      <c r="M757">
        <f>output__2[[#This Row],[wy (deg)]]*output__2[[#This Row],[dt]]</f>
        <v>1.1577334177440108</v>
      </c>
      <c r="N757">
        <f>output__2[[#This Row],[wz (deg)]]*output__2[[#This Row],[dt]]</f>
        <v>1.5436445569920143</v>
      </c>
      <c r="O757">
        <f>SUM($L$2:output__2[[#This Row],[delta θx]])</f>
        <v>-196.79734904318246</v>
      </c>
      <c r="P757">
        <f>SUM($M$2:output__2[[#This Row],[delta θy]])</f>
        <v>17.431422160162139</v>
      </c>
      <c r="Q757">
        <f>SUM($N$2:output__2[[#This Row],[delta θz]])</f>
        <v>4.7856746745359082</v>
      </c>
      <c r="R757">
        <f>SQRT(output__2[[#This Row],[θ x]]^2+output__2[[#This Row],[θ y]]^2+output__2[[#This Row],[θ z]]^2)</f>
        <v>197.62579222115841</v>
      </c>
      <c r="S757">
        <f>output__2[[#This Row],[ax]]*$B757</f>
        <v>2.0206259999999927E-2</v>
      </c>
      <c r="T757">
        <f>output__2[[#This Row],[ay]]*$B757</f>
        <v>-5.72510699999998E-2</v>
      </c>
      <c r="U757">
        <f>output__2[[#This Row],[az]]*$B757</f>
        <v>-2.0206259999999927E-2</v>
      </c>
      <c r="V757">
        <f>SUM(S$2:S757)</f>
        <v>19.256563519999581</v>
      </c>
      <c r="W757">
        <f>SUM(T$2:T757)</f>
        <v>6.9751898199994038</v>
      </c>
      <c r="X757">
        <f>SUM($U$2:U757)</f>
        <v>-79.689431439999325</v>
      </c>
      <c r="Y757">
        <f>SQRT(output__2[[#This Row],[vx]]^2+output__2[[#This Row],[vy]]^2+output__2[[#This Row],[vz]]^2)</f>
        <v>82.279244009988048</v>
      </c>
      <c r="Z757">
        <f t="shared" si="11"/>
        <v>0.97499999999999998</v>
      </c>
      <c r="AA757">
        <f>output__2[[#This Row],[m segmental(kg)]]*output__2[[#This Row],[vmag]]</f>
        <v>80.222262909738348</v>
      </c>
    </row>
    <row r="758" spans="1:27" x14ac:dyDescent="0.3">
      <c r="A758">
        <v>94.941183999999993</v>
      </c>
      <c r="B758">
        <f>output__2[[#This Row],[time]]-A757</f>
        <v>0.11885999999999797</v>
      </c>
      <c r="C758">
        <v>-1.61</v>
      </c>
      <c r="D758">
        <v>1.49</v>
      </c>
      <c r="E758">
        <v>-0.22</v>
      </c>
      <c r="F758">
        <v>-0.18</v>
      </c>
      <c r="G758">
        <v>-0.49</v>
      </c>
      <c r="H758">
        <v>0.1</v>
      </c>
      <c r="I758">
        <f>output__2[[#This Row],[wx]]*180/PI()</f>
        <v>-10.313240312354818</v>
      </c>
      <c r="J758">
        <f>output__2[[#This Row],[wy]]*180/PI()</f>
        <v>-28.074931961410339</v>
      </c>
      <c r="K758">
        <f>output__2[[#This Row],[wz]]*180/PI()</f>
        <v>5.7295779513082321</v>
      </c>
      <c r="L758">
        <f>output__2[[#This Row],[wx (deg)]]*output__2[[#This Row],[dt]]</f>
        <v>-1.2258317435264727</v>
      </c>
      <c r="M758">
        <f>output__2[[#This Row],[wy (deg)]]*output__2[[#This Row],[dt]]</f>
        <v>-3.3369864129331757</v>
      </c>
      <c r="N758">
        <f>output__2[[#This Row],[wz (deg)]]*output__2[[#This Row],[dt]]</f>
        <v>0.68101763529248482</v>
      </c>
      <c r="O758">
        <f>SUM($L$2:output__2[[#This Row],[delta θx]])</f>
        <v>-198.02318078670893</v>
      </c>
      <c r="P758">
        <f>SUM($M$2:output__2[[#This Row],[delta θy]])</f>
        <v>14.094435747228964</v>
      </c>
      <c r="Q758">
        <f>SUM($N$2:output__2[[#This Row],[delta θz]])</f>
        <v>5.4666923098283933</v>
      </c>
      <c r="R758">
        <f>SQRT(output__2[[#This Row],[θ x]]^2+output__2[[#This Row],[θ y]]^2+output__2[[#This Row],[θ z]]^2)</f>
        <v>198.59939066555242</v>
      </c>
      <c r="S758">
        <f>output__2[[#This Row],[ax]]*$B758</f>
        <v>-0.19136459999999675</v>
      </c>
      <c r="T758">
        <f>output__2[[#This Row],[ay]]*$B758</f>
        <v>0.17710139999999697</v>
      </c>
      <c r="U758">
        <f>output__2[[#This Row],[az]]*$B758</f>
        <v>-2.6149199999999553E-2</v>
      </c>
      <c r="V758">
        <f>SUM(S$2:S758)</f>
        <v>19.065198919999585</v>
      </c>
      <c r="W758">
        <f>SUM(T$2:T758)</f>
        <v>7.1522912199994009</v>
      </c>
      <c r="X758">
        <f>SUM($U$2:U758)</f>
        <v>-79.715580639999331</v>
      </c>
      <c r="Y758">
        <f>SQRT(output__2[[#This Row],[vx]]^2+output__2[[#This Row],[vy]]^2+output__2[[#This Row],[vz]]^2)</f>
        <v>82.275214228387583</v>
      </c>
      <c r="Z758">
        <f t="shared" si="11"/>
        <v>0.97499999999999998</v>
      </c>
      <c r="AA758">
        <f>output__2[[#This Row],[m segmental(kg)]]*output__2[[#This Row],[vmag]]</f>
        <v>80.218333872677889</v>
      </c>
    </row>
    <row r="759" spans="1:27" x14ac:dyDescent="0.3">
      <c r="A759">
        <v>95.068973</v>
      </c>
      <c r="B759">
        <f>output__2[[#This Row],[time]]-A758</f>
        <v>0.12778900000000704</v>
      </c>
      <c r="C759">
        <v>-0.14000000000000001</v>
      </c>
      <c r="D759">
        <v>2.7800000000000002</v>
      </c>
      <c r="E759">
        <v>-0.41000000000000003</v>
      </c>
      <c r="F759">
        <v>-0.02</v>
      </c>
      <c r="G759">
        <v>-0.74</v>
      </c>
      <c r="H759">
        <v>-0.37</v>
      </c>
      <c r="I759">
        <f>output__2[[#This Row],[wx]]*180/PI()</f>
        <v>-1.1459155902616465</v>
      </c>
      <c r="J759">
        <f>output__2[[#This Row],[wy]]*180/PI()</f>
        <v>-42.398876839680916</v>
      </c>
      <c r="K759">
        <f>output__2[[#This Row],[wz]]*180/PI()</f>
        <v>-21.199438419840458</v>
      </c>
      <c r="L759">
        <f>output__2[[#This Row],[wx (deg)]]*output__2[[#This Row],[dt]]</f>
        <v>-0.14643540736395361</v>
      </c>
      <c r="M759">
        <f>output__2[[#This Row],[wy (deg)]]*output__2[[#This Row],[dt]]</f>
        <v>-5.4181100724662832</v>
      </c>
      <c r="N759">
        <f>output__2[[#This Row],[wz (deg)]]*output__2[[#This Row],[dt]]</f>
        <v>-2.7090550362331416</v>
      </c>
      <c r="O759">
        <f>SUM($L$2:output__2[[#This Row],[delta θx]])</f>
        <v>-198.16961619407289</v>
      </c>
      <c r="P759">
        <f>SUM($M$2:output__2[[#This Row],[delta θy]])</f>
        <v>8.6763256747626798</v>
      </c>
      <c r="Q759">
        <f>SUM($N$2:output__2[[#This Row],[delta θz]])</f>
        <v>2.7576372735952517</v>
      </c>
      <c r="R759">
        <f>SQRT(output__2[[#This Row],[θ x]]^2+output__2[[#This Row],[θ y]]^2+output__2[[#This Row],[θ z]]^2)</f>
        <v>198.37862781321334</v>
      </c>
      <c r="S759">
        <f>output__2[[#This Row],[ax]]*$B759</f>
        <v>-1.7890460000000986E-2</v>
      </c>
      <c r="T759">
        <f>output__2[[#This Row],[ay]]*$B759</f>
        <v>0.35525342000001958</v>
      </c>
      <c r="U759">
        <f>output__2[[#This Row],[az]]*$B759</f>
        <v>-5.2393490000002887E-2</v>
      </c>
      <c r="V759">
        <f>SUM(S$2:S759)</f>
        <v>19.047308459999584</v>
      </c>
      <c r="W759">
        <f>SUM(T$2:T759)</f>
        <v>7.5075446399994208</v>
      </c>
      <c r="X759">
        <f>SUM($U$2:U759)</f>
        <v>-79.767974129999331</v>
      </c>
      <c r="Y759">
        <f>SQRT(output__2[[#This Row],[vx]]^2+output__2[[#This Row],[vy]]^2+output__2[[#This Row],[vz]]^2)</f>
        <v>82.353463089879824</v>
      </c>
      <c r="Z759">
        <f t="shared" si="11"/>
        <v>0.97499999999999998</v>
      </c>
      <c r="AA759">
        <f>output__2[[#This Row],[m segmental(kg)]]*output__2[[#This Row],[vmag]]</f>
        <v>80.294626512632831</v>
      </c>
    </row>
    <row r="760" spans="1:27" x14ac:dyDescent="0.3">
      <c r="A760">
        <v>95.225054</v>
      </c>
      <c r="B760">
        <f>output__2[[#This Row],[time]]-A759</f>
        <v>0.15608100000000036</v>
      </c>
      <c r="C760">
        <v>0.66</v>
      </c>
      <c r="D760">
        <v>-4.68</v>
      </c>
      <c r="E760">
        <v>-1.54</v>
      </c>
      <c r="F760">
        <v>-0.3</v>
      </c>
      <c r="G760">
        <v>0.17</v>
      </c>
      <c r="H760">
        <v>-0.28000000000000003</v>
      </c>
      <c r="I760">
        <f>output__2[[#This Row],[wx]]*180/PI()</f>
        <v>-17.188733853924695</v>
      </c>
      <c r="J760">
        <f>output__2[[#This Row],[wy]]*180/PI()</f>
        <v>9.7402825172239957</v>
      </c>
      <c r="K760">
        <f>output__2[[#This Row],[wz]]*180/PI()</f>
        <v>-16.042818263663051</v>
      </c>
      <c r="L760">
        <f>output__2[[#This Row],[wx (deg)]]*output__2[[#This Row],[dt]]</f>
        <v>-2.6828347686544265</v>
      </c>
      <c r="M760">
        <f>output__2[[#This Row],[wy (deg)]]*output__2[[#This Row],[dt]]</f>
        <v>1.520273035570842</v>
      </c>
      <c r="N760">
        <f>output__2[[#This Row],[wz (deg)]]*output__2[[#This Row],[dt]]</f>
        <v>-2.5039791174107986</v>
      </c>
      <c r="O760">
        <f>SUM($L$2:output__2[[#This Row],[delta θx]])</f>
        <v>-200.85245096272732</v>
      </c>
      <c r="P760">
        <f>SUM($M$2:output__2[[#This Row],[delta θy]])</f>
        <v>10.196598710333522</v>
      </c>
      <c r="Q760">
        <f>SUM($N$2:output__2[[#This Row],[delta θz]])</f>
        <v>0.25365815618445309</v>
      </c>
      <c r="R760">
        <f>SQRT(output__2[[#This Row],[θ x]]^2+output__2[[#This Row],[θ y]]^2+output__2[[#This Row],[θ z]]^2)</f>
        <v>201.1112677734755</v>
      </c>
      <c r="S760">
        <f>output__2[[#This Row],[ax]]*$B760</f>
        <v>0.10301346000000024</v>
      </c>
      <c r="T760">
        <f>output__2[[#This Row],[ay]]*$B760</f>
        <v>-0.73045908000000159</v>
      </c>
      <c r="U760">
        <f>output__2[[#This Row],[az]]*$B760</f>
        <v>-0.24036474000000055</v>
      </c>
      <c r="V760">
        <f>SUM(S$2:S760)</f>
        <v>19.150321919999584</v>
      </c>
      <c r="W760">
        <f>SUM(T$2:T760)</f>
        <v>6.7770855599994189</v>
      </c>
      <c r="X760">
        <f>SUM($U$2:U760)</f>
        <v>-80.008338869999335</v>
      </c>
      <c r="Y760">
        <f>SQRT(output__2[[#This Row],[vx]]^2+output__2[[#This Row],[vy]]^2+output__2[[#This Row],[vz]]^2)</f>
        <v>82.546944262424489</v>
      </c>
      <c r="Z760">
        <f t="shared" si="11"/>
        <v>0.97499999999999998</v>
      </c>
      <c r="AA760">
        <f>output__2[[#This Row],[m segmental(kg)]]*output__2[[#This Row],[vmag]]</f>
        <v>80.483270655863876</v>
      </c>
    </row>
    <row r="761" spans="1:27" x14ac:dyDescent="0.3">
      <c r="A761">
        <v>95.34343299999999</v>
      </c>
      <c r="B761">
        <f>output__2[[#This Row],[time]]-A760</f>
        <v>0.11837899999999024</v>
      </c>
      <c r="C761">
        <v>2.54</v>
      </c>
      <c r="D761">
        <v>6.18</v>
      </c>
      <c r="E761">
        <v>-1.76</v>
      </c>
      <c r="F761">
        <v>0.86</v>
      </c>
      <c r="G761">
        <v>-0.44</v>
      </c>
      <c r="H761">
        <v>-0.32</v>
      </c>
      <c r="I761">
        <f>output__2[[#This Row],[wx]]*180/PI()</f>
        <v>49.274370381250804</v>
      </c>
      <c r="J761">
        <f>output__2[[#This Row],[wy]]*180/PI()</f>
        <v>-25.210142985756224</v>
      </c>
      <c r="K761">
        <f>output__2[[#This Row],[wz]]*180/PI()</f>
        <v>-18.334649444186343</v>
      </c>
      <c r="L761">
        <f>output__2[[#This Row],[wx (deg)]]*output__2[[#This Row],[dt]]</f>
        <v>5.833050691361608</v>
      </c>
      <c r="M761">
        <f>output__2[[#This Row],[wy (deg)]]*output__2[[#This Row],[dt]]</f>
        <v>-2.9843515165105901</v>
      </c>
      <c r="N761">
        <f>output__2[[#This Row],[wz (deg)]]*output__2[[#This Row],[dt]]</f>
        <v>-2.1704374665531563</v>
      </c>
      <c r="O761">
        <f>SUM($L$2:output__2[[#This Row],[delta θx]])</f>
        <v>-195.0194002713657</v>
      </c>
      <c r="P761">
        <f>SUM($M$2:output__2[[#This Row],[delta θy]])</f>
        <v>7.2122471938229316</v>
      </c>
      <c r="Q761">
        <f>SUM($N$2:output__2[[#This Row],[delta θz]])</f>
        <v>-1.9167793103687032</v>
      </c>
      <c r="R761">
        <f>SQRT(output__2[[#This Row],[θ x]]^2+output__2[[#This Row],[θ y]]^2+output__2[[#This Row],[θ z]]^2)</f>
        <v>195.16213012444965</v>
      </c>
      <c r="S761">
        <f>output__2[[#This Row],[ax]]*$B761</f>
        <v>0.30068265999997523</v>
      </c>
      <c r="T761">
        <f>output__2[[#This Row],[ay]]*$B761</f>
        <v>0.73158221999993966</v>
      </c>
      <c r="U761">
        <f>output__2[[#This Row],[az]]*$B761</f>
        <v>-0.20834703999998283</v>
      </c>
      <c r="V761">
        <f>SUM(S$2:S761)</f>
        <v>19.451004579999559</v>
      </c>
      <c r="W761">
        <f>SUM(T$2:T761)</f>
        <v>7.5086677799993584</v>
      </c>
      <c r="X761">
        <f>SUM($U$2:U761)</f>
        <v>-80.216685909999313</v>
      </c>
      <c r="Y761">
        <f>SQRT(output__2[[#This Row],[vx]]^2+output__2[[#This Row],[vy]]^2+output__2[[#This Row],[vz]]^2)</f>
        <v>82.882075078903796</v>
      </c>
      <c r="Z761">
        <f t="shared" si="11"/>
        <v>0.97499999999999998</v>
      </c>
      <c r="AA761">
        <f>output__2[[#This Row],[m segmental(kg)]]*output__2[[#This Row],[vmag]]</f>
        <v>80.810023201931202</v>
      </c>
    </row>
    <row r="762" spans="1:27" x14ac:dyDescent="0.3">
      <c r="A762">
        <v>95.450597000000002</v>
      </c>
      <c r="B762">
        <f>output__2[[#This Row],[time]]-A761</f>
        <v>0.10716400000001158</v>
      </c>
      <c r="C762">
        <v>1.1100000000000001</v>
      </c>
      <c r="D762">
        <v>0.86</v>
      </c>
      <c r="E762">
        <v>-0.32</v>
      </c>
      <c r="F762">
        <v>-0.15</v>
      </c>
      <c r="G762">
        <v>0.62</v>
      </c>
      <c r="H762">
        <v>-0.12</v>
      </c>
      <c r="I762">
        <f>output__2[[#This Row],[wx]]*180/PI()</f>
        <v>-8.5943669269623477</v>
      </c>
      <c r="J762">
        <f>output__2[[#This Row],[wy]]*180/PI()</f>
        <v>35.523383298111035</v>
      </c>
      <c r="K762">
        <f>output__2[[#This Row],[wz]]*180/PI()</f>
        <v>-6.8754935415698784</v>
      </c>
      <c r="L762">
        <f>output__2[[#This Row],[wx (deg)]]*output__2[[#This Row],[dt]]</f>
        <v>-0.92100673736109262</v>
      </c>
      <c r="M762">
        <f>output__2[[#This Row],[wy (deg)]]*output__2[[#This Row],[dt]]</f>
        <v>3.8068278477591826</v>
      </c>
      <c r="N762">
        <f>output__2[[#This Row],[wz (deg)]]*output__2[[#This Row],[dt]]</f>
        <v>-0.73680538988887412</v>
      </c>
      <c r="O762">
        <f>SUM($L$2:output__2[[#This Row],[delta θx]])</f>
        <v>-195.94040700872679</v>
      </c>
      <c r="P762">
        <f>SUM($M$2:output__2[[#This Row],[delta θy]])</f>
        <v>11.019075041582115</v>
      </c>
      <c r="Q762">
        <f>SUM($N$2:output__2[[#This Row],[delta θz]])</f>
        <v>-2.6535847002575772</v>
      </c>
      <c r="R762">
        <f>SQRT(output__2[[#This Row],[θ x]]^2+output__2[[#This Row],[θ y]]^2+output__2[[#This Row],[θ z]]^2)</f>
        <v>196.26794090038996</v>
      </c>
      <c r="S762">
        <f>output__2[[#This Row],[ax]]*$B762</f>
        <v>0.11895204000001287</v>
      </c>
      <c r="T762">
        <f>output__2[[#This Row],[ay]]*$B762</f>
        <v>9.2161040000009964E-2</v>
      </c>
      <c r="U762">
        <f>output__2[[#This Row],[az]]*$B762</f>
        <v>-3.4292480000003706E-2</v>
      </c>
      <c r="V762">
        <f>SUM(S$2:S762)</f>
        <v>19.569956619999573</v>
      </c>
      <c r="W762">
        <f>SUM(T$2:T762)</f>
        <v>7.6008288199993688</v>
      </c>
      <c r="X762">
        <f>SUM($U$2:U762)</f>
        <v>-80.250978389999318</v>
      </c>
      <c r="Y762">
        <f>SQRT(output__2[[#This Row],[vx]]^2+output__2[[#This Row],[vy]]^2+output__2[[#This Row],[vz]]^2)</f>
        <v>82.951644549169345</v>
      </c>
      <c r="Z762">
        <f t="shared" si="11"/>
        <v>0.97499999999999998</v>
      </c>
      <c r="AA762">
        <f>output__2[[#This Row],[m segmental(kg)]]*output__2[[#This Row],[vmag]]</f>
        <v>80.877853435440116</v>
      </c>
    </row>
    <row r="763" spans="1:27" x14ac:dyDescent="0.3">
      <c r="A763">
        <v>95.569265000000001</v>
      </c>
      <c r="B763">
        <f>output__2[[#This Row],[time]]-A762</f>
        <v>0.11866799999999955</v>
      </c>
      <c r="C763">
        <v>0.65</v>
      </c>
      <c r="D763">
        <v>-4.59</v>
      </c>
      <c r="E763">
        <v>-1.96</v>
      </c>
      <c r="F763">
        <v>-0.25</v>
      </c>
      <c r="G763">
        <v>0.2</v>
      </c>
      <c r="H763">
        <v>0.46</v>
      </c>
      <c r="I763">
        <f>output__2[[#This Row],[wx]]*180/PI()</f>
        <v>-14.323944878270581</v>
      </c>
      <c r="J763">
        <f>output__2[[#This Row],[wy]]*180/PI()</f>
        <v>11.459155902616464</v>
      </c>
      <c r="K763">
        <f>output__2[[#This Row],[wz]]*180/PI()</f>
        <v>26.356058576017869</v>
      </c>
      <c r="L763">
        <f>output__2[[#This Row],[wx (deg)]]*output__2[[#This Row],[dt]]</f>
        <v>-1.6997938908146069</v>
      </c>
      <c r="M763">
        <f>output__2[[#This Row],[wy (deg)]]*output__2[[#This Row],[dt]]</f>
        <v>1.3598351126516854</v>
      </c>
      <c r="N763">
        <f>output__2[[#This Row],[wz (deg)]]*output__2[[#This Row],[dt]]</f>
        <v>3.1276207590988765</v>
      </c>
      <c r="O763">
        <f>SUM($L$2:output__2[[#This Row],[delta θx]])</f>
        <v>-197.64020089954141</v>
      </c>
      <c r="P763">
        <f>SUM($M$2:output__2[[#This Row],[delta θy]])</f>
        <v>12.3789101542338</v>
      </c>
      <c r="Q763">
        <f>SUM($N$2:output__2[[#This Row],[delta θz]])</f>
        <v>0.47403605884129929</v>
      </c>
      <c r="R763">
        <f>SQRT(output__2[[#This Row],[θ x]]^2+output__2[[#This Row],[θ y]]^2+output__2[[#This Row],[θ z]]^2)</f>
        <v>198.0280564425222</v>
      </c>
      <c r="S763">
        <f>output__2[[#This Row],[ax]]*$B763</f>
        <v>7.7134199999999709E-2</v>
      </c>
      <c r="T763">
        <f>output__2[[#This Row],[ay]]*$B763</f>
        <v>-0.54468611999999794</v>
      </c>
      <c r="U763">
        <f>output__2[[#This Row],[az]]*$B763</f>
        <v>-0.23258927999999912</v>
      </c>
      <c r="V763">
        <f>SUM(S$2:S763)</f>
        <v>19.647090819999573</v>
      </c>
      <c r="W763">
        <f>SUM(T$2:T763)</f>
        <v>7.0561426999993708</v>
      </c>
      <c r="X763">
        <f>SUM($U$2:U763)</f>
        <v>-80.483567669999317</v>
      </c>
      <c r="Y763">
        <f>SQRT(output__2[[#This Row],[vx]]^2+output__2[[#This Row],[vy]]^2+output__2[[#This Row],[vz]]^2)</f>
        <v>83.146870009540493</v>
      </c>
      <c r="Z763">
        <f t="shared" si="11"/>
        <v>0.97499999999999998</v>
      </c>
      <c r="AA763">
        <f>output__2[[#This Row],[m segmental(kg)]]*output__2[[#This Row],[vmag]]</f>
        <v>81.06819825930198</v>
      </c>
    </row>
    <row r="764" spans="1:27" x14ac:dyDescent="0.3">
      <c r="A764">
        <v>95.719955999999996</v>
      </c>
      <c r="B764">
        <f>output__2[[#This Row],[time]]-A763</f>
        <v>0.1506909999999948</v>
      </c>
      <c r="C764">
        <v>-5.21</v>
      </c>
      <c r="D764">
        <v>3.21</v>
      </c>
      <c r="E764">
        <v>0.48</v>
      </c>
      <c r="F764">
        <v>-0.28000000000000003</v>
      </c>
      <c r="G764">
        <v>-0.72</v>
      </c>
      <c r="H764">
        <v>-0.34</v>
      </c>
      <c r="I764">
        <f>output__2[[#This Row],[wx]]*180/PI()</f>
        <v>-16.042818263663051</v>
      </c>
      <c r="J764">
        <f>output__2[[#This Row],[wy]]*180/PI()</f>
        <v>-41.252961249419272</v>
      </c>
      <c r="K764">
        <f>output__2[[#This Row],[wz]]*180/PI()</f>
        <v>-19.480565034447991</v>
      </c>
      <c r="L764">
        <f>output__2[[#This Row],[wx (deg)]]*output__2[[#This Row],[dt]]</f>
        <v>-2.4175083269695654</v>
      </c>
      <c r="M764">
        <f>output__2[[#This Row],[wy (deg)]]*output__2[[#This Row],[dt]]</f>
        <v>-6.216449983636025</v>
      </c>
      <c r="N764">
        <f>output__2[[#This Row],[wz (deg)]]*output__2[[#This Row],[dt]]</f>
        <v>-2.9355458256059008</v>
      </c>
      <c r="O764">
        <f>SUM($L$2:output__2[[#This Row],[delta θx]])</f>
        <v>-200.05770922651098</v>
      </c>
      <c r="P764">
        <f>SUM($M$2:output__2[[#This Row],[delta θy]])</f>
        <v>6.1624601705977753</v>
      </c>
      <c r="Q764">
        <f>SUM($N$2:output__2[[#This Row],[delta θz]])</f>
        <v>-2.4615097667646015</v>
      </c>
      <c r="R764">
        <f>SQRT(output__2[[#This Row],[θ x]]^2+output__2[[#This Row],[θ y]]^2+output__2[[#This Row],[θ z]]^2)</f>
        <v>200.16773457939044</v>
      </c>
      <c r="S764">
        <f>output__2[[#This Row],[ax]]*$B764</f>
        <v>-0.78510010999997293</v>
      </c>
      <c r="T764">
        <f>output__2[[#This Row],[ay]]*$B764</f>
        <v>0.48371810999998333</v>
      </c>
      <c r="U764">
        <f>output__2[[#This Row],[az]]*$B764</f>
        <v>7.2331679999997497E-2</v>
      </c>
      <c r="V764">
        <f>SUM(S$2:S764)</f>
        <v>18.861990709999599</v>
      </c>
      <c r="W764">
        <f>SUM(T$2:T764)</f>
        <v>7.5398608099993538</v>
      </c>
      <c r="X764">
        <f>SUM($U$2:U764)</f>
        <v>-80.411235989999327</v>
      </c>
      <c r="Y764">
        <f>SQRT(output__2[[#This Row],[vx]]^2+output__2[[#This Row],[vy]]^2+output__2[[#This Row],[vz]]^2)</f>
        <v>82.937271886755696</v>
      </c>
      <c r="Z764">
        <f t="shared" si="11"/>
        <v>0.97499999999999998</v>
      </c>
      <c r="AA764">
        <f>output__2[[#This Row],[m segmental(kg)]]*output__2[[#This Row],[vmag]]</f>
        <v>80.863840089586802</v>
      </c>
    </row>
    <row r="765" spans="1:27" x14ac:dyDescent="0.3">
      <c r="A765">
        <v>95.830688999999992</v>
      </c>
      <c r="B765">
        <f>output__2[[#This Row],[time]]-A764</f>
        <v>0.1107329999999962</v>
      </c>
      <c r="C765">
        <v>-0.24</v>
      </c>
      <c r="D765">
        <v>1.49</v>
      </c>
      <c r="E765">
        <v>-0.3</v>
      </c>
      <c r="F765">
        <v>-0.24</v>
      </c>
      <c r="G765">
        <v>-0.33</v>
      </c>
      <c r="H765">
        <v>0.35000000000000003</v>
      </c>
      <c r="I765">
        <f>output__2[[#This Row],[wx]]*180/PI()</f>
        <v>-13.750987083139757</v>
      </c>
      <c r="J765">
        <f>output__2[[#This Row],[wy]]*180/PI()</f>
        <v>-18.907607239317169</v>
      </c>
      <c r="K765">
        <f>output__2[[#This Row],[wz]]*180/PI()</f>
        <v>20.053522829578814</v>
      </c>
      <c r="L765">
        <f>output__2[[#This Row],[wx (deg)]]*output__2[[#This Row],[dt]]</f>
        <v>-1.5226880526772624</v>
      </c>
      <c r="M765">
        <f>output__2[[#This Row],[wy (deg)]]*output__2[[#This Row],[dt]]</f>
        <v>-2.0936960724312361</v>
      </c>
      <c r="N765">
        <f>output__2[[#This Row],[wz (deg)]]*output__2[[#This Row],[dt]]</f>
        <v>2.2205867434876745</v>
      </c>
      <c r="O765">
        <f>SUM($L$2:output__2[[#This Row],[delta θx]])</f>
        <v>-201.58039727918825</v>
      </c>
      <c r="P765">
        <f>SUM($M$2:output__2[[#This Row],[delta θy]])</f>
        <v>4.0687640981665396</v>
      </c>
      <c r="Q765">
        <f>SUM($N$2:output__2[[#This Row],[delta θz]])</f>
        <v>-0.24092302327692705</v>
      </c>
      <c r="R765">
        <f>SQRT(output__2[[#This Row],[θ x]]^2+output__2[[#This Row],[θ y]]^2+output__2[[#This Row],[θ z]]^2)</f>
        <v>201.62159966735967</v>
      </c>
      <c r="S765">
        <f>output__2[[#This Row],[ax]]*$B765</f>
        <v>-2.6575919999999087E-2</v>
      </c>
      <c r="T765">
        <f>output__2[[#This Row],[ay]]*$B765</f>
        <v>0.16499216999999433</v>
      </c>
      <c r="U765">
        <f>output__2[[#This Row],[az]]*$B765</f>
        <v>-3.3219899999998859E-2</v>
      </c>
      <c r="V765">
        <f>SUM(S$2:S765)</f>
        <v>18.8354147899996</v>
      </c>
      <c r="W765">
        <f>SUM(T$2:T765)</f>
        <v>7.7048529799993482</v>
      </c>
      <c r="X765">
        <f>SUM($U$2:U765)</f>
        <v>-80.444455889999318</v>
      </c>
      <c r="Y765">
        <f>SQRT(output__2[[#This Row],[vx]]^2+output__2[[#This Row],[vy]]^2+output__2[[#This Row],[vz]]^2)</f>
        <v>82.978600212300435</v>
      </c>
      <c r="Z765">
        <f t="shared" si="11"/>
        <v>0.97499999999999998</v>
      </c>
      <c r="AA765">
        <f>output__2[[#This Row],[m segmental(kg)]]*output__2[[#This Row],[vmag]]</f>
        <v>80.904135206992919</v>
      </c>
    </row>
    <row r="766" spans="1:27" x14ac:dyDescent="0.3">
      <c r="A766">
        <v>95.946349999999995</v>
      </c>
      <c r="B766">
        <f>output__2[[#This Row],[time]]-A765</f>
        <v>0.1156610000000029</v>
      </c>
      <c r="C766">
        <v>-0.18</v>
      </c>
      <c r="D766">
        <v>-2.1</v>
      </c>
      <c r="E766">
        <v>-0.33</v>
      </c>
      <c r="F766">
        <v>-0.45</v>
      </c>
      <c r="G766">
        <v>-0.42</v>
      </c>
      <c r="H766">
        <v>-0.26</v>
      </c>
      <c r="I766">
        <f>output__2[[#This Row],[wx]]*180/PI()</f>
        <v>-25.783100780887047</v>
      </c>
      <c r="J766">
        <f>output__2[[#This Row],[wy]]*180/PI()</f>
        <v>-24.064227395494573</v>
      </c>
      <c r="K766">
        <f>output__2[[#This Row],[wz]]*180/PI()</f>
        <v>-14.896902673401405</v>
      </c>
      <c r="L766">
        <f>output__2[[#This Row],[wx (deg)]]*output__2[[#This Row],[dt]]</f>
        <v>-2.9820992194182514</v>
      </c>
      <c r="M766">
        <f>output__2[[#This Row],[wy (deg)]]*output__2[[#This Row],[dt]]</f>
        <v>-2.7832926047903674</v>
      </c>
      <c r="N766">
        <f>output__2[[#This Row],[wz (deg)]]*output__2[[#This Row],[dt]]</f>
        <v>-1.7229906601083231</v>
      </c>
      <c r="O766">
        <f>SUM($L$2:output__2[[#This Row],[delta θx]])</f>
        <v>-204.56249649860649</v>
      </c>
      <c r="P766">
        <f>SUM($M$2:output__2[[#This Row],[delta θy]])</f>
        <v>1.2854714933761722</v>
      </c>
      <c r="Q766">
        <f>SUM($N$2:output__2[[#This Row],[delta θz]])</f>
        <v>-1.9639136833852502</v>
      </c>
      <c r="R766">
        <f>SQRT(output__2[[#This Row],[θ x]]^2+output__2[[#This Row],[θ y]]^2+output__2[[#This Row],[θ z]]^2)</f>
        <v>204.57596234078545</v>
      </c>
      <c r="S766">
        <f>output__2[[#This Row],[ax]]*$B766</f>
        <v>-2.0818980000000521E-2</v>
      </c>
      <c r="T766">
        <f>output__2[[#This Row],[ay]]*$B766</f>
        <v>-0.2428881000000061</v>
      </c>
      <c r="U766">
        <f>output__2[[#This Row],[az]]*$B766</f>
        <v>-3.8168130000000959E-2</v>
      </c>
      <c r="V766">
        <f>SUM(S$2:S766)</f>
        <v>18.814595809999599</v>
      </c>
      <c r="W766">
        <f>SUM(T$2:T766)</f>
        <v>7.4619648799993419</v>
      </c>
      <c r="X766">
        <f>SUM($U$2:U766)</f>
        <v>-80.482624019999321</v>
      </c>
      <c r="Y766">
        <f>SQRT(output__2[[#This Row],[vx]]^2+output__2[[#This Row],[vy]]^2+output__2[[#This Row],[vz]]^2)</f>
        <v>82.988690220466609</v>
      </c>
      <c r="Z766">
        <f t="shared" si="11"/>
        <v>0.97499999999999998</v>
      </c>
      <c r="AA766">
        <f>output__2[[#This Row],[m segmental(kg)]]*output__2[[#This Row],[vmag]]</f>
        <v>80.913972964954937</v>
      </c>
    </row>
    <row r="767" spans="1:27" x14ac:dyDescent="0.3">
      <c r="A767">
        <v>96.078148999999996</v>
      </c>
      <c r="B767">
        <f>output__2[[#This Row],[time]]-A766</f>
        <v>0.13179900000000089</v>
      </c>
      <c r="C767">
        <v>3.18</v>
      </c>
      <c r="D767">
        <v>5.05</v>
      </c>
      <c r="E767">
        <v>-1.69</v>
      </c>
      <c r="F767">
        <v>0.54</v>
      </c>
      <c r="G767">
        <v>-0.23</v>
      </c>
      <c r="H767">
        <v>-0.14000000000000001</v>
      </c>
      <c r="I767">
        <f>output__2[[#This Row],[wx]]*180/PI()</f>
        <v>30.939720937064454</v>
      </c>
      <c r="J767">
        <f>output__2[[#This Row],[wy]]*180/PI()</f>
        <v>-13.178029288008934</v>
      </c>
      <c r="K767">
        <f>output__2[[#This Row],[wz]]*180/PI()</f>
        <v>-8.0214091318315255</v>
      </c>
      <c r="L767">
        <f>output__2[[#This Row],[wx (deg)]]*output__2[[#This Row],[dt]]</f>
        <v>4.0778242797841857</v>
      </c>
      <c r="M767">
        <f>output__2[[#This Row],[wy (deg)]]*output__2[[#This Row],[dt]]</f>
        <v>-1.7368510821303011</v>
      </c>
      <c r="N767">
        <f>output__2[[#This Row],[wz (deg)]]*output__2[[#This Row],[dt]]</f>
        <v>-1.0572137021662704</v>
      </c>
      <c r="O767">
        <f>SUM($L$2:output__2[[#This Row],[delta θx]])</f>
        <v>-200.48467221882231</v>
      </c>
      <c r="P767">
        <f>SUM($M$2:output__2[[#This Row],[delta θy]])</f>
        <v>-0.45137958875412898</v>
      </c>
      <c r="Q767">
        <f>SUM($N$2:output__2[[#This Row],[delta θz]])</f>
        <v>-3.0211273855515204</v>
      </c>
      <c r="R767">
        <f>SQRT(output__2[[#This Row],[θ x]]^2+output__2[[#This Row],[θ y]]^2+output__2[[#This Row],[θ z]]^2)</f>
        <v>200.50794185992109</v>
      </c>
      <c r="S767">
        <f>output__2[[#This Row],[ax]]*$B767</f>
        <v>0.41912082000000284</v>
      </c>
      <c r="T767">
        <f>output__2[[#This Row],[ay]]*$B767</f>
        <v>0.6655849500000045</v>
      </c>
      <c r="U767">
        <f>output__2[[#This Row],[az]]*$B767</f>
        <v>-0.2227403100000015</v>
      </c>
      <c r="V767">
        <f>SUM(S$2:S767)</f>
        <v>19.233716629999602</v>
      </c>
      <c r="W767">
        <f>SUM(T$2:T767)</f>
        <v>8.1275498299993458</v>
      </c>
      <c r="X767">
        <f>SUM($U$2:U767)</f>
        <v>-80.705364329999327</v>
      </c>
      <c r="Y767">
        <f>SQRT(output__2[[#This Row],[vx]]^2+output__2[[#This Row],[vy]]^2+output__2[[#This Row],[vz]]^2)</f>
        <v>83.362753992896458</v>
      </c>
      <c r="Z767">
        <f t="shared" si="11"/>
        <v>0.97499999999999998</v>
      </c>
      <c r="AA767">
        <f>output__2[[#This Row],[m segmental(kg)]]*output__2[[#This Row],[vmag]]</f>
        <v>81.278685143074043</v>
      </c>
    </row>
    <row r="768" spans="1:27" x14ac:dyDescent="0.3">
      <c r="A768">
        <v>96.201173999999995</v>
      </c>
      <c r="B768">
        <f>output__2[[#This Row],[time]]-A767</f>
        <v>0.12302499999999839</v>
      </c>
      <c r="C768">
        <v>0.4</v>
      </c>
      <c r="D768">
        <v>2.81</v>
      </c>
      <c r="E768">
        <v>-0.99</v>
      </c>
      <c r="F768">
        <v>0.11</v>
      </c>
      <c r="G768">
        <v>0.39</v>
      </c>
      <c r="H768">
        <v>-0.38</v>
      </c>
      <c r="I768">
        <f>output__2[[#This Row],[wx]]*180/PI()</f>
        <v>6.3025357464390561</v>
      </c>
      <c r="J768">
        <f>output__2[[#This Row],[wy]]*180/PI()</f>
        <v>22.345354010102106</v>
      </c>
      <c r="K768">
        <f>output__2[[#This Row],[wz]]*180/PI()</f>
        <v>-21.772396214971284</v>
      </c>
      <c r="L768">
        <f>output__2[[#This Row],[wx (deg)]]*output__2[[#This Row],[dt]]</f>
        <v>0.77536946020565467</v>
      </c>
      <c r="M768">
        <f>output__2[[#This Row],[wy (deg)]]*output__2[[#This Row],[dt]]</f>
        <v>2.7490371770927755</v>
      </c>
      <c r="N768">
        <f>output__2[[#This Row],[wz (deg)]]*output__2[[#This Row],[dt]]</f>
        <v>-2.678549044346807</v>
      </c>
      <c r="O768">
        <f>SUM($L$2:output__2[[#This Row],[delta θx]])</f>
        <v>-199.70930275861664</v>
      </c>
      <c r="P768">
        <f>SUM($M$2:output__2[[#This Row],[delta θy]])</f>
        <v>2.2976575883386463</v>
      </c>
      <c r="Q768">
        <f>SUM($N$2:output__2[[#This Row],[delta θz]])</f>
        <v>-5.6996764298983269</v>
      </c>
      <c r="R768">
        <f>SQRT(output__2[[#This Row],[θ x]]^2+output__2[[#This Row],[θ y]]^2+output__2[[#This Row],[θ z]]^2)</f>
        <v>199.80383167029504</v>
      </c>
      <c r="S768">
        <f>output__2[[#This Row],[ax]]*$B768</f>
        <v>4.9209999999999358E-2</v>
      </c>
      <c r="T768">
        <f>output__2[[#This Row],[ay]]*$B768</f>
        <v>0.34570024999999549</v>
      </c>
      <c r="U768">
        <f>output__2[[#This Row],[az]]*$B768</f>
        <v>-0.1217947499999984</v>
      </c>
      <c r="V768">
        <f>SUM(S$2:S768)</f>
        <v>19.282926629999601</v>
      </c>
      <c r="W768">
        <f>SUM(T$2:T768)</f>
        <v>8.4732500799993407</v>
      </c>
      <c r="X768">
        <f>SUM($U$2:U768)</f>
        <v>-80.827159079999319</v>
      </c>
      <c r="Y768">
        <f>SQRT(output__2[[#This Row],[vx]]^2+output__2[[#This Row],[vy]]^2+output__2[[#This Row],[vz]]^2)</f>
        <v>83.52638428233125</v>
      </c>
      <c r="Z768">
        <f t="shared" si="11"/>
        <v>0.97499999999999998</v>
      </c>
      <c r="AA768">
        <f>output__2[[#This Row],[m segmental(kg)]]*output__2[[#This Row],[vmag]]</f>
        <v>81.438224675272963</v>
      </c>
    </row>
    <row r="769" spans="1:27" x14ac:dyDescent="0.3">
      <c r="A769">
        <v>96.350222000000002</v>
      </c>
      <c r="B769">
        <f>output__2[[#This Row],[time]]-A768</f>
        <v>0.14904800000000762</v>
      </c>
      <c r="C769">
        <v>1.1000000000000001</v>
      </c>
      <c r="D769">
        <v>-1.46</v>
      </c>
      <c r="E769">
        <v>0.82000000000000006</v>
      </c>
      <c r="F769">
        <v>-0.35000000000000003</v>
      </c>
      <c r="G769">
        <v>0.33</v>
      </c>
      <c r="H769">
        <v>0.48</v>
      </c>
      <c r="I769">
        <f>output__2[[#This Row],[wx]]*180/PI()</f>
        <v>-20.053522829578814</v>
      </c>
      <c r="J769">
        <f>output__2[[#This Row],[wy]]*180/PI()</f>
        <v>18.907607239317169</v>
      </c>
      <c r="K769">
        <f>output__2[[#This Row],[wz]]*180/PI()</f>
        <v>27.501974166279513</v>
      </c>
      <c r="L769">
        <f>output__2[[#This Row],[wx (deg)]]*output__2[[#This Row],[dt]]</f>
        <v>-2.9889374707032159</v>
      </c>
      <c r="M769">
        <f>output__2[[#This Row],[wy (deg)]]*output__2[[#This Row],[dt]]</f>
        <v>2.8181410438058894</v>
      </c>
      <c r="N769">
        <f>output__2[[#This Row],[wz (deg)]]*output__2[[#This Row],[dt]]</f>
        <v>4.099114245535838</v>
      </c>
      <c r="O769">
        <f>SUM($L$2:output__2[[#This Row],[delta θx]])</f>
        <v>-202.69824022931985</v>
      </c>
      <c r="P769">
        <f>SUM($M$2:output__2[[#This Row],[delta θy]])</f>
        <v>5.1157986321445357</v>
      </c>
      <c r="Q769">
        <f>SUM($N$2:output__2[[#This Row],[delta θz]])</f>
        <v>-1.6005621843624889</v>
      </c>
      <c r="R769">
        <f>SQRT(output__2[[#This Row],[θ x]]^2+output__2[[#This Row],[θ y]]^2+output__2[[#This Row],[θ z]]^2)</f>
        <v>202.76910461659025</v>
      </c>
      <c r="S769">
        <f>output__2[[#This Row],[ax]]*$B769</f>
        <v>0.16395280000000839</v>
      </c>
      <c r="T769">
        <f>output__2[[#This Row],[ay]]*$B769</f>
        <v>-0.21761008000001111</v>
      </c>
      <c r="U769">
        <f>output__2[[#This Row],[az]]*$B769</f>
        <v>0.12221936000000626</v>
      </c>
      <c r="V769">
        <f>SUM(S$2:S769)</f>
        <v>19.446879429999608</v>
      </c>
      <c r="W769">
        <f>SUM(T$2:T769)</f>
        <v>8.25563999999933</v>
      </c>
      <c r="X769">
        <f>SUM($U$2:U769)</f>
        <v>-80.704939719999317</v>
      </c>
      <c r="Y769">
        <f>SQRT(output__2[[#This Row],[vx]]^2+output__2[[#This Row],[vy]]^2+output__2[[#This Row],[vz]]^2)</f>
        <v>83.424360989960562</v>
      </c>
      <c r="Z769">
        <f t="shared" si="11"/>
        <v>0.97499999999999998</v>
      </c>
      <c r="AA769">
        <f>output__2[[#This Row],[m segmental(kg)]]*output__2[[#This Row],[vmag]]</f>
        <v>81.338751965211543</v>
      </c>
    </row>
    <row r="770" spans="1:27" x14ac:dyDescent="0.3">
      <c r="A770">
        <v>96.466926000000001</v>
      </c>
      <c r="B770">
        <f>output__2[[#This Row],[time]]-A769</f>
        <v>0.11670399999999859</v>
      </c>
      <c r="C770">
        <v>-3.3000000000000003</v>
      </c>
      <c r="D770">
        <v>1.96</v>
      </c>
      <c r="E770">
        <v>-2.9</v>
      </c>
      <c r="F770">
        <v>0.68</v>
      </c>
      <c r="G770">
        <v>-0.19</v>
      </c>
      <c r="H770">
        <v>0.28999999999999998</v>
      </c>
      <c r="I770">
        <f>output__2[[#This Row],[wx]]*180/PI()</f>
        <v>38.961130068895983</v>
      </c>
      <c r="J770">
        <f>output__2[[#This Row],[wy]]*180/PI()</f>
        <v>-10.886198107485642</v>
      </c>
      <c r="K770">
        <f>output__2[[#This Row],[wz]]*180/PI()</f>
        <v>16.615776058793873</v>
      </c>
      <c r="L770">
        <f>output__2[[#This Row],[wx (deg)]]*output__2[[#This Row],[dt]]</f>
        <v>4.5469197235603813</v>
      </c>
      <c r="M770">
        <f>output__2[[#This Row],[wy (deg)]]*output__2[[#This Row],[dt]]</f>
        <v>-1.270462863935989</v>
      </c>
      <c r="N770">
        <f>output__2[[#This Row],[wz (deg)]]*output__2[[#This Row],[dt]]</f>
        <v>1.9391275291654566</v>
      </c>
      <c r="O770">
        <f>SUM($L$2:output__2[[#This Row],[delta θx]])</f>
        <v>-198.15132050575946</v>
      </c>
      <c r="P770">
        <f>SUM($M$2:output__2[[#This Row],[delta θy]])</f>
        <v>3.8453357682085469</v>
      </c>
      <c r="Q770">
        <f>SUM($N$2:output__2[[#This Row],[delta θz]])</f>
        <v>0.33856534480296774</v>
      </c>
      <c r="R770">
        <f>SQRT(output__2[[#This Row],[θ x]]^2+output__2[[#This Row],[θ y]]^2+output__2[[#This Row],[θ z]]^2)</f>
        <v>198.18891758077487</v>
      </c>
      <c r="S770">
        <f>output__2[[#This Row],[ax]]*$B770</f>
        <v>-0.38512319999999539</v>
      </c>
      <c r="T770">
        <f>output__2[[#This Row],[ay]]*$B770</f>
        <v>0.22873983999999722</v>
      </c>
      <c r="U770">
        <f>output__2[[#This Row],[az]]*$B770</f>
        <v>-0.3384415999999959</v>
      </c>
      <c r="V770">
        <f>SUM(S$2:S770)</f>
        <v>19.061756229999613</v>
      </c>
      <c r="W770">
        <f>SUM(T$2:T770)</f>
        <v>8.4843798399993275</v>
      </c>
      <c r="X770">
        <f>SUM($U$2:U770)</f>
        <v>-81.043381319999312</v>
      </c>
      <c r="Y770">
        <f>SQRT(output__2[[#This Row],[vx]]^2+output__2[[#This Row],[vy]]^2+output__2[[#This Row],[vz]]^2)</f>
        <v>83.686109406640057</v>
      </c>
      <c r="Z770">
        <f t="shared" si="11"/>
        <v>0.97499999999999998</v>
      </c>
      <c r="AA770">
        <f>output__2[[#This Row],[m segmental(kg)]]*output__2[[#This Row],[vmag]]</f>
        <v>81.593956671474047</v>
      </c>
    </row>
    <row r="771" spans="1:27" x14ac:dyDescent="0.3">
      <c r="A771">
        <v>96.586039999999997</v>
      </c>
      <c r="B771">
        <f>output__2[[#This Row],[time]]-A770</f>
        <v>0.11911399999999617</v>
      </c>
      <c r="C771">
        <v>1.18</v>
      </c>
      <c r="D771">
        <v>2.52</v>
      </c>
      <c r="E771">
        <v>-0.63</v>
      </c>
      <c r="F771">
        <v>0.2</v>
      </c>
      <c r="G771">
        <v>-0.53</v>
      </c>
      <c r="H771">
        <v>0.34</v>
      </c>
      <c r="I771">
        <f>output__2[[#This Row],[wx]]*180/PI()</f>
        <v>11.459155902616464</v>
      </c>
      <c r="J771">
        <f>output__2[[#This Row],[wy]]*180/PI()</f>
        <v>-30.366763141933632</v>
      </c>
      <c r="K771">
        <f>output__2[[#This Row],[wz]]*180/PI()</f>
        <v>19.480565034447991</v>
      </c>
      <c r="L771">
        <f>output__2[[#This Row],[wx (deg)]]*output__2[[#This Row],[dt]]</f>
        <v>1.3649458961842136</v>
      </c>
      <c r="M771">
        <f>output__2[[#This Row],[wy (deg)]]*output__2[[#This Row],[dt]]</f>
        <v>-3.6171066248881663</v>
      </c>
      <c r="N771">
        <f>output__2[[#This Row],[wz (deg)]]*output__2[[#This Row],[dt]]</f>
        <v>2.3204080235131634</v>
      </c>
      <c r="O771">
        <f>SUM($L$2:output__2[[#This Row],[delta θx]])</f>
        <v>-196.78637460957523</v>
      </c>
      <c r="P771">
        <f>SUM($M$2:output__2[[#This Row],[delta θy]])</f>
        <v>0.22822914332038069</v>
      </c>
      <c r="Q771">
        <f>SUM($N$2:output__2[[#This Row],[delta θz]])</f>
        <v>2.658973368316131</v>
      </c>
      <c r="R771">
        <f>SQRT(output__2[[#This Row],[θ x]]^2+output__2[[#This Row],[θ y]]^2+output__2[[#This Row],[θ z]]^2)</f>
        <v>196.8044701217311</v>
      </c>
      <c r="S771">
        <f>output__2[[#This Row],[ax]]*$B771</f>
        <v>0.14055451999999546</v>
      </c>
      <c r="T771">
        <f>output__2[[#This Row],[ay]]*$B771</f>
        <v>0.30016727999999032</v>
      </c>
      <c r="U771">
        <f>output__2[[#This Row],[az]]*$B771</f>
        <v>-7.504181999999758E-2</v>
      </c>
      <c r="V771">
        <f>SUM(S$2:S771)</f>
        <v>19.202310749999608</v>
      </c>
      <c r="W771">
        <f>SUM(T$2:T771)</f>
        <v>8.784547119999317</v>
      </c>
      <c r="X771">
        <f>SUM($U$2:U771)</f>
        <v>-81.118423139999308</v>
      </c>
      <c r="Y771">
        <f>SQRT(output__2[[#This Row],[vx]]^2+output__2[[#This Row],[vy]]^2+output__2[[#This Row],[vz]]^2)</f>
        <v>83.821808492557679</v>
      </c>
      <c r="Z771">
        <f t="shared" si="11"/>
        <v>0.97499999999999998</v>
      </c>
      <c r="AA771">
        <f>output__2[[#This Row],[m segmental(kg)]]*output__2[[#This Row],[vmag]]</f>
        <v>81.726263280243728</v>
      </c>
    </row>
    <row r="772" spans="1:27" x14ac:dyDescent="0.3">
      <c r="A772">
        <v>96.712508</v>
      </c>
      <c r="B772">
        <f>output__2[[#This Row],[time]]-A771</f>
        <v>0.12646800000000269</v>
      </c>
      <c r="C772">
        <v>-1.1400000000000001</v>
      </c>
      <c r="D772">
        <v>-1.92</v>
      </c>
      <c r="E772">
        <v>0.2</v>
      </c>
      <c r="F772">
        <v>-0.02</v>
      </c>
      <c r="G772">
        <v>-0.61</v>
      </c>
      <c r="H772">
        <v>-0.19</v>
      </c>
      <c r="I772">
        <f>output__2[[#This Row],[wx]]*180/PI()</f>
        <v>-1.1459155902616465</v>
      </c>
      <c r="J772">
        <f>output__2[[#This Row],[wy]]*180/PI()</f>
        <v>-34.950425502980217</v>
      </c>
      <c r="K772">
        <f>output__2[[#This Row],[wz]]*180/PI()</f>
        <v>-10.886198107485642</v>
      </c>
      <c r="L772">
        <f>output__2[[#This Row],[wx (deg)]]*output__2[[#This Row],[dt]]</f>
        <v>-0.14492165286921299</v>
      </c>
      <c r="M772">
        <f>output__2[[#This Row],[wy (deg)]]*output__2[[#This Row],[dt]]</f>
        <v>-4.4201104125109962</v>
      </c>
      <c r="N772">
        <f>output__2[[#This Row],[wz (deg)]]*output__2[[#This Row],[dt]]</f>
        <v>-1.3767557022575234</v>
      </c>
      <c r="O772">
        <f>SUM($L$2:output__2[[#This Row],[delta θx]])</f>
        <v>-196.93129626244445</v>
      </c>
      <c r="P772">
        <f>SUM($M$2:output__2[[#This Row],[delta θy]])</f>
        <v>-4.1918812691906151</v>
      </c>
      <c r="Q772">
        <f>SUM($N$2:output__2[[#This Row],[delta θz]])</f>
        <v>1.2822176660586075</v>
      </c>
      <c r="R772">
        <f>SQRT(output__2[[#This Row],[θ x]]^2+output__2[[#This Row],[θ y]]^2+output__2[[#This Row],[θ z]]^2)</f>
        <v>196.98007868392378</v>
      </c>
      <c r="S772">
        <f>output__2[[#This Row],[ax]]*$B772</f>
        <v>-0.14417352000000308</v>
      </c>
      <c r="T772">
        <f>output__2[[#This Row],[ay]]*$B772</f>
        <v>-0.24281856000000515</v>
      </c>
      <c r="U772">
        <f>output__2[[#This Row],[az]]*$B772</f>
        <v>2.5293600000000541E-2</v>
      </c>
      <c r="V772">
        <f>SUM(S$2:S772)</f>
        <v>19.058137229999605</v>
      </c>
      <c r="W772">
        <f>SUM(T$2:T772)</f>
        <v>8.5417285599993118</v>
      </c>
      <c r="X772">
        <f>SUM($U$2:U772)</f>
        <v>-81.09312953999931</v>
      </c>
      <c r="Y772">
        <f>SQRT(output__2[[#This Row],[vx]]^2+output__2[[#This Row],[vy]]^2+output__2[[#This Row],[vz]]^2)</f>
        <v>83.739294122062631</v>
      </c>
      <c r="Z772">
        <f t="shared" ref="Z772:Z835" si="12">65*0.015</f>
        <v>0.97499999999999998</v>
      </c>
      <c r="AA772">
        <f>output__2[[#This Row],[m segmental(kg)]]*output__2[[#This Row],[vmag]]</f>
        <v>81.645811769011061</v>
      </c>
    </row>
    <row r="773" spans="1:27" x14ac:dyDescent="0.3">
      <c r="A773">
        <v>96.839176999999992</v>
      </c>
      <c r="B773">
        <f>output__2[[#This Row],[time]]-A772</f>
        <v>0.12666899999999259</v>
      </c>
      <c r="C773">
        <v>1.9000000000000001</v>
      </c>
      <c r="D773">
        <v>4.3899999999999997</v>
      </c>
      <c r="E773">
        <v>-2.95</v>
      </c>
      <c r="F773">
        <v>0.57999999999999996</v>
      </c>
      <c r="G773">
        <v>0.27</v>
      </c>
      <c r="H773">
        <v>-0.52</v>
      </c>
      <c r="I773">
        <f>output__2[[#This Row],[wx]]*180/PI()</f>
        <v>33.231552117587746</v>
      </c>
      <c r="J773">
        <f>output__2[[#This Row],[wy]]*180/PI()</f>
        <v>15.469860468532227</v>
      </c>
      <c r="K773">
        <f>output__2[[#This Row],[wz]]*180/PI()</f>
        <v>-29.793805346802809</v>
      </c>
      <c r="L773">
        <f>output__2[[#This Row],[wx (deg)]]*output__2[[#This Row],[dt]]</f>
        <v>4.2094074751824762</v>
      </c>
      <c r="M773">
        <f>output__2[[#This Row],[wy (deg)]]*output__2[[#This Row],[dt]]</f>
        <v>1.9595517556883941</v>
      </c>
      <c r="N773">
        <f>output__2[[#This Row],[wz (deg)]]*output__2[[#This Row],[dt]]</f>
        <v>-3.7739515294739445</v>
      </c>
      <c r="O773">
        <f>SUM($L$2:output__2[[#This Row],[delta θx]])</f>
        <v>-192.72188878726197</v>
      </c>
      <c r="P773">
        <f>SUM($M$2:output__2[[#This Row],[delta θy]])</f>
        <v>-2.2323295135022212</v>
      </c>
      <c r="Q773">
        <f>SUM($N$2:output__2[[#This Row],[delta θz]])</f>
        <v>-2.491733863415337</v>
      </c>
      <c r="R773">
        <f>SQRT(output__2[[#This Row],[θ x]]^2+output__2[[#This Row],[θ y]]^2+output__2[[#This Row],[θ z]]^2)</f>
        <v>192.75092334521437</v>
      </c>
      <c r="S773">
        <f>output__2[[#This Row],[ax]]*$B773</f>
        <v>0.24067109999998595</v>
      </c>
      <c r="T773">
        <f>output__2[[#This Row],[ay]]*$B773</f>
        <v>0.55607690999996739</v>
      </c>
      <c r="U773">
        <f>output__2[[#This Row],[az]]*$B773</f>
        <v>-0.37367354999997815</v>
      </c>
      <c r="V773">
        <f>SUM(S$2:S773)</f>
        <v>19.298808329999591</v>
      </c>
      <c r="W773">
        <f>SUM(T$2:T773)</f>
        <v>9.0978054699992796</v>
      </c>
      <c r="X773">
        <f>SUM($U$2:U773)</f>
        <v>-81.466803089999289</v>
      </c>
      <c r="Y773">
        <f>SQRT(output__2[[#This Row],[vx]]^2+output__2[[#This Row],[vy]]^2+output__2[[#This Row],[vz]]^2)</f>
        <v>84.214334130436058</v>
      </c>
      <c r="Z773">
        <f t="shared" si="12"/>
        <v>0.97499999999999998</v>
      </c>
      <c r="AA773">
        <f>output__2[[#This Row],[m segmental(kg)]]*output__2[[#This Row],[vmag]]</f>
        <v>82.108975777175161</v>
      </c>
    </row>
    <row r="774" spans="1:27" x14ac:dyDescent="0.3">
      <c r="A774">
        <v>96.954808999999997</v>
      </c>
      <c r="B774">
        <f>output__2[[#This Row],[time]]-A773</f>
        <v>0.11563200000000506</v>
      </c>
      <c r="C774">
        <v>1.17</v>
      </c>
      <c r="D774">
        <v>3.75</v>
      </c>
      <c r="E774">
        <v>-1.58</v>
      </c>
      <c r="F774">
        <v>0.19</v>
      </c>
      <c r="G774">
        <v>7.0000000000000007E-2</v>
      </c>
      <c r="H774">
        <v>0.3</v>
      </c>
      <c r="I774">
        <f>output__2[[#This Row],[wx]]*180/PI()</f>
        <v>10.886198107485642</v>
      </c>
      <c r="J774">
        <f>output__2[[#This Row],[wy]]*180/PI()</f>
        <v>4.0107045659157627</v>
      </c>
      <c r="K774">
        <f>output__2[[#This Row],[wz]]*180/PI()</f>
        <v>17.188733853924695</v>
      </c>
      <c r="L774">
        <f>output__2[[#This Row],[wx (deg)]]*output__2[[#This Row],[dt]]</f>
        <v>1.2587928595648348</v>
      </c>
      <c r="M774">
        <f>output__2[[#This Row],[wy (deg)]]*output__2[[#This Row],[dt]]</f>
        <v>0.4637657903659918</v>
      </c>
      <c r="N774">
        <f>output__2[[#This Row],[wz (deg)]]*output__2[[#This Row],[dt]]</f>
        <v>1.9875676729971075</v>
      </c>
      <c r="O774">
        <f>SUM($L$2:output__2[[#This Row],[delta θx]])</f>
        <v>-191.46309592769714</v>
      </c>
      <c r="P774">
        <f>SUM($M$2:output__2[[#This Row],[delta θy]])</f>
        <v>-1.7685637231362294</v>
      </c>
      <c r="Q774">
        <f>SUM($N$2:output__2[[#This Row],[delta θz]])</f>
        <v>-0.50416619041822952</v>
      </c>
      <c r="R774">
        <f>SQRT(output__2[[#This Row],[θ x]]^2+output__2[[#This Row],[θ y]]^2+output__2[[#This Row],[θ z]]^2)</f>
        <v>191.47192771633371</v>
      </c>
      <c r="S774">
        <f>output__2[[#This Row],[ax]]*$B774</f>
        <v>0.13528944000000592</v>
      </c>
      <c r="T774">
        <f>output__2[[#This Row],[ay]]*$B774</f>
        <v>0.43362000000001899</v>
      </c>
      <c r="U774">
        <f>output__2[[#This Row],[az]]*$B774</f>
        <v>-0.182698560000008</v>
      </c>
      <c r="V774">
        <f>SUM(S$2:S774)</f>
        <v>19.434097769999596</v>
      </c>
      <c r="W774">
        <f>SUM(T$2:T774)</f>
        <v>9.5314254699992986</v>
      </c>
      <c r="X774">
        <f>SUM($U$2:U774)</f>
        <v>-81.649501649999294</v>
      </c>
      <c r="Y774">
        <f>SQRT(output__2[[#This Row],[vx]]^2+output__2[[#This Row],[vy]]^2+output__2[[#This Row],[vz]]^2)</f>
        <v>84.469955293685885</v>
      </c>
      <c r="Z774">
        <f t="shared" si="12"/>
        <v>0.97499999999999998</v>
      </c>
      <c r="AA774">
        <f>output__2[[#This Row],[m segmental(kg)]]*output__2[[#This Row],[vmag]]</f>
        <v>82.35820641134373</v>
      </c>
    </row>
    <row r="775" spans="1:27" x14ac:dyDescent="0.3">
      <c r="A775">
        <v>97.093311</v>
      </c>
      <c r="B775">
        <f>output__2[[#This Row],[time]]-A774</f>
        <v>0.13850200000000257</v>
      </c>
      <c r="C775">
        <v>1.08</v>
      </c>
      <c r="D775">
        <v>-1.87</v>
      </c>
      <c r="E775">
        <v>-0.36</v>
      </c>
      <c r="F775">
        <v>0.17</v>
      </c>
      <c r="G775">
        <v>-0.24</v>
      </c>
      <c r="H775">
        <v>0.13</v>
      </c>
      <c r="I775">
        <f>output__2[[#This Row],[wx]]*180/PI()</f>
        <v>9.7402825172239957</v>
      </c>
      <c r="J775">
        <f>output__2[[#This Row],[wy]]*180/PI()</f>
        <v>-13.750987083139757</v>
      </c>
      <c r="K775">
        <f>output__2[[#This Row],[wz]]*180/PI()</f>
        <v>7.4484513367007024</v>
      </c>
      <c r="L775">
        <f>output__2[[#This Row],[wx (deg)]]*output__2[[#This Row],[dt]]</f>
        <v>1.3490486092005829</v>
      </c>
      <c r="M775">
        <f>output__2[[#This Row],[wy (deg)]]*output__2[[#This Row],[dt]]</f>
        <v>-1.9045392129890579</v>
      </c>
      <c r="N775">
        <f>output__2[[#This Row],[wz (deg)]]*output__2[[#This Row],[dt]]</f>
        <v>1.0316254070357398</v>
      </c>
      <c r="O775">
        <f>SUM($L$2:output__2[[#This Row],[delta θx]])</f>
        <v>-190.11404731849655</v>
      </c>
      <c r="P775">
        <f>SUM($M$2:output__2[[#This Row],[delta θy]])</f>
        <v>-3.6731029361252876</v>
      </c>
      <c r="Q775">
        <f>SUM($N$2:output__2[[#This Row],[delta θz]])</f>
        <v>0.52745921661751027</v>
      </c>
      <c r="R775">
        <f>SQRT(output__2[[#This Row],[θ x]]^2+output__2[[#This Row],[θ y]]^2+output__2[[#This Row],[θ z]]^2)</f>
        <v>190.15025870669785</v>
      </c>
      <c r="S775">
        <f>output__2[[#This Row],[ax]]*$B775</f>
        <v>0.1495821600000028</v>
      </c>
      <c r="T775">
        <f>output__2[[#This Row],[ay]]*$B775</f>
        <v>-0.25899874000000483</v>
      </c>
      <c r="U775">
        <f>output__2[[#This Row],[az]]*$B775</f>
        <v>-4.986072000000092E-2</v>
      </c>
      <c r="V775">
        <f>SUM(S$2:S775)</f>
        <v>19.583679929999597</v>
      </c>
      <c r="W775">
        <f>SUM(T$2:T775)</f>
        <v>9.2724267299992942</v>
      </c>
      <c r="X775">
        <f>SUM($U$2:U775)</f>
        <v>-81.699362369999292</v>
      </c>
      <c r="Y775">
        <f>SQRT(output__2[[#This Row],[vx]]^2+output__2[[#This Row],[vy]]^2+output__2[[#This Row],[vz]]^2)</f>
        <v>84.523867805066345</v>
      </c>
      <c r="Z775">
        <f t="shared" si="12"/>
        <v>0.97499999999999998</v>
      </c>
      <c r="AA775">
        <f>output__2[[#This Row],[m segmental(kg)]]*output__2[[#This Row],[vmag]]</f>
        <v>82.410771109939688</v>
      </c>
    </row>
    <row r="776" spans="1:27" x14ac:dyDescent="0.3">
      <c r="A776">
        <v>97.230149999999995</v>
      </c>
      <c r="B776">
        <f>output__2[[#This Row],[time]]-A775</f>
        <v>0.13683899999999483</v>
      </c>
      <c r="C776">
        <v>-1.6600000000000001</v>
      </c>
      <c r="D776">
        <v>-4.71</v>
      </c>
      <c r="E776">
        <v>-2.36</v>
      </c>
      <c r="F776">
        <v>0.12</v>
      </c>
      <c r="G776">
        <v>0.3</v>
      </c>
      <c r="H776">
        <v>0.26</v>
      </c>
      <c r="I776">
        <f>output__2[[#This Row],[wx]]*180/PI()</f>
        <v>6.8754935415698784</v>
      </c>
      <c r="J776">
        <f>output__2[[#This Row],[wy]]*180/PI()</f>
        <v>17.188733853924695</v>
      </c>
      <c r="K776">
        <f>output__2[[#This Row],[wz]]*180/PI()</f>
        <v>14.896902673401405</v>
      </c>
      <c r="L776">
        <f>output__2[[#This Row],[wx (deg)]]*output__2[[#This Row],[dt]]</f>
        <v>0.94083566073484504</v>
      </c>
      <c r="M776">
        <f>output__2[[#This Row],[wy (deg)]]*output__2[[#This Row],[dt]]</f>
        <v>2.3520891518371125</v>
      </c>
      <c r="N776">
        <f>output__2[[#This Row],[wz (deg)]]*output__2[[#This Row],[dt]]</f>
        <v>2.0384772649254979</v>
      </c>
      <c r="O776">
        <f>SUM($L$2:output__2[[#This Row],[delta θx]])</f>
        <v>-189.1732116577617</v>
      </c>
      <c r="P776">
        <f>SUM($M$2:output__2[[#This Row],[delta θy]])</f>
        <v>-1.3210137842881751</v>
      </c>
      <c r="Q776">
        <f>SUM($N$2:output__2[[#This Row],[delta θz]])</f>
        <v>2.5659364815430079</v>
      </c>
      <c r="R776">
        <f>SQRT(output__2[[#This Row],[θ x]]^2+output__2[[#This Row],[θ y]]^2+output__2[[#This Row],[θ z]]^2)</f>
        <v>189.19522487726243</v>
      </c>
      <c r="S776">
        <f>output__2[[#This Row],[ax]]*$B776</f>
        <v>-0.22715273999999144</v>
      </c>
      <c r="T776">
        <f>output__2[[#This Row],[ay]]*$B776</f>
        <v>-0.64451168999997566</v>
      </c>
      <c r="U776">
        <f>output__2[[#This Row],[az]]*$B776</f>
        <v>-0.32294003999998777</v>
      </c>
      <c r="V776">
        <f>SUM(S$2:S776)</f>
        <v>19.356527189999607</v>
      </c>
      <c r="W776">
        <f>SUM(T$2:T776)</f>
        <v>8.6279150399993192</v>
      </c>
      <c r="X776">
        <f>SUM($U$2:U776)</f>
        <v>-82.022302409999284</v>
      </c>
      <c r="Y776">
        <f>SQRT(output__2[[#This Row],[vx]]^2+output__2[[#This Row],[vy]]^2+output__2[[#This Row],[vz]]^2)</f>
        <v>84.715843591573915</v>
      </c>
      <c r="Z776">
        <f t="shared" si="12"/>
        <v>0.97499999999999998</v>
      </c>
      <c r="AA776">
        <f>output__2[[#This Row],[m segmental(kg)]]*output__2[[#This Row],[vmag]]</f>
        <v>82.59794750178456</v>
      </c>
    </row>
    <row r="777" spans="1:27" x14ac:dyDescent="0.3">
      <c r="A777">
        <v>97.344707999999997</v>
      </c>
      <c r="B777">
        <f>output__2[[#This Row],[time]]-A776</f>
        <v>0.11455800000000238</v>
      </c>
      <c r="C777">
        <v>1.41</v>
      </c>
      <c r="D777">
        <v>3.21</v>
      </c>
      <c r="E777">
        <v>-0.54</v>
      </c>
      <c r="F777">
        <v>0.45</v>
      </c>
      <c r="G777">
        <v>0.17</v>
      </c>
      <c r="H777">
        <v>0.11</v>
      </c>
      <c r="I777">
        <f>output__2[[#This Row],[wx]]*180/PI()</f>
        <v>25.783100780887047</v>
      </c>
      <c r="J777">
        <f>output__2[[#This Row],[wy]]*180/PI()</f>
        <v>9.7402825172239957</v>
      </c>
      <c r="K777">
        <f>output__2[[#This Row],[wz]]*180/PI()</f>
        <v>6.3025357464390561</v>
      </c>
      <c r="L777">
        <f>output__2[[#This Row],[wx (deg)]]*output__2[[#This Row],[dt]]</f>
        <v>2.9536604592569198</v>
      </c>
      <c r="M777">
        <f>output__2[[#This Row],[wy (deg)]]*output__2[[#This Row],[dt]]</f>
        <v>1.1158272846081696</v>
      </c>
      <c r="N777">
        <f>output__2[[#This Row],[wz (deg)]]*output__2[[#This Row],[dt]]</f>
        <v>0.72200589004058036</v>
      </c>
      <c r="O777">
        <f>SUM($L$2:output__2[[#This Row],[delta θx]])</f>
        <v>-186.21955119850477</v>
      </c>
      <c r="P777">
        <f>SUM($M$2:output__2[[#This Row],[delta θy]])</f>
        <v>-0.20518649968000546</v>
      </c>
      <c r="Q777">
        <f>SUM($N$2:output__2[[#This Row],[delta θz]])</f>
        <v>3.287942371583588</v>
      </c>
      <c r="R777">
        <f>SQRT(output__2[[#This Row],[θ x]]^2+output__2[[#This Row],[θ y]]^2+output__2[[#This Row],[θ z]]^2)</f>
        <v>186.24868835809568</v>
      </c>
      <c r="S777">
        <f>output__2[[#This Row],[ax]]*$B777</f>
        <v>0.16152678000000334</v>
      </c>
      <c r="T777">
        <f>output__2[[#This Row],[ay]]*$B777</f>
        <v>0.36773118000000765</v>
      </c>
      <c r="U777">
        <f>output__2[[#This Row],[az]]*$B777</f>
        <v>-6.1861320000001288E-2</v>
      </c>
      <c r="V777">
        <f>SUM(S$2:S777)</f>
        <v>19.51805396999961</v>
      </c>
      <c r="W777">
        <f>SUM(T$2:T777)</f>
        <v>8.9956462199993261</v>
      </c>
      <c r="X777">
        <f>SUM($U$2:U777)</f>
        <v>-82.08416372999929</v>
      </c>
      <c r="Y777">
        <f>SQRT(output__2[[#This Row],[vx]]^2+output__2[[#This Row],[vy]]^2+output__2[[#This Row],[vz]]^2)</f>
        <v>84.850963559316966</v>
      </c>
      <c r="Z777">
        <f t="shared" si="12"/>
        <v>0.97499999999999998</v>
      </c>
      <c r="AA777">
        <f>output__2[[#This Row],[m segmental(kg)]]*output__2[[#This Row],[vmag]]</f>
        <v>82.729689470334037</v>
      </c>
    </row>
    <row r="778" spans="1:27" x14ac:dyDescent="0.3">
      <c r="A778">
        <v>97.490802000000002</v>
      </c>
      <c r="B778">
        <f>output__2[[#This Row],[time]]-A777</f>
        <v>0.14609400000000505</v>
      </c>
      <c r="C778">
        <v>-1.43</v>
      </c>
      <c r="D778">
        <v>-0.57999999999999996</v>
      </c>
      <c r="E778">
        <v>-0.53</v>
      </c>
      <c r="F778">
        <v>0.35000000000000003</v>
      </c>
      <c r="G778">
        <v>0.34</v>
      </c>
      <c r="H778">
        <v>0.02</v>
      </c>
      <c r="I778">
        <f>output__2[[#This Row],[wx]]*180/PI()</f>
        <v>20.053522829578814</v>
      </c>
      <c r="J778">
        <f>output__2[[#This Row],[wy]]*180/PI()</f>
        <v>19.480565034447991</v>
      </c>
      <c r="K778">
        <f>output__2[[#This Row],[wz]]*180/PI()</f>
        <v>1.1459155902616465</v>
      </c>
      <c r="L778">
        <f>output__2[[#This Row],[wx (deg)]]*output__2[[#This Row],[dt]]</f>
        <v>2.9296993642645885</v>
      </c>
      <c r="M778">
        <f>output__2[[#This Row],[wy (deg)]]*output__2[[#This Row],[dt]]</f>
        <v>2.8459936681427433</v>
      </c>
      <c r="N778">
        <f>output__2[[#This Row],[wz (deg)]]*output__2[[#This Row],[dt]]</f>
        <v>0.16741139224369078</v>
      </c>
      <c r="O778">
        <f>SUM($L$2:output__2[[#This Row],[delta θx]])</f>
        <v>-183.28985183424018</v>
      </c>
      <c r="P778">
        <f>SUM($M$2:output__2[[#This Row],[delta θy]])</f>
        <v>2.6408071684627377</v>
      </c>
      <c r="Q778">
        <f>SUM($N$2:output__2[[#This Row],[delta θz]])</f>
        <v>3.4553537638272789</v>
      </c>
      <c r="R778">
        <f>SQRT(output__2[[#This Row],[θ x]]^2+output__2[[#This Row],[θ y]]^2+output__2[[#This Row],[θ z]]^2)</f>
        <v>183.34143862627434</v>
      </c>
      <c r="S778">
        <f>output__2[[#This Row],[ax]]*$B778</f>
        <v>-0.20891442000000721</v>
      </c>
      <c r="T778">
        <f>output__2[[#This Row],[ay]]*$B778</f>
        <v>-8.4734520000002922E-2</v>
      </c>
      <c r="U778">
        <f>output__2[[#This Row],[az]]*$B778</f>
        <v>-7.7429820000002689E-2</v>
      </c>
      <c r="V778">
        <f>SUM(S$2:S778)</f>
        <v>19.309139549999603</v>
      </c>
      <c r="W778">
        <f>SUM(T$2:T778)</f>
        <v>8.910911699999323</v>
      </c>
      <c r="X778">
        <f>SUM($U$2:U778)</f>
        <v>-82.161593549999296</v>
      </c>
      <c r="Y778">
        <f>SQRT(output__2[[#This Row],[vx]]^2+output__2[[#This Row],[vy]]^2+output__2[[#This Row],[vz]]^2)</f>
        <v>84.869162080003065</v>
      </c>
      <c r="Z778">
        <f t="shared" si="12"/>
        <v>0.97499999999999998</v>
      </c>
      <c r="AA778">
        <f>output__2[[#This Row],[m segmental(kg)]]*output__2[[#This Row],[vmag]]</f>
        <v>82.747433028002987</v>
      </c>
    </row>
    <row r="779" spans="1:27" x14ac:dyDescent="0.3">
      <c r="A779">
        <v>97.605845000000002</v>
      </c>
      <c r="B779">
        <f>output__2[[#This Row],[time]]-A778</f>
        <v>0.11504300000000001</v>
      </c>
      <c r="C779">
        <v>0.35000000000000003</v>
      </c>
      <c r="D779">
        <v>-5.54</v>
      </c>
      <c r="E779">
        <v>-0.77</v>
      </c>
      <c r="F779">
        <v>-0.24</v>
      </c>
      <c r="G779">
        <v>0.21</v>
      </c>
      <c r="H779">
        <v>0</v>
      </c>
      <c r="I779">
        <f>output__2[[#This Row],[wx]]*180/PI()</f>
        <v>-13.750987083139757</v>
      </c>
      <c r="J779">
        <f>output__2[[#This Row],[wy]]*180/PI()</f>
        <v>12.032113697747286</v>
      </c>
      <c r="K779">
        <f>output__2[[#This Row],[wz]]*180/PI()</f>
        <v>0</v>
      </c>
      <c r="L779">
        <f>output__2[[#This Row],[wx (deg)]]*output__2[[#This Row],[dt]]</f>
        <v>-1.5819548070056471</v>
      </c>
      <c r="M779">
        <f>output__2[[#This Row],[wy (deg)]]*output__2[[#This Row],[dt]]</f>
        <v>1.3842104561299411</v>
      </c>
      <c r="N779">
        <f>output__2[[#This Row],[wz (deg)]]*output__2[[#This Row],[dt]]</f>
        <v>0</v>
      </c>
      <c r="O779">
        <f>SUM($L$2:output__2[[#This Row],[delta θx]])</f>
        <v>-184.87180664124583</v>
      </c>
      <c r="P779">
        <f>SUM($M$2:output__2[[#This Row],[delta θy]])</f>
        <v>4.025017624592679</v>
      </c>
      <c r="Q779">
        <f>SUM($N$2:output__2[[#This Row],[delta θz]])</f>
        <v>3.4553537638272789</v>
      </c>
      <c r="R779">
        <f>SQRT(output__2[[#This Row],[θ x]]^2+output__2[[#This Row],[θ y]]^2+output__2[[#This Row],[θ z]]^2)</f>
        <v>184.94789841279533</v>
      </c>
      <c r="S779">
        <f>output__2[[#This Row],[ax]]*$B779</f>
        <v>4.0265050000000004E-2</v>
      </c>
      <c r="T779">
        <f>output__2[[#This Row],[ay]]*$B779</f>
        <v>-0.63733822000000007</v>
      </c>
      <c r="U779">
        <f>output__2[[#This Row],[az]]*$B779</f>
        <v>-8.8583110000000007E-2</v>
      </c>
      <c r="V779">
        <f>SUM(S$2:S779)</f>
        <v>19.349404599999602</v>
      </c>
      <c r="W779">
        <f>SUM(T$2:T779)</f>
        <v>8.2735734799993228</v>
      </c>
      <c r="X779">
        <f>SUM($U$2:U779)</f>
        <v>-82.250176659999298</v>
      </c>
      <c r="Y779">
        <f>SQRT(output__2[[#This Row],[vx]]^2+output__2[[#This Row],[vy]]^2+output__2[[#This Row],[vz]]^2)</f>
        <v>84.899605635742077</v>
      </c>
      <c r="Z779">
        <f t="shared" si="12"/>
        <v>0.97499999999999998</v>
      </c>
      <c r="AA779">
        <f>output__2[[#This Row],[m segmental(kg)]]*output__2[[#This Row],[vmag]]</f>
        <v>82.777115494848516</v>
      </c>
    </row>
    <row r="780" spans="1:27" x14ac:dyDescent="0.3">
      <c r="A780">
        <v>97.736829</v>
      </c>
      <c r="B780">
        <f>output__2[[#This Row],[time]]-A779</f>
        <v>0.13098399999999799</v>
      </c>
      <c r="C780">
        <v>1.47</v>
      </c>
      <c r="D780">
        <v>3.47</v>
      </c>
      <c r="E780">
        <v>1.8</v>
      </c>
      <c r="F780">
        <v>0.31</v>
      </c>
      <c r="G780">
        <v>0.02</v>
      </c>
      <c r="H780">
        <v>-0.21</v>
      </c>
      <c r="I780">
        <f>output__2[[#This Row],[wx]]*180/PI()</f>
        <v>17.761691649055518</v>
      </c>
      <c r="J780">
        <f>output__2[[#This Row],[wy]]*180/PI()</f>
        <v>1.1459155902616465</v>
      </c>
      <c r="K780">
        <f>output__2[[#This Row],[wz]]*180/PI()</f>
        <v>-12.032113697747286</v>
      </c>
      <c r="L780">
        <f>output__2[[#This Row],[wx (deg)]]*output__2[[#This Row],[dt]]</f>
        <v>2.3264974189598524</v>
      </c>
      <c r="M780">
        <f>output__2[[#This Row],[wy (deg)]]*output__2[[#This Row],[dt]]</f>
        <v>0.15009660767482919</v>
      </c>
      <c r="N780">
        <f>output__2[[#This Row],[wz (deg)]]*output__2[[#This Row],[dt]]</f>
        <v>-1.5760143805857063</v>
      </c>
      <c r="O780">
        <f>SUM($L$2:output__2[[#This Row],[delta θx]])</f>
        <v>-182.54530922228597</v>
      </c>
      <c r="P780">
        <f>SUM($M$2:output__2[[#This Row],[delta θy]])</f>
        <v>4.1751142322675081</v>
      </c>
      <c r="Q780">
        <f>SUM($N$2:output__2[[#This Row],[delta θz]])</f>
        <v>1.8793393832415726</v>
      </c>
      <c r="R780">
        <f>SQRT(output__2[[#This Row],[θ x]]^2+output__2[[#This Row],[θ y]]^2+output__2[[#This Row],[θ z]]^2)</f>
        <v>182.60272017259186</v>
      </c>
      <c r="S780">
        <f>output__2[[#This Row],[ax]]*$B780</f>
        <v>0.19254647999999705</v>
      </c>
      <c r="T780">
        <f>output__2[[#This Row],[ay]]*$B780</f>
        <v>0.45451447999999306</v>
      </c>
      <c r="U780">
        <f>output__2[[#This Row],[az]]*$B780</f>
        <v>0.23577119999999638</v>
      </c>
      <c r="V780">
        <f>SUM(S$2:S780)</f>
        <v>19.541951079999599</v>
      </c>
      <c r="W780">
        <f>SUM(T$2:T780)</f>
        <v>8.728087959999316</v>
      </c>
      <c r="X780">
        <f>SUM($U$2:U780)</f>
        <v>-82.014405459999296</v>
      </c>
      <c r="Y780">
        <f>SQRT(output__2[[#This Row],[vx]]^2+output__2[[#This Row],[vy]]^2+output__2[[#This Row],[vz]]^2)</f>
        <v>84.761017421971431</v>
      </c>
      <c r="Z780">
        <f t="shared" si="12"/>
        <v>0.97499999999999998</v>
      </c>
      <c r="AA780">
        <f>output__2[[#This Row],[m segmental(kg)]]*output__2[[#This Row],[vmag]]</f>
        <v>82.641991986422141</v>
      </c>
    </row>
    <row r="781" spans="1:27" x14ac:dyDescent="0.3">
      <c r="A781">
        <v>97.829529999999991</v>
      </c>
      <c r="B781">
        <f>output__2[[#This Row],[time]]-A780</f>
        <v>9.2700999999991041E-2</v>
      </c>
      <c r="C781">
        <v>2.1800000000000002</v>
      </c>
      <c r="D781">
        <v>-1.2</v>
      </c>
      <c r="E781">
        <v>1.0900000000000001</v>
      </c>
      <c r="F781">
        <v>0.55000000000000004</v>
      </c>
      <c r="G781">
        <v>-0.4</v>
      </c>
      <c r="H781">
        <v>0.18</v>
      </c>
      <c r="I781">
        <f>output__2[[#This Row],[wx]]*180/PI()</f>
        <v>31.512678732195283</v>
      </c>
      <c r="J781">
        <f>output__2[[#This Row],[wy]]*180/PI()</f>
        <v>-22.918311805232928</v>
      </c>
      <c r="K781">
        <f>output__2[[#This Row],[wz]]*180/PI()</f>
        <v>10.313240312354818</v>
      </c>
      <c r="L781">
        <f>output__2[[#This Row],[wx (deg)]]*output__2[[#This Row],[dt]]</f>
        <v>2.9212568311529528</v>
      </c>
      <c r="M781">
        <f>output__2[[#This Row],[wy (deg)]]*output__2[[#This Row],[dt]]</f>
        <v>-2.1245504226566925</v>
      </c>
      <c r="N781">
        <f>output__2[[#This Row],[wz (deg)]]*output__2[[#This Row],[dt]]</f>
        <v>0.95604769019551161</v>
      </c>
      <c r="O781">
        <f>SUM($L$2:output__2[[#This Row],[delta θx]])</f>
        <v>-179.62405239113301</v>
      </c>
      <c r="P781">
        <f>SUM($M$2:output__2[[#This Row],[delta θy]])</f>
        <v>2.0505638096108156</v>
      </c>
      <c r="Q781">
        <f>SUM($N$2:output__2[[#This Row],[delta θz]])</f>
        <v>2.8353870734370843</v>
      </c>
      <c r="R781">
        <f>SQRT(output__2[[#This Row],[θ x]]^2+output__2[[#This Row],[θ y]]^2+output__2[[#This Row],[θ z]]^2)</f>
        <v>179.65813209873355</v>
      </c>
      <c r="S781">
        <f>output__2[[#This Row],[ax]]*$B781</f>
        <v>0.20208817999998049</v>
      </c>
      <c r="T781">
        <f>output__2[[#This Row],[ay]]*$B781</f>
        <v>-0.11124119999998924</v>
      </c>
      <c r="U781">
        <f>output__2[[#This Row],[az]]*$B781</f>
        <v>0.10104408999999025</v>
      </c>
      <c r="V781">
        <f>SUM(S$2:S781)</f>
        <v>19.744039259999578</v>
      </c>
      <c r="W781">
        <f>SUM(T$2:T781)</f>
        <v>8.6168467599993264</v>
      </c>
      <c r="X781">
        <f>SUM($U$2:U781)</f>
        <v>-81.913361369999308</v>
      </c>
      <c r="Y781">
        <f>SQRT(output__2[[#This Row],[vx]]^2+output__2[[#This Row],[vy]]^2+output__2[[#This Row],[vz]]^2)</f>
        <v>84.698736149471628</v>
      </c>
      <c r="Z781">
        <f t="shared" si="12"/>
        <v>0.97499999999999998</v>
      </c>
      <c r="AA781">
        <f>output__2[[#This Row],[m segmental(kg)]]*output__2[[#This Row],[vmag]]</f>
        <v>82.581267745734834</v>
      </c>
    </row>
    <row r="782" spans="1:27" x14ac:dyDescent="0.3">
      <c r="A782">
        <v>97.954979999999992</v>
      </c>
      <c r="B782">
        <f>output__2[[#This Row],[time]]-A781</f>
        <v>0.12545000000000073</v>
      </c>
      <c r="C782">
        <v>-0.15</v>
      </c>
      <c r="D782">
        <v>-3.25</v>
      </c>
      <c r="E782">
        <v>-0.05</v>
      </c>
      <c r="F782">
        <v>-0.31</v>
      </c>
      <c r="G782">
        <v>0.11</v>
      </c>
      <c r="H782">
        <v>-7.0000000000000007E-2</v>
      </c>
      <c r="I782">
        <f>output__2[[#This Row],[wx]]*180/PI()</f>
        <v>-17.761691649055518</v>
      </c>
      <c r="J782">
        <f>output__2[[#This Row],[wy]]*180/PI()</f>
        <v>6.3025357464390561</v>
      </c>
      <c r="K782">
        <f>output__2[[#This Row],[wz]]*180/PI()</f>
        <v>-4.0107045659157627</v>
      </c>
      <c r="L782">
        <f>output__2[[#This Row],[wx (deg)]]*output__2[[#This Row],[dt]]</f>
        <v>-2.2282042173740275</v>
      </c>
      <c r="M782">
        <f>output__2[[#This Row],[wy (deg)]]*output__2[[#This Row],[dt]]</f>
        <v>0.79065310939078415</v>
      </c>
      <c r="N782">
        <f>output__2[[#This Row],[wz (deg)]]*output__2[[#This Row],[dt]]</f>
        <v>-0.50314288779413541</v>
      </c>
      <c r="O782">
        <f>SUM($L$2:output__2[[#This Row],[delta θx]])</f>
        <v>-181.85225660850702</v>
      </c>
      <c r="P782">
        <f>SUM($M$2:output__2[[#This Row],[delta θy]])</f>
        <v>2.8412169190015999</v>
      </c>
      <c r="Q782">
        <f>SUM($N$2:output__2[[#This Row],[delta θz]])</f>
        <v>2.3322441856429488</v>
      </c>
      <c r="R782">
        <f>SQRT(output__2[[#This Row],[θ x]]^2+output__2[[#This Row],[θ y]]^2+output__2[[#This Row],[θ z]]^2)</f>
        <v>181.88940351248769</v>
      </c>
      <c r="S782">
        <f>output__2[[#This Row],[ax]]*$B782</f>
        <v>-1.8817500000000108E-2</v>
      </c>
      <c r="T782">
        <f>output__2[[#This Row],[ay]]*$B782</f>
        <v>-0.40771250000000236</v>
      </c>
      <c r="U782">
        <f>output__2[[#This Row],[az]]*$B782</f>
        <v>-6.2725000000000367E-3</v>
      </c>
      <c r="V782">
        <f>SUM(S$2:S782)</f>
        <v>19.725221759999577</v>
      </c>
      <c r="W782">
        <f>SUM(T$2:T782)</f>
        <v>8.209134259999324</v>
      </c>
      <c r="X782">
        <f>SUM($U$2:U782)</f>
        <v>-81.919633869999302</v>
      </c>
      <c r="Y782">
        <f>SQRT(output__2[[#This Row],[vx]]^2+output__2[[#This Row],[vy]]^2+output__2[[#This Row],[vz]]^2)</f>
        <v>84.659911836562841</v>
      </c>
      <c r="Z782">
        <f t="shared" si="12"/>
        <v>0.97499999999999998</v>
      </c>
      <c r="AA782">
        <f>output__2[[#This Row],[m segmental(kg)]]*output__2[[#This Row],[vmag]]</f>
        <v>82.54341404064877</v>
      </c>
    </row>
    <row r="783" spans="1:27" x14ac:dyDescent="0.3">
      <c r="A783">
        <v>98.093902999999997</v>
      </c>
      <c r="B783">
        <f>output__2[[#This Row],[time]]-A782</f>
        <v>0.13892300000000546</v>
      </c>
      <c r="C783">
        <v>-1</v>
      </c>
      <c r="D783">
        <v>4.71</v>
      </c>
      <c r="E783">
        <v>-1.1300000000000001</v>
      </c>
      <c r="F783">
        <v>0.44</v>
      </c>
      <c r="G783">
        <v>0.38</v>
      </c>
      <c r="H783">
        <v>0.59</v>
      </c>
      <c r="I783">
        <f>output__2[[#This Row],[wx]]*180/PI()</f>
        <v>25.210142985756224</v>
      </c>
      <c r="J783">
        <f>output__2[[#This Row],[wy]]*180/PI()</f>
        <v>21.772396214971284</v>
      </c>
      <c r="K783">
        <f>output__2[[#This Row],[wz]]*180/PI()</f>
        <v>33.804509912718565</v>
      </c>
      <c r="L783">
        <f>output__2[[#This Row],[wx (deg)]]*output__2[[#This Row],[dt]]</f>
        <v>3.5022686940103496</v>
      </c>
      <c r="M783">
        <f>output__2[[#This Row],[wy (deg)]]*output__2[[#This Row],[dt]]</f>
        <v>3.0246865993725747</v>
      </c>
      <c r="N783">
        <f>output__2[[#This Row],[wz (deg)]]*output__2[[#This Row],[dt]]</f>
        <v>4.6962239306047859</v>
      </c>
      <c r="O783">
        <f>SUM($L$2:output__2[[#This Row],[delta θx]])</f>
        <v>-178.34998791449667</v>
      </c>
      <c r="P783">
        <f>SUM($M$2:output__2[[#This Row],[delta θy]])</f>
        <v>5.865903518374175</v>
      </c>
      <c r="Q783">
        <f>SUM($N$2:output__2[[#This Row],[delta θz]])</f>
        <v>7.0284681162477352</v>
      </c>
      <c r="R783">
        <f>SQRT(output__2[[#This Row],[θ x]]^2+output__2[[#This Row],[θ y]]^2+output__2[[#This Row],[θ z]]^2)</f>
        <v>178.58478764231037</v>
      </c>
      <c r="S783">
        <f>output__2[[#This Row],[ax]]*$B783</f>
        <v>-0.13892300000000546</v>
      </c>
      <c r="T783">
        <f>output__2[[#This Row],[ay]]*$B783</f>
        <v>0.65432733000002574</v>
      </c>
      <c r="U783">
        <f>output__2[[#This Row],[az]]*$B783</f>
        <v>-0.15698299000000618</v>
      </c>
      <c r="V783">
        <f>SUM(S$2:S783)</f>
        <v>19.586298759999572</v>
      </c>
      <c r="W783">
        <f>SUM(T$2:T783)</f>
        <v>8.8634615899993499</v>
      </c>
      <c r="X783">
        <f>SUM($U$2:U783)</f>
        <v>-82.076616859999305</v>
      </c>
      <c r="Y783">
        <f>SQRT(output__2[[#This Row],[vx]]^2+output__2[[#This Row],[vy]]^2+output__2[[#This Row],[vz]]^2)</f>
        <v>84.845477697143508</v>
      </c>
      <c r="Z783">
        <f t="shared" si="12"/>
        <v>0.97499999999999998</v>
      </c>
      <c r="AA783">
        <f>output__2[[#This Row],[m segmental(kg)]]*output__2[[#This Row],[vmag]]</f>
        <v>82.724340754714916</v>
      </c>
    </row>
    <row r="784" spans="1:27" x14ac:dyDescent="0.3">
      <c r="A784">
        <v>98.206323999999995</v>
      </c>
      <c r="B784">
        <f>output__2[[#This Row],[time]]-A783</f>
        <v>0.11242099999999766</v>
      </c>
      <c r="C784">
        <v>-2.4700000000000002</v>
      </c>
      <c r="D784">
        <v>1.77</v>
      </c>
      <c r="E784">
        <v>1.47</v>
      </c>
      <c r="F784">
        <v>0.27</v>
      </c>
      <c r="G784">
        <v>-0.06</v>
      </c>
      <c r="H784">
        <v>-0.2</v>
      </c>
      <c r="I784">
        <f>output__2[[#This Row],[wx]]*180/PI()</f>
        <v>15.469860468532227</v>
      </c>
      <c r="J784">
        <f>output__2[[#This Row],[wy]]*180/PI()</f>
        <v>-3.4377467707849392</v>
      </c>
      <c r="K784">
        <f>output__2[[#This Row],[wz]]*180/PI()</f>
        <v>-11.459155902616464</v>
      </c>
      <c r="L784">
        <f>output__2[[#This Row],[wx (deg)]]*output__2[[#This Row],[dt]]</f>
        <v>1.7391371837328253</v>
      </c>
      <c r="M784">
        <f>output__2[[#This Row],[wy (deg)]]*output__2[[#This Row],[dt]]</f>
        <v>-0.38647492971840564</v>
      </c>
      <c r="N784">
        <f>output__2[[#This Row],[wz (deg)]]*output__2[[#This Row],[dt]]</f>
        <v>-1.2882497657280187</v>
      </c>
      <c r="O784">
        <f>SUM($L$2:output__2[[#This Row],[delta θx]])</f>
        <v>-176.61085073076384</v>
      </c>
      <c r="P784">
        <f>SUM($M$2:output__2[[#This Row],[delta θy]])</f>
        <v>5.479428588655769</v>
      </c>
      <c r="Q784">
        <f>SUM($N$2:output__2[[#This Row],[delta θz]])</f>
        <v>5.7402183505197169</v>
      </c>
      <c r="R784">
        <f>SQRT(output__2[[#This Row],[θ x]]^2+output__2[[#This Row],[θ y]]^2+output__2[[#This Row],[θ z]]^2)</f>
        <v>176.7890461544888</v>
      </c>
      <c r="S784">
        <f>output__2[[#This Row],[ax]]*$B784</f>
        <v>-0.27767986999999422</v>
      </c>
      <c r="T784">
        <f>output__2[[#This Row],[ay]]*$B784</f>
        <v>0.19898516999999585</v>
      </c>
      <c r="U784">
        <f>output__2[[#This Row],[az]]*$B784</f>
        <v>0.16525886999999656</v>
      </c>
      <c r="V784">
        <f>SUM(S$2:S784)</f>
        <v>19.308618889999579</v>
      </c>
      <c r="W784">
        <f>SUM(T$2:T784)</f>
        <v>9.0624467599993466</v>
      </c>
      <c r="X784">
        <f>SUM($U$2:U784)</f>
        <v>-81.911357989999303</v>
      </c>
      <c r="Y784">
        <f>SQRT(output__2[[#This Row],[vx]]^2+output__2[[#This Row],[vy]]^2+output__2[[#This Row],[vz]]^2)</f>
        <v>84.642904442622324</v>
      </c>
      <c r="Z784">
        <f t="shared" si="12"/>
        <v>0.97499999999999998</v>
      </c>
      <c r="AA784">
        <f>output__2[[#This Row],[m segmental(kg)]]*output__2[[#This Row],[vmag]]</f>
        <v>82.526831831556763</v>
      </c>
    </row>
    <row r="785" spans="1:27" x14ac:dyDescent="0.3">
      <c r="A785">
        <v>98.353375999999997</v>
      </c>
      <c r="B785">
        <f>output__2[[#This Row],[time]]-A784</f>
        <v>0.14705200000000218</v>
      </c>
      <c r="C785">
        <v>0.28999999999999998</v>
      </c>
      <c r="D785">
        <v>-9.5500000000000007</v>
      </c>
      <c r="E785">
        <v>1.47</v>
      </c>
      <c r="F785">
        <v>-0.49</v>
      </c>
      <c r="G785">
        <v>0.04</v>
      </c>
      <c r="H785">
        <v>0.09</v>
      </c>
      <c r="I785">
        <f>output__2[[#This Row],[wx]]*180/PI()</f>
        <v>-28.074931961410339</v>
      </c>
      <c r="J785">
        <f>output__2[[#This Row],[wy]]*180/PI()</f>
        <v>2.2918311805232929</v>
      </c>
      <c r="K785">
        <f>output__2[[#This Row],[wz]]*180/PI()</f>
        <v>5.156620156177409</v>
      </c>
      <c r="L785">
        <f>output__2[[#This Row],[wx (deg)]]*output__2[[#This Row],[dt]]</f>
        <v>-4.1284748947893748</v>
      </c>
      <c r="M785">
        <f>output__2[[#This Row],[wy (deg)]]*output__2[[#This Row],[dt]]</f>
        <v>0.33701835875831626</v>
      </c>
      <c r="N785">
        <f>output__2[[#This Row],[wz (deg)]]*output__2[[#This Row],[dt]]</f>
        <v>0.75829130720621163</v>
      </c>
      <c r="O785">
        <f>SUM($L$2:output__2[[#This Row],[delta θx]])</f>
        <v>-180.73932562555322</v>
      </c>
      <c r="P785">
        <f>SUM($M$2:output__2[[#This Row],[delta θy]])</f>
        <v>5.816446947414085</v>
      </c>
      <c r="Q785">
        <f>SUM($N$2:output__2[[#This Row],[delta θz]])</f>
        <v>6.4985096577259283</v>
      </c>
      <c r="R785">
        <f>SQRT(output__2[[#This Row],[θ x]]^2+output__2[[#This Row],[θ y]]^2+output__2[[#This Row],[θ z]]^2)</f>
        <v>180.94962147084863</v>
      </c>
      <c r="S785">
        <f>output__2[[#This Row],[ax]]*$B785</f>
        <v>4.2645080000000626E-2</v>
      </c>
      <c r="T785">
        <f>output__2[[#This Row],[ay]]*$B785</f>
        <v>-1.4043466000000209</v>
      </c>
      <c r="U785">
        <f>output__2[[#This Row],[az]]*$B785</f>
        <v>0.21616644000000321</v>
      </c>
      <c r="V785">
        <f>SUM(S$2:S785)</f>
        <v>19.351263969999579</v>
      </c>
      <c r="W785">
        <f>SUM(T$2:T785)</f>
        <v>7.6581001599993259</v>
      </c>
      <c r="X785">
        <f>SUM($U$2:U785)</f>
        <v>-81.695191549999294</v>
      </c>
      <c r="Y785">
        <f>SQRT(output__2[[#This Row],[vx]]^2+output__2[[#This Row],[vy]]^2+output__2[[#This Row],[vz]]^2)</f>
        <v>84.304342934918012</v>
      </c>
      <c r="Z785">
        <f t="shared" si="12"/>
        <v>0.97499999999999998</v>
      </c>
      <c r="AA785">
        <f>output__2[[#This Row],[m segmental(kg)]]*output__2[[#This Row],[vmag]]</f>
        <v>82.196734361545055</v>
      </c>
    </row>
    <row r="786" spans="1:27" x14ac:dyDescent="0.3">
      <c r="A786">
        <v>98.473680000000002</v>
      </c>
      <c r="B786">
        <f>output__2[[#This Row],[time]]-A785</f>
        <v>0.12030400000000441</v>
      </c>
      <c r="C786">
        <v>3.04</v>
      </c>
      <c r="D786">
        <v>8.02</v>
      </c>
      <c r="E786">
        <v>-7.03</v>
      </c>
      <c r="F786">
        <v>-0.8</v>
      </c>
      <c r="G786">
        <v>-0.22</v>
      </c>
      <c r="H786">
        <v>-0.11</v>
      </c>
      <c r="I786">
        <f>output__2[[#This Row],[wx]]*180/PI()</f>
        <v>-45.836623610465857</v>
      </c>
      <c r="J786">
        <f>output__2[[#This Row],[wy]]*180/PI()</f>
        <v>-12.605071492878112</v>
      </c>
      <c r="K786">
        <f>output__2[[#This Row],[wz]]*180/PI()</f>
        <v>-6.3025357464390561</v>
      </c>
      <c r="L786">
        <f>output__2[[#This Row],[wx (deg)]]*output__2[[#This Row],[dt]]</f>
        <v>-5.5143291668336865</v>
      </c>
      <c r="M786">
        <f>output__2[[#This Row],[wy (deg)]]*output__2[[#This Row],[dt]]</f>
        <v>-1.516440520879264</v>
      </c>
      <c r="N786">
        <f>output__2[[#This Row],[wz (deg)]]*output__2[[#This Row],[dt]]</f>
        <v>-0.75822026043963198</v>
      </c>
      <c r="O786">
        <f>SUM($L$2:output__2[[#This Row],[delta θx]])</f>
        <v>-186.2536547923869</v>
      </c>
      <c r="P786">
        <f>SUM($M$2:output__2[[#This Row],[delta θy]])</f>
        <v>4.3000064265348215</v>
      </c>
      <c r="Q786">
        <f>SUM($N$2:output__2[[#This Row],[delta θz]])</f>
        <v>5.7402893972862961</v>
      </c>
      <c r="R786">
        <f>SQRT(output__2[[#This Row],[θ x]]^2+output__2[[#This Row],[θ y]]^2+output__2[[#This Row],[θ z]]^2)</f>
        <v>186.39169751132815</v>
      </c>
      <c r="S786">
        <f>output__2[[#This Row],[ax]]*$B786</f>
        <v>0.3657241600000134</v>
      </c>
      <c r="T786">
        <f>output__2[[#This Row],[ay]]*$B786</f>
        <v>0.96483808000003535</v>
      </c>
      <c r="U786">
        <f>output__2[[#This Row],[az]]*$B786</f>
        <v>-0.84573712000003098</v>
      </c>
      <c r="V786">
        <f>SUM(S$2:S786)</f>
        <v>19.716988129999592</v>
      </c>
      <c r="W786">
        <f>SUM(T$2:T786)</f>
        <v>8.6229382399993604</v>
      </c>
      <c r="X786">
        <f>SUM($U$2:U786)</f>
        <v>-82.540928669999317</v>
      </c>
      <c r="Y786">
        <f>SQRT(output__2[[#This Row],[vx]]^2+output__2[[#This Row],[vy]]^2+output__2[[#This Row],[vz]]^2)</f>
        <v>85.300173449503035</v>
      </c>
      <c r="Z786">
        <f t="shared" si="12"/>
        <v>0.97499999999999998</v>
      </c>
      <c r="AA786">
        <f>output__2[[#This Row],[m segmental(kg)]]*output__2[[#This Row],[vmag]]</f>
        <v>83.167669113265461</v>
      </c>
    </row>
    <row r="787" spans="1:27" x14ac:dyDescent="0.3">
      <c r="A787">
        <v>98.603115000000003</v>
      </c>
      <c r="B787">
        <f>output__2[[#This Row],[time]]-A786</f>
        <v>0.12943500000000085</v>
      </c>
      <c r="C787">
        <v>2.1800000000000002</v>
      </c>
      <c r="D787">
        <v>1.86</v>
      </c>
      <c r="E787">
        <v>-1.42</v>
      </c>
      <c r="F787">
        <v>-0.14000000000000001</v>
      </c>
      <c r="G787">
        <v>-0.08</v>
      </c>
      <c r="H787">
        <v>0.33</v>
      </c>
      <c r="I787">
        <f>output__2[[#This Row],[wx]]*180/PI()</f>
        <v>-8.0214091318315255</v>
      </c>
      <c r="J787">
        <f>output__2[[#This Row],[wy]]*180/PI()</f>
        <v>-4.5836623610465859</v>
      </c>
      <c r="K787">
        <f>output__2[[#This Row],[wz]]*180/PI()</f>
        <v>18.907607239317169</v>
      </c>
      <c r="L787">
        <f>output__2[[#This Row],[wx (deg)]]*output__2[[#This Row],[dt]]</f>
        <v>-1.0382510909786205</v>
      </c>
      <c r="M787">
        <f>output__2[[#This Row],[wy (deg)]]*output__2[[#This Row],[dt]]</f>
        <v>-0.59328633770206873</v>
      </c>
      <c r="N787">
        <f>output__2[[#This Row],[wz (deg)]]*output__2[[#This Row],[dt]]</f>
        <v>2.4473061430210339</v>
      </c>
      <c r="O787">
        <f>SUM($L$2:output__2[[#This Row],[delta θx]])</f>
        <v>-187.29190588336553</v>
      </c>
      <c r="P787">
        <f>SUM($M$2:output__2[[#This Row],[delta θy]])</f>
        <v>3.7067200888327525</v>
      </c>
      <c r="Q787">
        <f>SUM($N$2:output__2[[#This Row],[delta θz]])</f>
        <v>8.1875955403073295</v>
      </c>
      <c r="R787">
        <f>SQRT(output__2[[#This Row],[θ x]]^2+output__2[[#This Row],[θ y]]^2+output__2[[#This Row],[θ z]]^2)</f>
        <v>187.50742519690272</v>
      </c>
      <c r="S787">
        <f>output__2[[#This Row],[ax]]*$B787</f>
        <v>0.28216830000000187</v>
      </c>
      <c r="T787">
        <f>output__2[[#This Row],[ay]]*$B787</f>
        <v>0.2407491000000016</v>
      </c>
      <c r="U787">
        <f>output__2[[#This Row],[az]]*$B787</f>
        <v>-0.1837977000000012</v>
      </c>
      <c r="V787">
        <f>SUM(S$2:S787)</f>
        <v>19.999156429999594</v>
      </c>
      <c r="W787">
        <f>SUM(T$2:T787)</f>
        <v>8.8636873399993625</v>
      </c>
      <c r="X787">
        <f>SUM($U$2:U787)</f>
        <v>-82.724726369999317</v>
      </c>
      <c r="Y787">
        <f>SQRT(output__2[[#This Row],[vx]]^2+output__2[[#This Row],[vy]]^2+output__2[[#This Row],[vz]]^2)</f>
        <v>85.5681691060649</v>
      </c>
      <c r="Z787">
        <f t="shared" si="12"/>
        <v>0.97499999999999998</v>
      </c>
      <c r="AA787">
        <f>output__2[[#This Row],[m segmental(kg)]]*output__2[[#This Row],[vmag]]</f>
        <v>83.428964878413282</v>
      </c>
    </row>
    <row r="788" spans="1:27" x14ac:dyDescent="0.3">
      <c r="A788">
        <v>98.72775399999999</v>
      </c>
      <c r="B788">
        <f>output__2[[#This Row],[time]]-A787</f>
        <v>0.12463899999998773</v>
      </c>
      <c r="C788">
        <v>0.57000000000000006</v>
      </c>
      <c r="D788">
        <v>-7.0600000000000005</v>
      </c>
      <c r="E788">
        <v>-1.49</v>
      </c>
      <c r="F788">
        <v>-0.70000000000000007</v>
      </c>
      <c r="G788">
        <v>0.32</v>
      </c>
      <c r="H788">
        <v>-0.33</v>
      </c>
      <c r="I788">
        <f>output__2[[#This Row],[wx]]*180/PI()</f>
        <v>-40.107045659157627</v>
      </c>
      <c r="J788">
        <f>output__2[[#This Row],[wy]]*180/PI()</f>
        <v>18.334649444186343</v>
      </c>
      <c r="K788">
        <f>output__2[[#This Row],[wz]]*180/PI()</f>
        <v>-18.907607239317169</v>
      </c>
      <c r="L788">
        <f>output__2[[#This Row],[wx (deg)]]*output__2[[#This Row],[dt]]</f>
        <v>-4.9989020639112551</v>
      </c>
      <c r="M788">
        <f>output__2[[#This Row],[wy (deg)]]*output__2[[#This Row],[dt]]</f>
        <v>2.2852123720737167</v>
      </c>
      <c r="N788">
        <f>output__2[[#This Row],[wz (deg)]]*output__2[[#This Row],[dt]]</f>
        <v>-2.3566252587010208</v>
      </c>
      <c r="O788">
        <f>SUM($L$2:output__2[[#This Row],[delta θx]])</f>
        <v>-192.29080794727679</v>
      </c>
      <c r="P788">
        <f>SUM($M$2:output__2[[#This Row],[delta θy]])</f>
        <v>5.9919324609064688</v>
      </c>
      <c r="Q788">
        <f>SUM($N$2:output__2[[#This Row],[delta θz]])</f>
        <v>5.8309702816063087</v>
      </c>
      <c r="R788">
        <f>SQRT(output__2[[#This Row],[θ x]]^2+output__2[[#This Row],[θ y]]^2+output__2[[#This Row],[θ z]]^2)</f>
        <v>192.47248709895536</v>
      </c>
      <c r="S788">
        <f>output__2[[#This Row],[ax]]*$B788</f>
        <v>7.1044229999993019E-2</v>
      </c>
      <c r="T788">
        <f>output__2[[#This Row],[ay]]*$B788</f>
        <v>-0.87995133999991348</v>
      </c>
      <c r="U788">
        <f>output__2[[#This Row],[az]]*$B788</f>
        <v>-0.18571210999998172</v>
      </c>
      <c r="V788">
        <f>SUM(S$2:S788)</f>
        <v>20.070200659999589</v>
      </c>
      <c r="W788">
        <f>SUM(T$2:T788)</f>
        <v>7.9837359999994488</v>
      </c>
      <c r="X788">
        <f>SUM($U$2:U788)</f>
        <v>-82.9104384799993</v>
      </c>
      <c r="Y788">
        <f>SQRT(output__2[[#This Row],[vx]]^2+output__2[[#This Row],[vy]]^2+output__2[[#This Row],[vz]]^2)</f>
        <v>85.677848969241069</v>
      </c>
      <c r="Z788">
        <f t="shared" si="12"/>
        <v>0.97499999999999998</v>
      </c>
      <c r="AA788">
        <f>output__2[[#This Row],[m segmental(kg)]]*output__2[[#This Row],[vmag]]</f>
        <v>83.535902745010034</v>
      </c>
    </row>
    <row r="789" spans="1:27" x14ac:dyDescent="0.3">
      <c r="A789">
        <v>98.844839999999991</v>
      </c>
      <c r="B789">
        <f>output__2[[#This Row],[time]]-A788</f>
        <v>0.11708600000000047</v>
      </c>
      <c r="C789">
        <v>-2.52</v>
      </c>
      <c r="D789">
        <v>16.2</v>
      </c>
      <c r="E789">
        <v>-10.620000000000001</v>
      </c>
      <c r="F789">
        <v>-0.47000000000000003</v>
      </c>
      <c r="G789">
        <v>0.36</v>
      </c>
      <c r="H789">
        <v>0.14000000000000001</v>
      </c>
      <c r="I789">
        <f>output__2[[#This Row],[wx]]*180/PI()</f>
        <v>-26.929016371148695</v>
      </c>
      <c r="J789">
        <f>output__2[[#This Row],[wy]]*180/PI()</f>
        <v>20.626480624709636</v>
      </c>
      <c r="K789">
        <f>output__2[[#This Row],[wz]]*180/PI()</f>
        <v>8.0214091318315255</v>
      </c>
      <c r="L789">
        <f>output__2[[#This Row],[wx (deg)]]*output__2[[#This Row],[dt]]</f>
        <v>-3.1530108108323285</v>
      </c>
      <c r="M789">
        <f>output__2[[#This Row],[wy (deg)]]*output__2[[#This Row],[dt]]</f>
        <v>2.4150721104247621</v>
      </c>
      <c r="N789">
        <f>output__2[[#This Row],[wz (deg)]]*output__2[[#This Row],[dt]]</f>
        <v>0.9391947096096297</v>
      </c>
      <c r="O789">
        <f>SUM($L$2:output__2[[#This Row],[delta θx]])</f>
        <v>-195.44381875810913</v>
      </c>
      <c r="P789">
        <f>SUM($M$2:output__2[[#This Row],[delta θy]])</f>
        <v>8.4070045713312318</v>
      </c>
      <c r="Q789">
        <f>SUM($N$2:output__2[[#This Row],[delta θz]])</f>
        <v>6.7701649912159381</v>
      </c>
      <c r="R789">
        <f>SQRT(output__2[[#This Row],[θ x]]^2+output__2[[#This Row],[θ y]]^2+output__2[[#This Row],[θ z]]^2)</f>
        <v>195.74166431964167</v>
      </c>
      <c r="S789">
        <f>output__2[[#This Row],[ax]]*$B789</f>
        <v>-0.29505672000000116</v>
      </c>
      <c r="T789">
        <f>output__2[[#This Row],[ay]]*$B789</f>
        <v>1.8967932000000074</v>
      </c>
      <c r="U789">
        <f>output__2[[#This Row],[az]]*$B789</f>
        <v>-1.2434533200000051</v>
      </c>
      <c r="V789">
        <f>SUM(S$2:S789)</f>
        <v>19.775143939999587</v>
      </c>
      <c r="W789">
        <f>SUM(T$2:T789)</f>
        <v>9.8805291999994562</v>
      </c>
      <c r="X789">
        <f>SUM($U$2:U789)</f>
        <v>-84.1538917999993</v>
      </c>
      <c r="Y789">
        <f>SQRT(output__2[[#This Row],[vx]]^2+output__2[[#This Row],[vy]]^2+output__2[[#This Row],[vz]]^2)</f>
        <v>87.008957471088763</v>
      </c>
      <c r="Z789">
        <f t="shared" si="12"/>
        <v>0.97499999999999998</v>
      </c>
      <c r="AA789">
        <f>output__2[[#This Row],[m segmental(kg)]]*output__2[[#This Row],[vmag]]</f>
        <v>84.833733534311548</v>
      </c>
    </row>
    <row r="790" spans="1:27" x14ac:dyDescent="0.3">
      <c r="A790">
        <v>99.004599999999996</v>
      </c>
      <c r="B790">
        <f>output__2[[#This Row],[time]]-A789</f>
        <v>0.15976000000000568</v>
      </c>
      <c r="C790">
        <v>0.17</v>
      </c>
      <c r="D790">
        <v>3.3200000000000003</v>
      </c>
      <c r="E790">
        <v>-4.05</v>
      </c>
      <c r="F790">
        <v>-0.2</v>
      </c>
      <c r="G790">
        <v>0.36</v>
      </c>
      <c r="H790">
        <v>-0.73</v>
      </c>
      <c r="I790">
        <f>output__2[[#This Row],[wx]]*180/PI()</f>
        <v>-11.459155902616464</v>
      </c>
      <c r="J790">
        <f>output__2[[#This Row],[wy]]*180/PI()</f>
        <v>20.626480624709636</v>
      </c>
      <c r="K790">
        <f>output__2[[#This Row],[wz]]*180/PI()</f>
        <v>-41.825919044550098</v>
      </c>
      <c r="L790">
        <f>output__2[[#This Row],[wx (deg)]]*output__2[[#This Row],[dt]]</f>
        <v>-1.8307147470020713</v>
      </c>
      <c r="M790">
        <f>output__2[[#This Row],[wy (deg)]]*output__2[[#This Row],[dt]]</f>
        <v>3.2952865446037287</v>
      </c>
      <c r="N790">
        <f>output__2[[#This Row],[wz (deg)]]*output__2[[#This Row],[dt]]</f>
        <v>-6.6821088265575606</v>
      </c>
      <c r="O790">
        <f>SUM($L$2:output__2[[#This Row],[delta θx]])</f>
        <v>-197.27453350511121</v>
      </c>
      <c r="P790">
        <f>SUM($M$2:output__2[[#This Row],[delta θy]])</f>
        <v>11.70229111593496</v>
      </c>
      <c r="Q790">
        <f>SUM($N$2:output__2[[#This Row],[delta θz]])</f>
        <v>8.8056164658377512E-2</v>
      </c>
      <c r="R790">
        <f>SQRT(output__2[[#This Row],[θ x]]^2+output__2[[#This Row],[θ y]]^2+output__2[[#This Row],[θ z]]^2)</f>
        <v>197.62133726121144</v>
      </c>
      <c r="S790">
        <f>output__2[[#This Row],[ax]]*$B790</f>
        <v>2.7159200000000966E-2</v>
      </c>
      <c r="T790">
        <f>output__2[[#This Row],[ay]]*$B790</f>
        <v>0.53040320000001884</v>
      </c>
      <c r="U790">
        <f>output__2[[#This Row],[az]]*$B790</f>
        <v>-0.64702800000002292</v>
      </c>
      <c r="V790">
        <f>SUM(S$2:S790)</f>
        <v>19.802303139999587</v>
      </c>
      <c r="W790">
        <f>SUM(T$2:T790)</f>
        <v>10.410932399999474</v>
      </c>
      <c r="X790">
        <f>SUM($U$2:U790)</f>
        <v>-84.800919799999321</v>
      </c>
      <c r="Y790">
        <f>SQRT(output__2[[#This Row],[vx]]^2+output__2[[#This Row],[vy]]^2+output__2[[#This Row],[vz]]^2)</f>
        <v>87.702421414757495</v>
      </c>
      <c r="Z790">
        <f t="shared" si="12"/>
        <v>0.97499999999999998</v>
      </c>
      <c r="AA790">
        <f>output__2[[#This Row],[m segmental(kg)]]*output__2[[#This Row],[vmag]]</f>
        <v>85.509860879388555</v>
      </c>
    </row>
    <row r="791" spans="1:27" x14ac:dyDescent="0.3">
      <c r="A791">
        <v>99.085411999999991</v>
      </c>
      <c r="B791">
        <f>output__2[[#This Row],[time]]-A790</f>
        <v>8.0811999999994555E-2</v>
      </c>
      <c r="C791">
        <v>1.1200000000000001</v>
      </c>
      <c r="D791">
        <v>-8.2900000000000009</v>
      </c>
      <c r="E791">
        <v>0.97</v>
      </c>
      <c r="F791">
        <v>-0.54</v>
      </c>
      <c r="G791">
        <v>-0.22</v>
      </c>
      <c r="H791">
        <v>0.15</v>
      </c>
      <c r="I791">
        <f>output__2[[#This Row],[wx]]*180/PI()</f>
        <v>-30.939720937064454</v>
      </c>
      <c r="J791">
        <f>output__2[[#This Row],[wy]]*180/PI()</f>
        <v>-12.605071492878112</v>
      </c>
      <c r="K791">
        <f>output__2[[#This Row],[wz]]*180/PI()</f>
        <v>8.5943669269623477</v>
      </c>
      <c r="L791">
        <f>output__2[[#This Row],[wx (deg)]]*output__2[[#This Row],[dt]]</f>
        <v>-2.5003007283658842</v>
      </c>
      <c r="M791">
        <f>output__2[[#This Row],[wy (deg)]]*output__2[[#This Row],[dt]]</f>
        <v>-1.0186410374823973</v>
      </c>
      <c r="N791">
        <f>output__2[[#This Row],[wz (deg)]]*output__2[[#This Row],[dt]]</f>
        <v>0.69452798010163441</v>
      </c>
      <c r="O791">
        <f>SUM($L$2:output__2[[#This Row],[delta θx]])</f>
        <v>-199.77483423347709</v>
      </c>
      <c r="P791">
        <f>SUM($M$2:output__2[[#This Row],[delta θy]])</f>
        <v>10.683650078452562</v>
      </c>
      <c r="Q791">
        <f>SUM($N$2:output__2[[#This Row],[delta θz]])</f>
        <v>0.78258414476001192</v>
      </c>
      <c r="R791">
        <f>SQRT(output__2[[#This Row],[θ x]]^2+output__2[[#This Row],[θ y]]^2+output__2[[#This Row],[θ z]]^2)</f>
        <v>200.06183346644531</v>
      </c>
      <c r="S791">
        <f>output__2[[#This Row],[ax]]*$B791</f>
        <v>9.0509439999993904E-2</v>
      </c>
      <c r="T791">
        <f>output__2[[#This Row],[ay]]*$B791</f>
        <v>-0.66993147999995495</v>
      </c>
      <c r="U791">
        <f>output__2[[#This Row],[az]]*$B791</f>
        <v>7.8387639999994721E-2</v>
      </c>
      <c r="V791">
        <f>SUM(S$2:S791)</f>
        <v>19.892812579999582</v>
      </c>
      <c r="W791">
        <f>SUM(T$2:T791)</f>
        <v>9.7410009199995198</v>
      </c>
      <c r="X791">
        <f>SUM($U$2:U791)</f>
        <v>-84.722532159999332</v>
      </c>
      <c r="Y791">
        <f>SQRT(output__2[[#This Row],[vx]]^2+output__2[[#This Row],[vy]]^2+output__2[[#This Row],[vz]]^2)</f>
        <v>87.570077919735468</v>
      </c>
      <c r="Z791">
        <f t="shared" si="12"/>
        <v>0.97499999999999998</v>
      </c>
      <c r="AA791">
        <f>output__2[[#This Row],[m segmental(kg)]]*output__2[[#This Row],[vmag]]</f>
        <v>85.380825971742084</v>
      </c>
    </row>
    <row r="792" spans="1:27" x14ac:dyDescent="0.3">
      <c r="A792">
        <v>99.212086999999997</v>
      </c>
      <c r="B792">
        <f>output__2[[#This Row],[time]]-A791</f>
        <v>0.12667500000000587</v>
      </c>
      <c r="C792">
        <v>2.04</v>
      </c>
      <c r="D792">
        <v>8.7100000000000009</v>
      </c>
      <c r="E792">
        <v>-2.92</v>
      </c>
      <c r="F792">
        <v>-1.28</v>
      </c>
      <c r="G792">
        <v>0.34</v>
      </c>
      <c r="H792">
        <v>-0.28999999999999998</v>
      </c>
      <c r="I792">
        <f>output__2[[#This Row],[wx]]*180/PI()</f>
        <v>-73.338597776745374</v>
      </c>
      <c r="J792">
        <f>output__2[[#This Row],[wy]]*180/PI()</f>
        <v>19.480565034447991</v>
      </c>
      <c r="K792">
        <f>output__2[[#This Row],[wz]]*180/PI()</f>
        <v>-16.615776058793873</v>
      </c>
      <c r="L792">
        <f>output__2[[#This Row],[wx (deg)]]*output__2[[#This Row],[dt]]</f>
        <v>-9.2901668733696496</v>
      </c>
      <c r="M792">
        <f>output__2[[#This Row],[wy (deg)]]*output__2[[#This Row],[dt]]</f>
        <v>2.4677005757388137</v>
      </c>
      <c r="N792">
        <f>output__2[[#This Row],[wz (deg)]]*output__2[[#This Row],[dt]]</f>
        <v>-2.1048034322478113</v>
      </c>
      <c r="O792">
        <f>SUM($L$2:output__2[[#This Row],[delta θx]])</f>
        <v>-209.06500110684675</v>
      </c>
      <c r="P792">
        <f>SUM($M$2:output__2[[#This Row],[delta θy]])</f>
        <v>13.151350654191376</v>
      </c>
      <c r="Q792">
        <f>SUM($N$2:output__2[[#This Row],[delta θz]])</f>
        <v>-1.3222192874877994</v>
      </c>
      <c r="R792">
        <f>SQRT(output__2[[#This Row],[θ x]]^2+output__2[[#This Row],[θ y]]^2+output__2[[#This Row],[θ z]]^2)</f>
        <v>209.48241209151553</v>
      </c>
      <c r="S792">
        <f>output__2[[#This Row],[ax]]*$B792</f>
        <v>0.258417000000012</v>
      </c>
      <c r="T792">
        <f>output__2[[#This Row],[ay]]*$B792</f>
        <v>1.1033392500000512</v>
      </c>
      <c r="U792">
        <f>output__2[[#This Row],[az]]*$B792</f>
        <v>-0.36989100000001712</v>
      </c>
      <c r="V792">
        <f>SUM(S$2:S792)</f>
        <v>20.151229579999594</v>
      </c>
      <c r="W792">
        <f>SUM(T$2:T792)</f>
        <v>10.844340169999571</v>
      </c>
      <c r="X792">
        <f>SUM($U$2:U792)</f>
        <v>-85.092423159999356</v>
      </c>
      <c r="Y792">
        <f>SQRT(output__2[[#This Row],[vx]]^2+output__2[[#This Row],[vy]]^2+output__2[[#This Row],[vz]]^2)</f>
        <v>88.115788860730916</v>
      </c>
      <c r="Z792">
        <f t="shared" si="12"/>
        <v>0.97499999999999998</v>
      </c>
      <c r="AA792">
        <f>output__2[[#This Row],[m segmental(kg)]]*output__2[[#This Row],[vmag]]</f>
        <v>85.912894139212639</v>
      </c>
    </row>
    <row r="793" spans="1:27" x14ac:dyDescent="0.3">
      <c r="A793">
        <v>99.339387000000002</v>
      </c>
      <c r="B793">
        <f>output__2[[#This Row],[time]]-A792</f>
        <v>0.1273000000000053</v>
      </c>
      <c r="C793">
        <v>2.56</v>
      </c>
      <c r="D793">
        <v>0.79</v>
      </c>
      <c r="E793">
        <v>1.1000000000000001</v>
      </c>
      <c r="F793">
        <v>-0.22</v>
      </c>
      <c r="G793">
        <v>0.14000000000000001</v>
      </c>
      <c r="H793">
        <v>-0.02</v>
      </c>
      <c r="I793">
        <f>output__2[[#This Row],[wx]]*180/PI()</f>
        <v>-12.605071492878112</v>
      </c>
      <c r="J793">
        <f>output__2[[#This Row],[wy]]*180/PI()</f>
        <v>8.0214091318315255</v>
      </c>
      <c r="K793">
        <f>output__2[[#This Row],[wz]]*180/PI()</f>
        <v>-1.1459155902616465</v>
      </c>
      <c r="L793">
        <f>output__2[[#This Row],[wx (deg)]]*output__2[[#This Row],[dt]]</f>
        <v>-1.6046256010434505</v>
      </c>
      <c r="M793">
        <f>output__2[[#This Row],[wy (deg)]]*output__2[[#This Row],[dt]]</f>
        <v>1.0211253824821958</v>
      </c>
      <c r="N793">
        <f>output__2[[#This Row],[wz (deg)]]*output__2[[#This Row],[dt]]</f>
        <v>-0.14587505464031367</v>
      </c>
      <c r="O793">
        <f>SUM($L$2:output__2[[#This Row],[delta θx]])</f>
        <v>-210.66962670789019</v>
      </c>
      <c r="P793">
        <f>SUM($M$2:output__2[[#This Row],[delta θy]])</f>
        <v>14.172476036673572</v>
      </c>
      <c r="Q793">
        <f>SUM($N$2:output__2[[#This Row],[delta θz]])</f>
        <v>-1.468094342128113</v>
      </c>
      <c r="R793">
        <f>SQRT(output__2[[#This Row],[θ x]]^2+output__2[[#This Row],[θ y]]^2+output__2[[#This Row],[θ z]]^2)</f>
        <v>211.15090810898559</v>
      </c>
      <c r="S793">
        <f>output__2[[#This Row],[ax]]*$B793</f>
        <v>0.32588800000001356</v>
      </c>
      <c r="T793">
        <f>output__2[[#This Row],[ay]]*$B793</f>
        <v>0.10056700000000419</v>
      </c>
      <c r="U793">
        <f>output__2[[#This Row],[az]]*$B793</f>
        <v>0.14003000000000584</v>
      </c>
      <c r="V793">
        <f>SUM(S$2:S793)</f>
        <v>20.477117579999607</v>
      </c>
      <c r="W793">
        <f>SUM(T$2:T793)</f>
        <v>10.944907169999574</v>
      </c>
      <c r="X793">
        <f>SUM($U$2:U793)</f>
        <v>-84.952393159999346</v>
      </c>
      <c r="Y793">
        <f>SQRT(output__2[[#This Row],[vx]]^2+output__2[[#This Row],[vy]]^2+output__2[[#This Row],[vz]]^2)</f>
        <v>88.068226057734023</v>
      </c>
      <c r="Z793">
        <f t="shared" si="12"/>
        <v>0.97499999999999998</v>
      </c>
      <c r="AA793">
        <f>output__2[[#This Row],[m segmental(kg)]]*output__2[[#This Row],[vmag]]</f>
        <v>85.866520406290675</v>
      </c>
    </row>
    <row r="794" spans="1:27" x14ac:dyDescent="0.3">
      <c r="A794">
        <v>99.462807999999995</v>
      </c>
      <c r="B794">
        <f>output__2[[#This Row],[time]]-A793</f>
        <v>0.12342099999999334</v>
      </c>
      <c r="C794">
        <v>0.41000000000000003</v>
      </c>
      <c r="D794">
        <v>-3.83</v>
      </c>
      <c r="E794">
        <v>-0.09</v>
      </c>
      <c r="F794">
        <v>-0.52</v>
      </c>
      <c r="G794">
        <v>0.33</v>
      </c>
      <c r="H794">
        <v>0.13</v>
      </c>
      <c r="I794">
        <f>output__2[[#This Row],[wx]]*180/PI()</f>
        <v>-29.793805346802809</v>
      </c>
      <c r="J794">
        <f>output__2[[#This Row],[wy]]*180/PI()</f>
        <v>18.907607239317169</v>
      </c>
      <c r="K794">
        <f>output__2[[#This Row],[wz]]*180/PI()</f>
        <v>7.4484513367007024</v>
      </c>
      <c r="L794">
        <f>output__2[[#This Row],[wx (deg)]]*output__2[[#This Row],[dt]]</f>
        <v>-3.6771812497075511</v>
      </c>
      <c r="M794">
        <f>output__2[[#This Row],[wy (deg)]]*output__2[[#This Row],[dt]]</f>
        <v>2.3335957930836386</v>
      </c>
      <c r="N794">
        <f>output__2[[#This Row],[wz (deg)]]*output__2[[#This Row],[dt]]</f>
        <v>0.91929531242688778</v>
      </c>
      <c r="O794">
        <f>SUM($L$2:output__2[[#This Row],[delta θx]])</f>
        <v>-214.34680795759775</v>
      </c>
      <c r="P794">
        <f>SUM($M$2:output__2[[#This Row],[delta θy]])</f>
        <v>16.506071829757211</v>
      </c>
      <c r="Q794">
        <f>SUM($N$2:output__2[[#This Row],[delta θz]])</f>
        <v>-0.54879902970122518</v>
      </c>
      <c r="R794">
        <f>SQRT(output__2[[#This Row],[θ x]]^2+output__2[[#This Row],[θ y]]^2+output__2[[#This Row],[θ z]]^2)</f>
        <v>214.98210546283937</v>
      </c>
      <c r="S794">
        <f>output__2[[#This Row],[ax]]*$B794</f>
        <v>5.0602609999997272E-2</v>
      </c>
      <c r="T794">
        <f>output__2[[#This Row],[ay]]*$B794</f>
        <v>-0.47270242999997453</v>
      </c>
      <c r="U794">
        <f>output__2[[#This Row],[az]]*$B794</f>
        <v>-1.11078899999994E-2</v>
      </c>
      <c r="V794">
        <f>SUM(S$2:S794)</f>
        <v>20.527720189999606</v>
      </c>
      <c r="W794">
        <f>SUM(T$2:T794)</f>
        <v>10.472204739999599</v>
      </c>
      <c r="X794">
        <f>SUM($U$2:U794)</f>
        <v>-84.963501049999351</v>
      </c>
      <c r="Y794">
        <f>SQRT(output__2[[#This Row],[vx]]^2+output__2[[#This Row],[vy]]^2+output__2[[#This Row],[vz]]^2)</f>
        <v>88.033237353789445</v>
      </c>
      <c r="Z794">
        <f t="shared" si="12"/>
        <v>0.97499999999999998</v>
      </c>
      <c r="AA794">
        <f>output__2[[#This Row],[m segmental(kg)]]*output__2[[#This Row],[vmag]]</f>
        <v>85.832406419944704</v>
      </c>
    </row>
    <row r="795" spans="1:27" x14ac:dyDescent="0.3">
      <c r="A795">
        <v>99.587597000000002</v>
      </c>
      <c r="B795">
        <f>output__2[[#This Row],[time]]-A794</f>
        <v>0.12478900000000692</v>
      </c>
      <c r="C795">
        <v>-7.5600000000000005</v>
      </c>
      <c r="D795">
        <v>9.33</v>
      </c>
      <c r="E795">
        <v>-6.09</v>
      </c>
      <c r="F795">
        <v>0.72</v>
      </c>
      <c r="G795">
        <v>0.35000000000000003</v>
      </c>
      <c r="H795">
        <v>0.61</v>
      </c>
      <c r="I795">
        <f>output__2[[#This Row],[wx]]*180/PI()</f>
        <v>41.252961249419272</v>
      </c>
      <c r="J795">
        <f>output__2[[#This Row],[wy]]*180/PI()</f>
        <v>20.053522829578814</v>
      </c>
      <c r="K795">
        <f>output__2[[#This Row],[wz]]*180/PI()</f>
        <v>34.950425502980217</v>
      </c>
      <c r="L795">
        <f>output__2[[#This Row],[wx (deg)]]*output__2[[#This Row],[dt]]</f>
        <v>5.147915781354067</v>
      </c>
      <c r="M795">
        <f>output__2[[#This Row],[wy (deg)]]*output__2[[#This Row],[dt]]</f>
        <v>2.5024590603804495</v>
      </c>
      <c r="N795">
        <f>output__2[[#This Row],[wz (deg)]]*output__2[[#This Row],[dt]]</f>
        <v>4.36142864809164</v>
      </c>
      <c r="O795">
        <f>SUM($L$2:output__2[[#This Row],[delta θx]])</f>
        <v>-209.19889217624367</v>
      </c>
      <c r="P795">
        <f>SUM($M$2:output__2[[#This Row],[delta θy]])</f>
        <v>19.00853089013766</v>
      </c>
      <c r="Q795">
        <f>SUM($N$2:output__2[[#This Row],[delta θz]])</f>
        <v>3.8126296183904147</v>
      </c>
      <c r="R795">
        <f>SQRT(output__2[[#This Row],[θ x]]^2+output__2[[#This Row],[θ y]]^2+output__2[[#This Row],[θ z]]^2)</f>
        <v>210.09530427635923</v>
      </c>
      <c r="S795">
        <f>output__2[[#This Row],[ax]]*$B795</f>
        <v>-0.94340484000005242</v>
      </c>
      <c r="T795">
        <f>output__2[[#This Row],[ay]]*$B795</f>
        <v>1.1642813700000645</v>
      </c>
      <c r="U795">
        <f>output__2[[#This Row],[az]]*$B795</f>
        <v>-0.75996501000004213</v>
      </c>
      <c r="V795">
        <f>SUM(S$2:S795)</f>
        <v>19.584315349999553</v>
      </c>
      <c r="W795">
        <f>SUM(T$2:T795)</f>
        <v>11.636486109999664</v>
      </c>
      <c r="X795">
        <f>SUM($U$2:U795)</f>
        <v>-85.723466059999396</v>
      </c>
      <c r="Y795">
        <f>SQRT(output__2[[#This Row],[vx]]^2+output__2[[#This Row],[vy]]^2+output__2[[#This Row],[vz]]^2)</f>
        <v>88.698736462569244</v>
      </c>
      <c r="Z795">
        <f t="shared" si="12"/>
        <v>0.97499999999999998</v>
      </c>
      <c r="AA795">
        <f>output__2[[#This Row],[m segmental(kg)]]*output__2[[#This Row],[vmag]]</f>
        <v>86.481268051005017</v>
      </c>
    </row>
    <row r="796" spans="1:27" x14ac:dyDescent="0.3">
      <c r="A796">
        <v>99.714210999999992</v>
      </c>
      <c r="B796">
        <f>output__2[[#This Row],[time]]-A795</f>
        <v>0.12661399999998935</v>
      </c>
      <c r="C796">
        <v>-2.95</v>
      </c>
      <c r="D796">
        <v>2.04</v>
      </c>
      <c r="E796">
        <v>-0.9</v>
      </c>
      <c r="F796">
        <v>0.32</v>
      </c>
      <c r="G796">
        <v>0.08</v>
      </c>
      <c r="H796">
        <v>-0.59</v>
      </c>
      <c r="I796">
        <f>output__2[[#This Row],[wx]]*180/PI()</f>
        <v>18.334649444186343</v>
      </c>
      <c r="J796">
        <f>output__2[[#This Row],[wy]]*180/PI()</f>
        <v>4.5836623610465859</v>
      </c>
      <c r="K796">
        <f>output__2[[#This Row],[wz]]*180/PI()</f>
        <v>-33.804509912718565</v>
      </c>
      <c r="L796">
        <f>output__2[[#This Row],[wx (deg)]]*output__2[[#This Row],[dt]]</f>
        <v>2.3214233047260144</v>
      </c>
      <c r="M796">
        <f>output__2[[#This Row],[wy (deg)]]*output__2[[#This Row],[dt]]</f>
        <v>0.58035582618150361</v>
      </c>
      <c r="N796">
        <f>output__2[[#This Row],[wz (deg)]]*output__2[[#This Row],[dt]]</f>
        <v>-4.2801242180885879</v>
      </c>
      <c r="O796">
        <f>SUM($L$2:output__2[[#This Row],[delta θx]])</f>
        <v>-206.87746887151766</v>
      </c>
      <c r="P796">
        <f>SUM($M$2:output__2[[#This Row],[delta θy]])</f>
        <v>19.588886716319163</v>
      </c>
      <c r="Q796">
        <f>SUM($N$2:output__2[[#This Row],[delta θz]])</f>
        <v>-0.4674945996981732</v>
      </c>
      <c r="R796">
        <f>SQRT(output__2[[#This Row],[θ x]]^2+output__2[[#This Row],[θ y]]^2+output__2[[#This Row],[θ z]]^2)</f>
        <v>207.8033449217584</v>
      </c>
      <c r="S796">
        <f>output__2[[#This Row],[ax]]*$B796</f>
        <v>-0.37351129999996857</v>
      </c>
      <c r="T796">
        <f>output__2[[#This Row],[ay]]*$B796</f>
        <v>0.25829255999997824</v>
      </c>
      <c r="U796">
        <f>output__2[[#This Row],[az]]*$B796</f>
        <v>-0.11395259999999041</v>
      </c>
      <c r="V796">
        <f>SUM(S$2:S796)</f>
        <v>19.210804049999584</v>
      </c>
      <c r="W796">
        <f>SUM(T$2:T796)</f>
        <v>11.894778669999642</v>
      </c>
      <c r="X796">
        <f>SUM($U$2:U796)</f>
        <v>-85.837418659999386</v>
      </c>
      <c r="Y796">
        <f>SQRT(output__2[[#This Row],[vx]]^2+output__2[[#This Row],[vy]]^2+output__2[[#This Row],[vz]]^2)</f>
        <v>88.761496123419249</v>
      </c>
      <c r="Z796">
        <f t="shared" si="12"/>
        <v>0.97499999999999998</v>
      </c>
      <c r="AA796">
        <f>output__2[[#This Row],[m segmental(kg)]]*output__2[[#This Row],[vmag]]</f>
        <v>86.542458720333769</v>
      </c>
    </row>
    <row r="797" spans="1:27" x14ac:dyDescent="0.3">
      <c r="A797">
        <v>99.866017999999997</v>
      </c>
      <c r="B797">
        <f>output__2[[#This Row],[time]]-A796</f>
        <v>0.15180700000000513</v>
      </c>
      <c r="C797">
        <v>-0.99</v>
      </c>
      <c r="D797">
        <v>-2.6</v>
      </c>
      <c r="E797">
        <v>-0.41000000000000003</v>
      </c>
      <c r="F797">
        <v>-0.33</v>
      </c>
      <c r="G797">
        <v>-0.22</v>
      </c>
      <c r="H797">
        <v>-0.25</v>
      </c>
      <c r="I797">
        <f>output__2[[#This Row],[wx]]*180/PI()</f>
        <v>-18.907607239317169</v>
      </c>
      <c r="J797">
        <f>output__2[[#This Row],[wy]]*180/PI()</f>
        <v>-12.605071492878112</v>
      </c>
      <c r="K797">
        <f>output__2[[#This Row],[wz]]*180/PI()</f>
        <v>-14.323944878270581</v>
      </c>
      <c r="L797">
        <f>output__2[[#This Row],[wx (deg)]]*output__2[[#This Row],[dt]]</f>
        <v>-2.8703071321791187</v>
      </c>
      <c r="M797">
        <f>output__2[[#This Row],[wy (deg)]]*output__2[[#This Row],[dt]]</f>
        <v>-1.9135380881194122</v>
      </c>
      <c r="N797">
        <f>output__2[[#This Row],[wz (deg)]]*output__2[[#This Row],[dt]]</f>
        <v>-2.1744751001356954</v>
      </c>
      <c r="O797">
        <f>SUM($L$2:output__2[[#This Row],[delta θx]])</f>
        <v>-209.74777600369677</v>
      </c>
      <c r="P797">
        <f>SUM($M$2:output__2[[#This Row],[delta θy]])</f>
        <v>17.67534862819975</v>
      </c>
      <c r="Q797">
        <f>SUM($N$2:output__2[[#This Row],[delta θz]])</f>
        <v>-2.6419696998338686</v>
      </c>
      <c r="R797">
        <f>SQRT(output__2[[#This Row],[θ x]]^2+output__2[[#This Row],[θ y]]^2+output__2[[#This Row],[θ z]]^2)</f>
        <v>210.50778487153437</v>
      </c>
      <c r="S797">
        <f>output__2[[#This Row],[ax]]*$B797</f>
        <v>-0.15028893000000507</v>
      </c>
      <c r="T797">
        <f>output__2[[#This Row],[ay]]*$B797</f>
        <v>-0.39469820000001338</v>
      </c>
      <c r="U797">
        <f>output__2[[#This Row],[az]]*$B797</f>
        <v>-6.2240870000002106E-2</v>
      </c>
      <c r="V797">
        <f>SUM(S$2:S797)</f>
        <v>19.060515119999579</v>
      </c>
      <c r="W797">
        <f>SUM(T$2:T797)</f>
        <v>11.500080469999629</v>
      </c>
      <c r="X797">
        <f>SUM($U$2:U797)</f>
        <v>-85.899659529999383</v>
      </c>
      <c r="Y797">
        <f>SQRT(output__2[[#This Row],[vx]]^2+output__2[[#This Row],[vy]]^2+output__2[[#This Row],[vz]]^2)</f>
        <v>88.737289764934857</v>
      </c>
      <c r="Z797">
        <f t="shared" si="12"/>
        <v>0.97499999999999998</v>
      </c>
      <c r="AA797">
        <f>output__2[[#This Row],[m segmental(kg)]]*output__2[[#This Row],[vmag]]</f>
        <v>86.51885752081148</v>
      </c>
    </row>
    <row r="798" spans="1:27" x14ac:dyDescent="0.3">
      <c r="A798">
        <v>99.984703999999994</v>
      </c>
      <c r="B798">
        <f>output__2[[#This Row],[time]]-A797</f>
        <v>0.11868599999999674</v>
      </c>
      <c r="C798">
        <v>5.08</v>
      </c>
      <c r="D798">
        <v>6.99</v>
      </c>
      <c r="E798">
        <v>-3.58</v>
      </c>
      <c r="F798">
        <v>0.69000000000000006</v>
      </c>
      <c r="G798">
        <v>-0.41000000000000003</v>
      </c>
      <c r="H798">
        <v>-0.49</v>
      </c>
      <c r="I798">
        <f>output__2[[#This Row],[wx]]*180/PI()</f>
        <v>39.534087864026809</v>
      </c>
      <c r="J798">
        <f>output__2[[#This Row],[wy]]*180/PI()</f>
        <v>-23.491269600363758</v>
      </c>
      <c r="K798">
        <f>output__2[[#This Row],[wz]]*180/PI()</f>
        <v>-28.074931961410339</v>
      </c>
      <c r="L798">
        <f>output__2[[#This Row],[wx (deg)]]*output__2[[#This Row],[dt]]</f>
        <v>4.6921427522297572</v>
      </c>
      <c r="M798">
        <f>output__2[[#This Row],[wy (deg)]]*output__2[[#This Row],[dt]]</f>
        <v>-2.7880848237886964</v>
      </c>
      <c r="N798">
        <f>output__2[[#This Row],[wz (deg)]]*output__2[[#This Row],[dt]]</f>
        <v>-3.332101374771856</v>
      </c>
      <c r="O798">
        <f>SUM($L$2:output__2[[#This Row],[delta θx]])</f>
        <v>-205.05563325146701</v>
      </c>
      <c r="P798">
        <f>SUM($M$2:output__2[[#This Row],[delta θy]])</f>
        <v>14.887263804411052</v>
      </c>
      <c r="Q798">
        <f>SUM($N$2:output__2[[#This Row],[delta θz]])</f>
        <v>-5.9740710746057246</v>
      </c>
      <c r="R798">
        <f>SQRT(output__2[[#This Row],[θ x]]^2+output__2[[#This Row],[θ y]]^2+output__2[[#This Row],[θ z]]^2)</f>
        <v>205.68211608437596</v>
      </c>
      <c r="S798">
        <f>output__2[[#This Row],[ax]]*$B798</f>
        <v>0.60292487999998345</v>
      </c>
      <c r="T798">
        <f>output__2[[#This Row],[ay]]*$B798</f>
        <v>0.82961513999997727</v>
      </c>
      <c r="U798">
        <f>output__2[[#This Row],[az]]*$B798</f>
        <v>-0.42489587999998835</v>
      </c>
      <c r="V798">
        <f>SUM(S$2:S798)</f>
        <v>19.663439999999561</v>
      </c>
      <c r="W798">
        <f>SUM(T$2:T798)</f>
        <v>12.329695609999606</v>
      </c>
      <c r="X798">
        <f>SUM($U$2:U798)</f>
        <v>-86.324555409999377</v>
      </c>
      <c r="Y798">
        <f>SQRT(output__2[[#This Row],[vx]]^2+output__2[[#This Row],[vy]]^2+output__2[[#This Row],[vz]]^2)</f>
        <v>89.390162396109773</v>
      </c>
      <c r="Z798">
        <f t="shared" si="12"/>
        <v>0.97499999999999998</v>
      </c>
      <c r="AA798">
        <f>output__2[[#This Row],[m segmental(kg)]]*output__2[[#This Row],[vmag]]</f>
        <v>87.155408336207032</v>
      </c>
    </row>
    <row r="799" spans="1:27" x14ac:dyDescent="0.3">
      <c r="A799">
        <v>100.105537</v>
      </c>
      <c r="B799">
        <f>output__2[[#This Row],[time]]-A798</f>
        <v>0.12083300000000463</v>
      </c>
      <c r="C799">
        <v>1.67</v>
      </c>
      <c r="D799">
        <v>4</v>
      </c>
      <c r="E799">
        <v>-2.0499999999999998</v>
      </c>
      <c r="F799">
        <v>0.44</v>
      </c>
      <c r="G799">
        <v>-0.45</v>
      </c>
      <c r="H799">
        <v>0.26</v>
      </c>
      <c r="I799">
        <f>output__2[[#This Row],[wx]]*180/PI()</f>
        <v>25.210142985756224</v>
      </c>
      <c r="J799">
        <f>output__2[[#This Row],[wy]]*180/PI()</f>
        <v>-25.783100780887047</v>
      </c>
      <c r="K799">
        <f>output__2[[#This Row],[wz]]*180/PI()</f>
        <v>14.896902673401405</v>
      </c>
      <c r="L799">
        <f>output__2[[#This Row],[wx (deg)]]*output__2[[#This Row],[dt]]</f>
        <v>3.0462172073979987</v>
      </c>
      <c r="M799">
        <f>output__2[[#This Row],[wy (deg)]]*output__2[[#This Row],[dt]]</f>
        <v>-3.1154494166570439</v>
      </c>
      <c r="N799">
        <f>output__2[[#This Row],[wz (deg)]]*output__2[[#This Row],[dt]]</f>
        <v>1.8000374407351809</v>
      </c>
      <c r="O799">
        <f>SUM($L$2:output__2[[#This Row],[delta θx]])</f>
        <v>-202.00941604406901</v>
      </c>
      <c r="P799">
        <f>SUM($M$2:output__2[[#This Row],[delta θy]])</f>
        <v>11.771814387754009</v>
      </c>
      <c r="Q799">
        <f>SUM($N$2:output__2[[#This Row],[delta θz]])</f>
        <v>-4.1740336338705433</v>
      </c>
      <c r="R799">
        <f>SQRT(output__2[[#This Row],[θ x]]^2+output__2[[#This Row],[θ y]]^2+output__2[[#This Row],[θ z]]^2)</f>
        <v>202.39516382864039</v>
      </c>
      <c r="S799">
        <f>output__2[[#This Row],[ax]]*$B799</f>
        <v>0.20179111000000771</v>
      </c>
      <c r="T799">
        <f>output__2[[#This Row],[ay]]*$B799</f>
        <v>0.48333200000001852</v>
      </c>
      <c r="U799">
        <f>output__2[[#This Row],[az]]*$B799</f>
        <v>-0.24770765000000947</v>
      </c>
      <c r="V799">
        <f>SUM(S$2:S799)</f>
        <v>19.86523110999957</v>
      </c>
      <c r="W799">
        <f>SUM(T$2:T799)</f>
        <v>12.813027609999624</v>
      </c>
      <c r="X799">
        <f>SUM($U$2:U799)</f>
        <v>-86.572263059999386</v>
      </c>
      <c r="Y799">
        <f>SQRT(output__2[[#This Row],[vx]]^2+output__2[[#This Row],[vy]]^2+output__2[[#This Row],[vz]]^2)</f>
        <v>89.741616961797845</v>
      </c>
      <c r="Z799">
        <f t="shared" si="12"/>
        <v>0.97499999999999998</v>
      </c>
      <c r="AA799">
        <f>output__2[[#This Row],[m segmental(kg)]]*output__2[[#This Row],[vmag]]</f>
        <v>87.498076537752894</v>
      </c>
    </row>
    <row r="800" spans="1:27" x14ac:dyDescent="0.3">
      <c r="A800">
        <v>100.229483</v>
      </c>
      <c r="B800">
        <f>output__2[[#This Row],[time]]-A799</f>
        <v>0.12394600000000366</v>
      </c>
      <c r="C800">
        <v>1.8</v>
      </c>
      <c r="D800">
        <v>-1.71</v>
      </c>
      <c r="E800">
        <v>0.55000000000000004</v>
      </c>
      <c r="F800">
        <v>0.48</v>
      </c>
      <c r="G800">
        <v>-0.09</v>
      </c>
      <c r="H800">
        <v>7.0000000000000007E-2</v>
      </c>
      <c r="I800">
        <f>output__2[[#This Row],[wx]]*180/PI()</f>
        <v>27.501974166279513</v>
      </c>
      <c r="J800">
        <f>output__2[[#This Row],[wy]]*180/PI()</f>
        <v>-5.156620156177409</v>
      </c>
      <c r="K800">
        <f>output__2[[#This Row],[wz]]*180/PI()</f>
        <v>4.0107045659157627</v>
      </c>
      <c r="L800">
        <f>output__2[[#This Row],[wx (deg)]]*output__2[[#This Row],[dt]]</f>
        <v>3.4087596900137815</v>
      </c>
      <c r="M800">
        <f>output__2[[#This Row],[wy (deg)]]*output__2[[#This Row],[dt]]</f>
        <v>-0.63914244187758407</v>
      </c>
      <c r="N800">
        <f>output__2[[#This Row],[wz (deg)]]*output__2[[#This Row],[dt]]</f>
        <v>0.49711078812700982</v>
      </c>
      <c r="O800">
        <f>SUM($L$2:output__2[[#This Row],[delta θx]])</f>
        <v>-198.60065635405522</v>
      </c>
      <c r="P800">
        <f>SUM($M$2:output__2[[#This Row],[delta θy]])</f>
        <v>11.132671945876425</v>
      </c>
      <c r="Q800">
        <f>SUM($N$2:output__2[[#This Row],[delta θz]])</f>
        <v>-3.6769228457435332</v>
      </c>
      <c r="R800">
        <f>SQRT(output__2[[#This Row],[θ x]]^2+output__2[[#This Row],[θ y]]^2+output__2[[#This Row],[θ z]]^2)</f>
        <v>198.94641703365653</v>
      </c>
      <c r="S800">
        <f>output__2[[#This Row],[ax]]*$B800</f>
        <v>0.2231028000000066</v>
      </c>
      <c r="T800">
        <f>output__2[[#This Row],[ay]]*$B800</f>
        <v>-0.21194766000000625</v>
      </c>
      <c r="U800">
        <f>output__2[[#This Row],[az]]*$B800</f>
        <v>6.8170300000002015E-2</v>
      </c>
      <c r="V800">
        <f>SUM(S$2:S800)</f>
        <v>20.088333909999577</v>
      </c>
      <c r="W800">
        <f>SUM(T$2:T800)</f>
        <v>12.601079949999617</v>
      </c>
      <c r="X800">
        <f>SUM($U$2:U800)</f>
        <v>-86.504092759999381</v>
      </c>
      <c r="Y800">
        <f>SQRT(output__2[[#This Row],[vx]]^2+output__2[[#This Row],[vy]]^2+output__2[[#This Row],[vz]]^2)</f>
        <v>89.695520732177584</v>
      </c>
      <c r="Z800">
        <f t="shared" si="12"/>
        <v>0.97499999999999998</v>
      </c>
      <c r="AA800">
        <f>output__2[[#This Row],[m segmental(kg)]]*output__2[[#This Row],[vmag]]</f>
        <v>87.453132713873146</v>
      </c>
    </row>
    <row r="801" spans="1:27" x14ac:dyDescent="0.3">
      <c r="A801">
        <v>100.34165999999999</v>
      </c>
      <c r="B801">
        <f>output__2[[#This Row],[time]]-A800</f>
        <v>0.11217699999998842</v>
      </c>
      <c r="C801">
        <v>1.68</v>
      </c>
      <c r="D801">
        <v>-7.53</v>
      </c>
      <c r="E801">
        <v>-0.37</v>
      </c>
      <c r="F801">
        <v>-0.4</v>
      </c>
      <c r="G801">
        <v>0.72</v>
      </c>
      <c r="H801">
        <v>0.04</v>
      </c>
      <c r="I801">
        <f>output__2[[#This Row],[wx]]*180/PI()</f>
        <v>-22.918311805232928</v>
      </c>
      <c r="J801">
        <f>output__2[[#This Row],[wy]]*180/PI()</f>
        <v>41.252961249419272</v>
      </c>
      <c r="K801">
        <f>output__2[[#This Row],[wz]]*180/PI()</f>
        <v>2.2918311805232929</v>
      </c>
      <c r="L801">
        <f>output__2[[#This Row],[wx (deg)]]*output__2[[#This Row],[dt]]</f>
        <v>-2.5709074633753488</v>
      </c>
      <c r="M801">
        <f>output__2[[#This Row],[wy (deg)]]*output__2[[#This Row],[dt]]</f>
        <v>4.6276334340756282</v>
      </c>
      <c r="N801">
        <f>output__2[[#This Row],[wz (deg)]]*output__2[[#This Row],[dt]]</f>
        <v>0.25709074633753493</v>
      </c>
      <c r="O801">
        <f>SUM($L$2:output__2[[#This Row],[delta θx]])</f>
        <v>-201.17156381743058</v>
      </c>
      <c r="P801">
        <f>SUM($M$2:output__2[[#This Row],[delta θy]])</f>
        <v>15.760305379952053</v>
      </c>
      <c r="Q801">
        <f>SUM($N$2:output__2[[#This Row],[delta θz]])</f>
        <v>-3.4198320994059985</v>
      </c>
      <c r="R801">
        <f>SQRT(output__2[[#This Row],[θ x]]^2+output__2[[#This Row],[θ y]]^2+output__2[[#This Row],[θ z]]^2)</f>
        <v>201.81694816344839</v>
      </c>
      <c r="S801">
        <f>output__2[[#This Row],[ax]]*$B801</f>
        <v>0.18845735999998053</v>
      </c>
      <c r="T801">
        <f>output__2[[#This Row],[ay]]*$B801</f>
        <v>-0.84469280999991292</v>
      </c>
      <c r="U801">
        <f>output__2[[#This Row],[az]]*$B801</f>
        <v>-4.1505489999995718E-2</v>
      </c>
      <c r="V801">
        <f>SUM(S$2:S801)</f>
        <v>20.276791269999556</v>
      </c>
      <c r="W801">
        <f>SUM(T$2:T801)</f>
        <v>11.756387139999704</v>
      </c>
      <c r="X801">
        <f>SUM($U$2:U801)</f>
        <v>-86.545598249999372</v>
      </c>
      <c r="Y801">
        <f>SQRT(output__2[[#This Row],[vx]]^2+output__2[[#This Row],[vy]]^2+output__2[[#This Row],[vz]]^2)</f>
        <v>89.663267168015764</v>
      </c>
      <c r="Z801">
        <f t="shared" si="12"/>
        <v>0.97499999999999998</v>
      </c>
      <c r="AA801">
        <f>output__2[[#This Row],[m segmental(kg)]]*output__2[[#This Row],[vmag]]</f>
        <v>87.42168548881537</v>
      </c>
    </row>
    <row r="802" spans="1:27" x14ac:dyDescent="0.3">
      <c r="A802">
        <v>100.470545</v>
      </c>
      <c r="B802">
        <f>output__2[[#This Row],[time]]-A801</f>
        <v>0.12888500000001102</v>
      </c>
      <c r="C802">
        <v>3.93</v>
      </c>
      <c r="D802">
        <v>5.15</v>
      </c>
      <c r="E802">
        <v>1.53</v>
      </c>
      <c r="F802">
        <v>0.16</v>
      </c>
      <c r="G802">
        <v>0.44</v>
      </c>
      <c r="H802">
        <v>0.03</v>
      </c>
      <c r="I802">
        <f>output__2[[#This Row],[wx]]*180/PI()</f>
        <v>9.1673247220931717</v>
      </c>
      <c r="J802">
        <f>output__2[[#This Row],[wy]]*180/PI()</f>
        <v>25.210142985756224</v>
      </c>
      <c r="K802">
        <f>output__2[[#This Row],[wz]]*180/PI()</f>
        <v>1.7188733853924696</v>
      </c>
      <c r="L802">
        <f>output__2[[#This Row],[wx (deg)]]*output__2[[#This Row],[dt]]</f>
        <v>1.1815306468070794</v>
      </c>
      <c r="M802">
        <f>output__2[[#This Row],[wy (deg)]]*output__2[[#This Row],[dt]]</f>
        <v>3.2492092787194689</v>
      </c>
      <c r="N802">
        <f>output__2[[#This Row],[wz (deg)]]*output__2[[#This Row],[dt]]</f>
        <v>0.22153699627632739</v>
      </c>
      <c r="O802">
        <f>SUM($L$2:output__2[[#This Row],[delta θx]])</f>
        <v>-199.99003317062349</v>
      </c>
      <c r="P802">
        <f>SUM($M$2:output__2[[#This Row],[delta θy]])</f>
        <v>19.00951465867152</v>
      </c>
      <c r="Q802">
        <f>SUM($N$2:output__2[[#This Row],[delta θz]])</f>
        <v>-3.1982951031296709</v>
      </c>
      <c r="R802">
        <f>SQRT(output__2[[#This Row],[θ x]]^2+output__2[[#This Row],[θ y]]^2+output__2[[#This Row],[θ z]]^2)</f>
        <v>200.9169084639519</v>
      </c>
      <c r="S802">
        <f>output__2[[#This Row],[ax]]*$B802</f>
        <v>0.50651805000004335</v>
      </c>
      <c r="T802">
        <f>output__2[[#This Row],[ay]]*$B802</f>
        <v>0.66375775000005677</v>
      </c>
      <c r="U802">
        <f>output__2[[#This Row],[az]]*$B802</f>
        <v>0.19719405000001686</v>
      </c>
      <c r="V802">
        <f>SUM(S$2:S802)</f>
        <v>20.783309319999599</v>
      </c>
      <c r="W802">
        <f>SUM(T$2:T802)</f>
        <v>12.420144889999762</v>
      </c>
      <c r="X802">
        <f>SUM($U$2:U802)</f>
        <v>-86.348404199999351</v>
      </c>
      <c r="Y802">
        <f>SQRT(output__2[[#This Row],[vx]]^2+output__2[[#This Row],[vy]]^2+output__2[[#This Row],[vz]]^2)</f>
        <v>89.678608671554642</v>
      </c>
      <c r="Z802">
        <f t="shared" si="12"/>
        <v>0.97499999999999998</v>
      </c>
      <c r="AA802">
        <f>output__2[[#This Row],[m segmental(kg)]]*output__2[[#This Row],[vmag]]</f>
        <v>87.436643454765772</v>
      </c>
    </row>
    <row r="803" spans="1:27" x14ac:dyDescent="0.3">
      <c r="A803">
        <v>100.62478299999999</v>
      </c>
      <c r="B803">
        <f>output__2[[#This Row],[time]]-A802</f>
        <v>0.15423799999999233</v>
      </c>
      <c r="C803">
        <v>-1.4000000000000001</v>
      </c>
      <c r="D803">
        <v>-2.0300000000000002</v>
      </c>
      <c r="E803">
        <v>1.03</v>
      </c>
      <c r="F803">
        <v>0.33</v>
      </c>
      <c r="G803">
        <v>0.26</v>
      </c>
      <c r="H803">
        <v>-0.57999999999999996</v>
      </c>
      <c r="I803">
        <f>output__2[[#This Row],[wx]]*180/PI()</f>
        <v>18.907607239317169</v>
      </c>
      <c r="J803">
        <f>output__2[[#This Row],[wy]]*180/PI()</f>
        <v>14.896902673401405</v>
      </c>
      <c r="K803">
        <f>output__2[[#This Row],[wz]]*180/PI()</f>
        <v>-33.231552117587746</v>
      </c>
      <c r="L803">
        <f>output__2[[#This Row],[wx (deg)]]*output__2[[#This Row],[dt]]</f>
        <v>2.9162715253776565</v>
      </c>
      <c r="M803">
        <f>output__2[[#This Row],[wy (deg)]]*output__2[[#This Row],[dt]]</f>
        <v>2.2976684745399716</v>
      </c>
      <c r="N803">
        <f>output__2[[#This Row],[wz (deg)]]*output__2[[#This Row],[dt]]</f>
        <v>-5.1255681355122436</v>
      </c>
      <c r="O803">
        <f>SUM($L$2:output__2[[#This Row],[delta θx]])</f>
        <v>-197.07376164524584</v>
      </c>
      <c r="P803">
        <f>SUM($M$2:output__2[[#This Row],[delta θy]])</f>
        <v>21.307183133211492</v>
      </c>
      <c r="Q803">
        <f>SUM($N$2:output__2[[#This Row],[delta θz]])</f>
        <v>-8.3238632386419145</v>
      </c>
      <c r="R803">
        <f>SQRT(output__2[[#This Row],[θ x]]^2+output__2[[#This Row],[θ y]]^2+output__2[[#This Row],[θ z]]^2)</f>
        <v>198.39695129032347</v>
      </c>
      <c r="S803">
        <f>output__2[[#This Row],[ax]]*$B803</f>
        <v>-0.21593319999998928</v>
      </c>
      <c r="T803">
        <f>output__2[[#This Row],[ay]]*$B803</f>
        <v>-0.31310313999998446</v>
      </c>
      <c r="U803">
        <f>output__2[[#This Row],[az]]*$B803</f>
        <v>0.15886513999999211</v>
      </c>
      <c r="V803">
        <f>SUM(S$2:S803)</f>
        <v>20.567376119999611</v>
      </c>
      <c r="W803">
        <f>SUM(T$2:T803)</f>
        <v>12.107041749999777</v>
      </c>
      <c r="X803">
        <f>SUM($U$2:U803)</f>
        <v>-86.189539059999362</v>
      </c>
      <c r="Y803">
        <f>SQRT(output__2[[#This Row],[vx]]^2+output__2[[#This Row],[vy]]^2+output__2[[#This Row],[vz]]^2)</f>
        <v>89.432846671527358</v>
      </c>
      <c r="Z803">
        <f t="shared" si="12"/>
        <v>0.97499999999999998</v>
      </c>
      <c r="AA803">
        <f>output__2[[#This Row],[m segmental(kg)]]*output__2[[#This Row],[vmag]]</f>
        <v>87.197025504739173</v>
      </c>
    </row>
    <row r="804" spans="1:27" x14ac:dyDescent="0.3">
      <c r="A804">
        <v>100.73966899999999</v>
      </c>
      <c r="B804">
        <f>output__2[[#This Row],[time]]-A803</f>
        <v>0.11488599999999849</v>
      </c>
      <c r="C804">
        <v>2.4</v>
      </c>
      <c r="D804">
        <v>-4.4800000000000004</v>
      </c>
      <c r="E804">
        <v>1.41</v>
      </c>
      <c r="F804">
        <v>-0.73</v>
      </c>
      <c r="G804">
        <v>-0.28000000000000003</v>
      </c>
      <c r="H804">
        <v>0.03</v>
      </c>
      <c r="I804">
        <f>output__2[[#This Row],[wx]]*180/PI()</f>
        <v>-41.825919044550098</v>
      </c>
      <c r="J804">
        <f>output__2[[#This Row],[wy]]*180/PI()</f>
        <v>-16.042818263663051</v>
      </c>
      <c r="K804">
        <f>output__2[[#This Row],[wz]]*180/PI()</f>
        <v>1.7188733853924696</v>
      </c>
      <c r="L804">
        <f>output__2[[#This Row],[wx (deg)]]*output__2[[#This Row],[dt]]</f>
        <v>-4.8052125353521191</v>
      </c>
      <c r="M804">
        <f>output__2[[#This Row],[wy (deg)]]*output__2[[#This Row],[dt]]</f>
        <v>-1.843095219039169</v>
      </c>
      <c r="N804">
        <f>output__2[[#This Row],[wz (deg)]]*output__2[[#This Row],[dt]]</f>
        <v>0.19747448775419665</v>
      </c>
      <c r="O804">
        <f>SUM($L$2:output__2[[#This Row],[delta θx]])</f>
        <v>-201.87897418059796</v>
      </c>
      <c r="P804">
        <f>SUM($M$2:output__2[[#This Row],[delta θy]])</f>
        <v>19.464087914172325</v>
      </c>
      <c r="Q804">
        <f>SUM($N$2:output__2[[#This Row],[delta θz]])</f>
        <v>-8.1263887508877186</v>
      </c>
      <c r="R804">
        <f>SQRT(output__2[[#This Row],[θ x]]^2+output__2[[#This Row],[θ y]]^2+output__2[[#This Row],[θ z]]^2)</f>
        <v>202.97785378871194</v>
      </c>
      <c r="S804">
        <f>output__2[[#This Row],[ax]]*$B804</f>
        <v>0.27572639999999637</v>
      </c>
      <c r="T804">
        <f>output__2[[#This Row],[ay]]*$B804</f>
        <v>-0.51468927999999325</v>
      </c>
      <c r="U804">
        <f>output__2[[#This Row],[az]]*$B804</f>
        <v>0.16198925999999786</v>
      </c>
      <c r="V804">
        <f>SUM(S$2:S804)</f>
        <v>20.843102519999608</v>
      </c>
      <c r="W804">
        <f>SUM(T$2:T804)</f>
        <v>11.592352469999783</v>
      </c>
      <c r="X804">
        <f>SUM($U$2:U804)</f>
        <v>-86.027549799999363</v>
      </c>
      <c r="Y804">
        <f>SQRT(output__2[[#This Row],[vx]]^2+output__2[[#This Row],[vy]]^2+output__2[[#This Row],[vz]]^2)</f>
        <v>89.272374691386446</v>
      </c>
      <c r="Z804">
        <f t="shared" si="12"/>
        <v>0.97499999999999998</v>
      </c>
      <c r="AA804">
        <f>output__2[[#This Row],[m segmental(kg)]]*output__2[[#This Row],[vmag]]</f>
        <v>87.040565324101777</v>
      </c>
    </row>
    <row r="805" spans="1:27" x14ac:dyDescent="0.3">
      <c r="A805">
        <v>100.847061</v>
      </c>
      <c r="B805">
        <f>output__2[[#This Row],[time]]-A804</f>
        <v>0.10739200000000437</v>
      </c>
      <c r="C805">
        <v>2.4900000000000002</v>
      </c>
      <c r="D805">
        <v>7</v>
      </c>
      <c r="E805">
        <v>-2.65</v>
      </c>
      <c r="F805">
        <v>-0.34</v>
      </c>
      <c r="G805">
        <v>-0.21</v>
      </c>
      <c r="H805">
        <v>-0.16</v>
      </c>
      <c r="I805">
        <f>output__2[[#This Row],[wx]]*180/PI()</f>
        <v>-19.480565034447991</v>
      </c>
      <c r="J805">
        <f>output__2[[#This Row],[wy]]*180/PI()</f>
        <v>-12.032113697747286</v>
      </c>
      <c r="K805">
        <f>output__2[[#This Row],[wz]]*180/PI()</f>
        <v>-9.1673247220931717</v>
      </c>
      <c r="L805">
        <f>output__2[[#This Row],[wx (deg)]]*output__2[[#This Row],[dt]]</f>
        <v>-2.0920568401795241</v>
      </c>
      <c r="M805">
        <f>output__2[[#This Row],[wy (deg)]]*output__2[[#This Row],[dt]]</f>
        <v>-1.2921527542285292</v>
      </c>
      <c r="N805">
        <f>output__2[[#This Row],[wz (deg)]]*output__2[[#This Row],[dt]]</f>
        <v>-0.98449733655506999</v>
      </c>
      <c r="O805">
        <f>SUM($L$2:output__2[[#This Row],[delta θx]])</f>
        <v>-203.9710310207775</v>
      </c>
      <c r="P805">
        <f>SUM($M$2:output__2[[#This Row],[delta θy]])</f>
        <v>18.171935159943796</v>
      </c>
      <c r="Q805">
        <f>SUM($N$2:output__2[[#This Row],[delta θz]])</f>
        <v>-9.1108860874427879</v>
      </c>
      <c r="R805">
        <f>SQRT(output__2[[#This Row],[θ x]]^2+output__2[[#This Row],[θ y]]^2+output__2[[#This Row],[θ z]]^2)</f>
        <v>204.98148445270496</v>
      </c>
      <c r="S805">
        <f>output__2[[#This Row],[ax]]*$B805</f>
        <v>0.26740608000001093</v>
      </c>
      <c r="T805">
        <f>output__2[[#This Row],[ay]]*$B805</f>
        <v>0.75174400000003061</v>
      </c>
      <c r="U805">
        <f>output__2[[#This Row],[az]]*$B805</f>
        <v>-0.28458880000001158</v>
      </c>
      <c r="V805">
        <f>SUM(S$2:S805)</f>
        <v>21.110508599999619</v>
      </c>
      <c r="W805">
        <f>SUM(T$2:T805)</f>
        <v>12.344096469999814</v>
      </c>
      <c r="X805">
        <f>SUM($U$2:U805)</f>
        <v>-86.312138599999372</v>
      </c>
      <c r="Y805">
        <f>SQRT(output__2[[#This Row],[vx]]^2+output__2[[#This Row],[vy]]^2+output__2[[#This Row],[vz]]^2)</f>
        <v>89.709617994487203</v>
      </c>
      <c r="Z805">
        <f t="shared" si="12"/>
        <v>0.97499999999999998</v>
      </c>
      <c r="AA805">
        <f>output__2[[#This Row],[m segmental(kg)]]*output__2[[#This Row],[vmag]]</f>
        <v>87.466877544625021</v>
      </c>
    </row>
    <row r="806" spans="1:27" x14ac:dyDescent="0.3">
      <c r="A806">
        <v>100.970975</v>
      </c>
      <c r="B806">
        <f>output__2[[#This Row],[time]]-A805</f>
        <v>0.12391399999999919</v>
      </c>
      <c r="C806">
        <v>1.04</v>
      </c>
      <c r="D806">
        <v>1.99</v>
      </c>
      <c r="E806">
        <v>0.01</v>
      </c>
      <c r="F806">
        <v>-0.03</v>
      </c>
      <c r="G806">
        <v>-0.05</v>
      </c>
      <c r="H806">
        <v>0.5</v>
      </c>
      <c r="I806">
        <f>output__2[[#This Row],[wx]]*180/PI()</f>
        <v>-1.7188733853924696</v>
      </c>
      <c r="J806">
        <f>output__2[[#This Row],[wy]]*180/PI()</f>
        <v>-2.8647889756541161</v>
      </c>
      <c r="K806">
        <f>output__2[[#This Row],[wz]]*180/PI()</f>
        <v>28.647889756541161</v>
      </c>
      <c r="L806">
        <f>output__2[[#This Row],[wx (deg)]]*output__2[[#This Row],[dt]]</f>
        <v>-0.21299247667752108</v>
      </c>
      <c r="M806">
        <f>output__2[[#This Row],[wy (deg)]]*output__2[[#This Row],[dt]]</f>
        <v>-0.35498746112920182</v>
      </c>
      <c r="N806">
        <f>output__2[[#This Row],[wz (deg)]]*output__2[[#This Row],[dt]]</f>
        <v>3.5498746112920183</v>
      </c>
      <c r="O806">
        <f>SUM($L$2:output__2[[#This Row],[delta θx]])</f>
        <v>-204.18402349745503</v>
      </c>
      <c r="P806">
        <f>SUM($M$2:output__2[[#This Row],[delta θy]])</f>
        <v>17.816947698814595</v>
      </c>
      <c r="Q806">
        <f>SUM($N$2:output__2[[#This Row],[delta θz]])</f>
        <v>-5.5610114761507692</v>
      </c>
      <c r="R806">
        <f>SQRT(output__2[[#This Row],[θ x]]^2+output__2[[#This Row],[θ y]]^2+output__2[[#This Row],[θ z]]^2)</f>
        <v>205.03532360437174</v>
      </c>
      <c r="S806">
        <f>output__2[[#This Row],[ax]]*$B806</f>
        <v>0.12887055999999916</v>
      </c>
      <c r="T806">
        <f>output__2[[#This Row],[ay]]*$B806</f>
        <v>0.24658885999999838</v>
      </c>
      <c r="U806">
        <f>output__2[[#This Row],[az]]*$B806</f>
        <v>1.2391399999999919E-3</v>
      </c>
      <c r="V806">
        <f>SUM(S$2:S806)</f>
        <v>21.239379159999618</v>
      </c>
      <c r="W806">
        <f>SUM(T$2:T806)</f>
        <v>12.590685329999813</v>
      </c>
      <c r="X806">
        <f>SUM($U$2:U806)</f>
        <v>-86.310899459999376</v>
      </c>
      <c r="Y806">
        <f>SQRT(output__2[[#This Row],[vx]]^2+output__2[[#This Row],[vy]]^2+output__2[[#This Row],[vz]]^2)</f>
        <v>89.773091457158912</v>
      </c>
      <c r="Z806">
        <f t="shared" si="12"/>
        <v>0.97499999999999998</v>
      </c>
      <c r="AA806">
        <f>output__2[[#This Row],[m segmental(kg)]]*output__2[[#This Row],[vmag]]</f>
        <v>87.528764170729943</v>
      </c>
    </row>
    <row r="807" spans="1:27" x14ac:dyDescent="0.3">
      <c r="A807">
        <v>101.11332499999999</v>
      </c>
      <c r="B807">
        <f>output__2[[#This Row],[time]]-A806</f>
        <v>0.14234999999999332</v>
      </c>
      <c r="C807">
        <v>-0.45</v>
      </c>
      <c r="D807">
        <v>-2.85</v>
      </c>
      <c r="E807">
        <v>-0.96</v>
      </c>
      <c r="F807">
        <v>-0.45</v>
      </c>
      <c r="G807">
        <v>0.2</v>
      </c>
      <c r="H807">
        <v>-0.08</v>
      </c>
      <c r="I807">
        <f>output__2[[#This Row],[wx]]*180/PI()</f>
        <v>-25.783100780887047</v>
      </c>
      <c r="J807">
        <f>output__2[[#This Row],[wy]]*180/PI()</f>
        <v>11.459155902616464</v>
      </c>
      <c r="K807">
        <f>output__2[[#This Row],[wz]]*180/PI()</f>
        <v>-4.5836623610465859</v>
      </c>
      <c r="L807">
        <f>output__2[[#This Row],[wx (deg)]]*output__2[[#This Row],[dt]]</f>
        <v>-3.6702243961590986</v>
      </c>
      <c r="M807">
        <f>output__2[[#This Row],[wy (deg)]]*output__2[[#This Row],[dt]]</f>
        <v>1.631210842737377</v>
      </c>
      <c r="N807">
        <f>output__2[[#This Row],[wz (deg)]]*output__2[[#This Row],[dt]]</f>
        <v>-0.65248433709495091</v>
      </c>
      <c r="O807">
        <f>SUM($L$2:output__2[[#This Row],[delta θx]])</f>
        <v>-207.85424789361412</v>
      </c>
      <c r="P807">
        <f>SUM($M$2:output__2[[#This Row],[delta θy]])</f>
        <v>19.448158541551972</v>
      </c>
      <c r="Q807">
        <f>SUM($N$2:output__2[[#This Row],[delta θz]])</f>
        <v>-6.2134958132457196</v>
      </c>
      <c r="R807">
        <f>SQRT(output__2[[#This Row],[θ x]]^2+output__2[[#This Row],[θ y]]^2+output__2[[#This Row],[θ z]]^2)</f>
        <v>208.85455888799399</v>
      </c>
      <c r="S807">
        <f>output__2[[#This Row],[ax]]*$B807</f>
        <v>-6.4057499999996992E-2</v>
      </c>
      <c r="T807">
        <f>output__2[[#This Row],[ay]]*$B807</f>
        <v>-0.40569749999998095</v>
      </c>
      <c r="U807">
        <f>output__2[[#This Row],[az]]*$B807</f>
        <v>-0.13665599999999359</v>
      </c>
      <c r="V807">
        <f>SUM(S$2:S807)</f>
        <v>21.175321659999621</v>
      </c>
      <c r="W807">
        <f>SUM(T$2:T807)</f>
        <v>12.184987829999832</v>
      </c>
      <c r="X807">
        <f>SUM($U$2:U807)</f>
        <v>-86.447555459999364</v>
      </c>
      <c r="Y807">
        <f>SQRT(output__2[[#This Row],[vx]]^2+output__2[[#This Row],[vy]]^2+output__2[[#This Row],[vz]]^2)</f>
        <v>89.833446003319722</v>
      </c>
      <c r="Z807">
        <f t="shared" si="12"/>
        <v>0.97499999999999998</v>
      </c>
      <c r="AA807">
        <f>output__2[[#This Row],[m segmental(kg)]]*output__2[[#This Row],[vmag]]</f>
        <v>87.587609853236728</v>
      </c>
    </row>
    <row r="808" spans="1:27" x14ac:dyDescent="0.3">
      <c r="A808">
        <v>101.230256</v>
      </c>
      <c r="B808">
        <f>output__2[[#This Row],[time]]-A807</f>
        <v>0.11693100000000811</v>
      </c>
      <c r="C808">
        <v>-5.51</v>
      </c>
      <c r="D808">
        <v>5.39</v>
      </c>
      <c r="E808">
        <v>-5.5600000000000005</v>
      </c>
      <c r="F808">
        <v>0.70000000000000007</v>
      </c>
      <c r="G808">
        <v>0.51</v>
      </c>
      <c r="H808">
        <v>0.68</v>
      </c>
      <c r="I808">
        <f>output__2[[#This Row],[wx]]*180/PI()</f>
        <v>40.107045659157627</v>
      </c>
      <c r="J808">
        <f>output__2[[#This Row],[wy]]*180/PI()</f>
        <v>29.220847551671984</v>
      </c>
      <c r="K808">
        <f>output__2[[#This Row],[wz]]*180/PI()</f>
        <v>38.961130068895983</v>
      </c>
      <c r="L808">
        <f>output__2[[#This Row],[wx (deg)]]*output__2[[#This Row],[dt]]</f>
        <v>4.6897569559712862</v>
      </c>
      <c r="M808">
        <f>output__2[[#This Row],[wy (deg)]]*output__2[[#This Row],[dt]]</f>
        <v>3.4168229250647939</v>
      </c>
      <c r="N808">
        <f>output__2[[#This Row],[wz (deg)]]*output__2[[#This Row],[dt]]</f>
        <v>4.5557639000863919</v>
      </c>
      <c r="O808">
        <f>SUM($L$2:output__2[[#This Row],[delta θx]])</f>
        <v>-203.16449093764282</v>
      </c>
      <c r="P808">
        <f>SUM($M$2:output__2[[#This Row],[delta θy]])</f>
        <v>22.864981466616765</v>
      </c>
      <c r="Q808">
        <f>SUM($N$2:output__2[[#This Row],[delta θz]])</f>
        <v>-1.6577319131593278</v>
      </c>
      <c r="R808">
        <f>SQRT(output__2[[#This Row],[θ x]]^2+output__2[[#This Row],[θ y]]^2+output__2[[#This Row],[θ z]]^2)</f>
        <v>204.45382322303536</v>
      </c>
      <c r="S808">
        <f>output__2[[#This Row],[ax]]*$B808</f>
        <v>-0.6442898100000447</v>
      </c>
      <c r="T808">
        <f>output__2[[#This Row],[ay]]*$B808</f>
        <v>0.63025809000004374</v>
      </c>
      <c r="U808">
        <f>output__2[[#This Row],[az]]*$B808</f>
        <v>-0.65013636000004515</v>
      </c>
      <c r="V808">
        <f>SUM(S$2:S808)</f>
        <v>20.531031849999575</v>
      </c>
      <c r="W808">
        <f>SUM(T$2:T808)</f>
        <v>12.815245919999876</v>
      </c>
      <c r="X808">
        <f>SUM($U$2:U808)</f>
        <v>-87.097691819999412</v>
      </c>
      <c r="Y808">
        <f>SQRT(output__2[[#This Row],[vx]]^2+output__2[[#This Row],[vy]]^2+output__2[[#This Row],[vz]]^2)</f>
        <v>90.397797081496194</v>
      </c>
      <c r="Z808">
        <f t="shared" si="12"/>
        <v>0.97499999999999998</v>
      </c>
      <c r="AA808">
        <f>output__2[[#This Row],[m segmental(kg)]]*output__2[[#This Row],[vmag]]</f>
        <v>88.137852154458784</v>
      </c>
    </row>
    <row r="809" spans="1:27" x14ac:dyDescent="0.3">
      <c r="A809">
        <v>101.345946</v>
      </c>
      <c r="B809">
        <f>output__2[[#This Row],[time]]-A808</f>
        <v>0.11569000000000074</v>
      </c>
      <c r="C809">
        <v>-3.09</v>
      </c>
      <c r="D809">
        <v>3.3000000000000003</v>
      </c>
      <c r="E809">
        <v>0.01</v>
      </c>
      <c r="F809">
        <v>-0.04</v>
      </c>
      <c r="G809">
        <v>-0.1</v>
      </c>
      <c r="H809">
        <v>-0.43</v>
      </c>
      <c r="I809">
        <f>output__2[[#This Row],[wx]]*180/PI()</f>
        <v>-2.2918311805232929</v>
      </c>
      <c r="J809">
        <f>output__2[[#This Row],[wy]]*180/PI()</f>
        <v>-5.7295779513082321</v>
      </c>
      <c r="K809">
        <f>output__2[[#This Row],[wz]]*180/PI()</f>
        <v>-24.637185190625402</v>
      </c>
      <c r="L809">
        <f>output__2[[#This Row],[wx (deg)]]*output__2[[#This Row],[dt]]</f>
        <v>-0.26514194927474144</v>
      </c>
      <c r="M809">
        <f>output__2[[#This Row],[wy (deg)]]*output__2[[#This Row],[dt]]</f>
        <v>-0.66285487318685354</v>
      </c>
      <c r="N809">
        <f>output__2[[#This Row],[wz (deg)]]*output__2[[#This Row],[dt]]</f>
        <v>-2.8502759547034708</v>
      </c>
      <c r="O809">
        <f>SUM($L$2:output__2[[#This Row],[delta θx]])</f>
        <v>-203.42963288691757</v>
      </c>
      <c r="P809">
        <f>SUM($M$2:output__2[[#This Row],[delta θy]])</f>
        <v>22.202126593429913</v>
      </c>
      <c r="Q809">
        <f>SUM($N$2:output__2[[#This Row],[delta θz]])</f>
        <v>-4.5080078678627986</v>
      </c>
      <c r="R809">
        <f>SQRT(output__2[[#This Row],[θ x]]^2+output__2[[#This Row],[θ y]]^2+output__2[[#This Row],[θ z]]^2)</f>
        <v>204.68725435823663</v>
      </c>
      <c r="S809">
        <f>output__2[[#This Row],[ax]]*$B809</f>
        <v>-0.35748210000000225</v>
      </c>
      <c r="T809">
        <f>output__2[[#This Row],[ay]]*$B809</f>
        <v>0.38177700000000248</v>
      </c>
      <c r="U809">
        <f>output__2[[#This Row],[az]]*$B809</f>
        <v>1.1569000000000074E-3</v>
      </c>
      <c r="V809">
        <f>SUM(S$2:S809)</f>
        <v>20.173549749999573</v>
      </c>
      <c r="W809">
        <f>SUM(T$2:T809)</f>
        <v>13.197022919999879</v>
      </c>
      <c r="X809">
        <f>SUM($U$2:U809)</f>
        <v>-87.096534919999414</v>
      </c>
      <c r="Y809">
        <f>SQRT(output__2[[#This Row],[vx]]^2+output__2[[#This Row],[vy]]^2+output__2[[#This Row],[vz]]^2)</f>
        <v>90.371123255923891</v>
      </c>
      <c r="Z809">
        <f t="shared" si="12"/>
        <v>0.97499999999999998</v>
      </c>
      <c r="AA809">
        <f>output__2[[#This Row],[m segmental(kg)]]*output__2[[#This Row],[vmag]]</f>
        <v>88.111845174525797</v>
      </c>
    </row>
    <row r="810" spans="1:27" x14ac:dyDescent="0.3">
      <c r="A810">
        <v>101.472573</v>
      </c>
      <c r="B810">
        <f>output__2[[#This Row],[time]]-A809</f>
        <v>0.12662699999999916</v>
      </c>
      <c r="C810">
        <v>-1.17</v>
      </c>
      <c r="D810">
        <v>-3.99</v>
      </c>
      <c r="E810">
        <v>0.28000000000000003</v>
      </c>
      <c r="F810">
        <v>-0.27</v>
      </c>
      <c r="G810">
        <v>-0.09</v>
      </c>
      <c r="H810">
        <v>-0.16</v>
      </c>
      <c r="I810">
        <f>output__2[[#This Row],[wx]]*180/PI()</f>
        <v>-15.469860468532227</v>
      </c>
      <c r="J810">
        <f>output__2[[#This Row],[wy]]*180/PI()</f>
        <v>-5.156620156177409</v>
      </c>
      <c r="K810">
        <f>output__2[[#This Row],[wz]]*180/PI()</f>
        <v>-9.1673247220931717</v>
      </c>
      <c r="L810">
        <f>output__2[[#This Row],[wx (deg)]]*output__2[[#This Row],[dt]]</f>
        <v>-1.9589020215488173</v>
      </c>
      <c r="M810">
        <f>output__2[[#This Row],[wy (deg)]]*output__2[[#This Row],[dt]]</f>
        <v>-0.65296734051627237</v>
      </c>
      <c r="N810">
        <f>output__2[[#This Row],[wz (deg)]]*output__2[[#This Row],[dt]]</f>
        <v>-1.1608308275844843</v>
      </c>
      <c r="O810">
        <f>SUM($L$2:output__2[[#This Row],[delta θx]])</f>
        <v>-205.3885349084664</v>
      </c>
      <c r="P810">
        <f>SUM($M$2:output__2[[#This Row],[delta θy]])</f>
        <v>21.54915925291364</v>
      </c>
      <c r="Q810">
        <f>SUM($N$2:output__2[[#This Row],[delta θz]])</f>
        <v>-5.6688386954472829</v>
      </c>
      <c r="R810">
        <f>SQRT(output__2[[#This Row],[θ x]]^2+output__2[[#This Row],[θ y]]^2+output__2[[#This Row],[θ z]]^2)</f>
        <v>206.59368883997584</v>
      </c>
      <c r="S810">
        <f>output__2[[#This Row],[ax]]*$B810</f>
        <v>-0.148153589999999</v>
      </c>
      <c r="T810">
        <f>output__2[[#This Row],[ay]]*$B810</f>
        <v>-0.50524172999999661</v>
      </c>
      <c r="U810">
        <f>output__2[[#This Row],[az]]*$B810</f>
        <v>3.5455559999999768E-2</v>
      </c>
      <c r="V810">
        <f>SUM(S$2:S810)</f>
        <v>20.025396159999573</v>
      </c>
      <c r="W810">
        <f>SUM(T$2:T810)</f>
        <v>12.691781189999883</v>
      </c>
      <c r="X810">
        <f>SUM($U$2:U810)</f>
        <v>-87.061079359999411</v>
      </c>
      <c r="Y810">
        <f>SQRT(output__2[[#This Row],[vx]]^2+output__2[[#This Row],[vy]]^2+output__2[[#This Row],[vz]]^2)</f>
        <v>90.231531852606139</v>
      </c>
      <c r="Z810">
        <f t="shared" si="12"/>
        <v>0.97499999999999998</v>
      </c>
      <c r="AA810">
        <f>output__2[[#This Row],[m segmental(kg)]]*output__2[[#This Row],[vmag]]</f>
        <v>87.975743556290979</v>
      </c>
    </row>
    <row r="811" spans="1:27" x14ac:dyDescent="0.3">
      <c r="A811">
        <v>101.60140699999999</v>
      </c>
      <c r="B811">
        <f>output__2[[#This Row],[time]]-A810</f>
        <v>0.12883399999999767</v>
      </c>
      <c r="C811">
        <v>1.94</v>
      </c>
      <c r="D811">
        <v>4.0999999999999996</v>
      </c>
      <c r="E811">
        <v>-0.09</v>
      </c>
      <c r="F811">
        <v>1.17</v>
      </c>
      <c r="G811">
        <v>-0.48</v>
      </c>
      <c r="H811">
        <v>-0.64</v>
      </c>
      <c r="I811">
        <f>output__2[[#This Row],[wx]]*180/PI()</f>
        <v>67.036062030306311</v>
      </c>
      <c r="J811">
        <f>output__2[[#This Row],[wy]]*180/PI()</f>
        <v>-27.501974166279513</v>
      </c>
      <c r="K811">
        <f>output__2[[#This Row],[wz]]*180/PI()</f>
        <v>-36.669298888372687</v>
      </c>
      <c r="L811">
        <f>output__2[[#This Row],[wx (deg)]]*output__2[[#This Row],[dt]]</f>
        <v>8.6365240156123271</v>
      </c>
      <c r="M811">
        <f>output__2[[#This Row],[wy (deg)]]*output__2[[#This Row],[dt]]</f>
        <v>-3.5431893397383907</v>
      </c>
      <c r="N811">
        <f>output__2[[#This Row],[wz (deg)]]*output__2[[#This Row],[dt]]</f>
        <v>-4.7242524529845218</v>
      </c>
      <c r="O811">
        <f>SUM($L$2:output__2[[#This Row],[delta θx]])</f>
        <v>-196.75201089285406</v>
      </c>
      <c r="P811">
        <f>SUM($M$2:output__2[[#This Row],[delta θy]])</f>
        <v>18.00596991317525</v>
      </c>
      <c r="Q811">
        <f>SUM($N$2:output__2[[#This Row],[delta θz]])</f>
        <v>-10.393091148431804</v>
      </c>
      <c r="R811">
        <f>SQRT(output__2[[#This Row],[θ x]]^2+output__2[[#This Row],[θ y]]^2+output__2[[#This Row],[θ z]]^2)</f>
        <v>197.84737826545881</v>
      </c>
      <c r="S811">
        <f>output__2[[#This Row],[ax]]*$B811</f>
        <v>0.24993795999999549</v>
      </c>
      <c r="T811">
        <f>output__2[[#This Row],[ay]]*$B811</f>
        <v>0.52821939999999046</v>
      </c>
      <c r="U811">
        <f>output__2[[#This Row],[az]]*$B811</f>
        <v>-1.1595059999999791E-2</v>
      </c>
      <c r="V811">
        <f>SUM(S$2:S811)</f>
        <v>20.27533411999957</v>
      </c>
      <c r="W811">
        <f>SUM(T$2:T811)</f>
        <v>13.220000589999874</v>
      </c>
      <c r="X811">
        <f>SUM($U$2:U811)</f>
        <v>-87.072674419999416</v>
      </c>
      <c r="Y811">
        <f>SQRT(output__2[[#This Row],[vx]]^2+output__2[[#This Row],[vy]]^2+output__2[[#This Row],[vz]]^2)</f>
        <v>90.374267465514961</v>
      </c>
      <c r="Z811">
        <f t="shared" si="12"/>
        <v>0.97499999999999998</v>
      </c>
      <c r="AA811">
        <f>output__2[[#This Row],[m segmental(kg)]]*output__2[[#This Row],[vmag]]</f>
        <v>88.114910778877089</v>
      </c>
    </row>
    <row r="812" spans="1:27" x14ac:dyDescent="0.3">
      <c r="A812">
        <v>101.75085899999999</v>
      </c>
      <c r="B812">
        <f>output__2[[#This Row],[time]]-A811</f>
        <v>0.14945199999999659</v>
      </c>
      <c r="C812">
        <v>0.82000000000000006</v>
      </c>
      <c r="D812">
        <v>4.1500000000000004</v>
      </c>
      <c r="E812">
        <v>-1.04</v>
      </c>
      <c r="F812">
        <v>0.37</v>
      </c>
      <c r="G812">
        <v>-0.03</v>
      </c>
      <c r="H812">
        <v>0.16</v>
      </c>
      <c r="I812">
        <f>output__2[[#This Row],[wx]]*180/PI()</f>
        <v>21.199438419840458</v>
      </c>
      <c r="J812">
        <f>output__2[[#This Row],[wy]]*180/PI()</f>
        <v>-1.7188733853924696</v>
      </c>
      <c r="K812">
        <f>output__2[[#This Row],[wz]]*180/PI()</f>
        <v>9.1673247220931717</v>
      </c>
      <c r="L812">
        <f>output__2[[#This Row],[wx (deg)]]*output__2[[#This Row],[dt]]</f>
        <v>3.1682984707219237</v>
      </c>
      <c r="M812">
        <f>output__2[[#This Row],[wy (deg)]]*output__2[[#This Row],[dt]]</f>
        <v>-0.2568890651936695</v>
      </c>
      <c r="N812">
        <f>output__2[[#This Row],[wz (deg)]]*output__2[[#This Row],[dt]]</f>
        <v>1.3700750143662375</v>
      </c>
      <c r="O812">
        <f>SUM($L$2:output__2[[#This Row],[delta θx]])</f>
        <v>-193.58371242213212</v>
      </c>
      <c r="P812">
        <f>SUM($M$2:output__2[[#This Row],[delta θy]])</f>
        <v>17.749080847981581</v>
      </c>
      <c r="Q812">
        <f>SUM($N$2:output__2[[#This Row],[delta θz]])</f>
        <v>-9.0230161340655659</v>
      </c>
      <c r="R812">
        <f>SQRT(output__2[[#This Row],[θ x]]^2+output__2[[#This Row],[θ y]]^2+output__2[[#This Row],[θ z]]^2)</f>
        <v>194.60498042506146</v>
      </c>
      <c r="S812">
        <f>output__2[[#This Row],[ax]]*$B812</f>
        <v>0.12255063999999721</v>
      </c>
      <c r="T812">
        <f>output__2[[#This Row],[ay]]*$B812</f>
        <v>0.62022579999998584</v>
      </c>
      <c r="U812">
        <f>output__2[[#This Row],[az]]*$B812</f>
        <v>-0.15543007999999645</v>
      </c>
      <c r="V812">
        <f>SUM(S$2:S812)</f>
        <v>20.397884759999567</v>
      </c>
      <c r="W812">
        <f>SUM(T$2:T812)</f>
        <v>13.840226389999859</v>
      </c>
      <c r="X812">
        <f>SUM($U$2:U812)</f>
        <v>-87.228104499999418</v>
      </c>
      <c r="Y812">
        <f>SQRT(output__2[[#This Row],[vx]]^2+output__2[[#This Row],[vy]]^2+output__2[[#This Row],[vz]]^2)</f>
        <v>90.644182294681713</v>
      </c>
      <c r="Z812">
        <f t="shared" si="12"/>
        <v>0.97499999999999998</v>
      </c>
      <c r="AA812">
        <f>output__2[[#This Row],[m segmental(kg)]]*output__2[[#This Row],[vmag]]</f>
        <v>88.378077737314669</v>
      </c>
    </row>
    <row r="813" spans="1:27" x14ac:dyDescent="0.3">
      <c r="A813">
        <v>101.86940899999999</v>
      </c>
      <c r="B813">
        <f>output__2[[#This Row],[time]]-A812</f>
        <v>0.11854999999999905</v>
      </c>
      <c r="C813">
        <v>-0.12</v>
      </c>
      <c r="D813">
        <v>-2.87</v>
      </c>
      <c r="E813">
        <v>-1.6</v>
      </c>
      <c r="F813">
        <v>0.21</v>
      </c>
      <c r="G813">
        <v>0.16</v>
      </c>
      <c r="H813">
        <v>-0.1</v>
      </c>
      <c r="I813">
        <f>output__2[[#This Row],[wx]]*180/PI()</f>
        <v>12.032113697747286</v>
      </c>
      <c r="J813">
        <f>output__2[[#This Row],[wy]]*180/PI()</f>
        <v>9.1673247220931717</v>
      </c>
      <c r="K813">
        <f>output__2[[#This Row],[wz]]*180/PI()</f>
        <v>-5.7295779513082321</v>
      </c>
      <c r="L813">
        <f>output__2[[#This Row],[wx (deg)]]*output__2[[#This Row],[dt]]</f>
        <v>1.4264070788679293</v>
      </c>
      <c r="M813">
        <f>output__2[[#This Row],[wy (deg)]]*output__2[[#This Row],[dt]]</f>
        <v>1.0867863458041367</v>
      </c>
      <c r="N813">
        <f>output__2[[#This Row],[wz (deg)]]*output__2[[#This Row],[dt]]</f>
        <v>-0.6792414661275854</v>
      </c>
      <c r="O813">
        <f>SUM($L$2:output__2[[#This Row],[delta θx]])</f>
        <v>-192.1573053432642</v>
      </c>
      <c r="P813">
        <f>SUM($M$2:output__2[[#This Row],[delta θy]])</f>
        <v>18.835867193785717</v>
      </c>
      <c r="Q813">
        <f>SUM($N$2:output__2[[#This Row],[delta θz]])</f>
        <v>-9.7022576001931515</v>
      </c>
      <c r="R813">
        <f>SQRT(output__2[[#This Row],[θ x]]^2+output__2[[#This Row],[θ y]]^2+output__2[[#This Row],[θ z]]^2)</f>
        <v>193.32189139429323</v>
      </c>
      <c r="S813">
        <f>output__2[[#This Row],[ax]]*$B813</f>
        <v>-1.4225999999999885E-2</v>
      </c>
      <c r="T813">
        <f>output__2[[#This Row],[ay]]*$B813</f>
        <v>-0.34023849999999728</v>
      </c>
      <c r="U813">
        <f>output__2[[#This Row],[az]]*$B813</f>
        <v>-0.18967999999999849</v>
      </c>
      <c r="V813">
        <f>SUM(S$2:S813)</f>
        <v>20.383658759999566</v>
      </c>
      <c r="W813">
        <f>SUM(T$2:T813)</f>
        <v>13.499987889999861</v>
      </c>
      <c r="X813">
        <f>SUM($U$2:U813)</f>
        <v>-87.417784499999414</v>
      </c>
      <c r="Y813">
        <f>SQRT(output__2[[#This Row],[vx]]^2+output__2[[#This Row],[vy]]^2+output__2[[#This Row],[vz]]^2)</f>
        <v>90.772310008959167</v>
      </c>
      <c r="Z813">
        <f t="shared" si="12"/>
        <v>0.97499999999999998</v>
      </c>
      <c r="AA813">
        <f>output__2[[#This Row],[m segmental(kg)]]*output__2[[#This Row],[vmag]]</f>
        <v>88.503002258735179</v>
      </c>
    </row>
    <row r="814" spans="1:27" x14ac:dyDescent="0.3">
      <c r="A814">
        <v>101.986334</v>
      </c>
      <c r="B814">
        <f>output__2[[#This Row],[time]]-A813</f>
        <v>0.11692500000000905</v>
      </c>
      <c r="C814">
        <v>-3.14</v>
      </c>
      <c r="D814">
        <v>-7.04</v>
      </c>
      <c r="E814">
        <v>-0.71</v>
      </c>
      <c r="F814">
        <v>0.36</v>
      </c>
      <c r="G814">
        <v>0.67</v>
      </c>
      <c r="H814">
        <v>-0.01</v>
      </c>
      <c r="I814">
        <f>output__2[[#This Row],[wx]]*180/PI()</f>
        <v>20.626480624709636</v>
      </c>
      <c r="J814">
        <f>output__2[[#This Row],[wy]]*180/PI()</f>
        <v>38.388172273765157</v>
      </c>
      <c r="K814">
        <f>output__2[[#This Row],[wz]]*180/PI()</f>
        <v>-0.57295779513082323</v>
      </c>
      <c r="L814">
        <f>output__2[[#This Row],[wx (deg)]]*output__2[[#This Row],[dt]]</f>
        <v>2.4117512470443607</v>
      </c>
      <c r="M814">
        <f>output__2[[#This Row],[wy (deg)]]*output__2[[#This Row],[dt]]</f>
        <v>4.4885370431103384</v>
      </c>
      <c r="N814">
        <f>output__2[[#This Row],[wz (deg)]]*output__2[[#This Row],[dt]]</f>
        <v>-6.6993090195676688E-2</v>
      </c>
      <c r="O814">
        <f>SUM($L$2:output__2[[#This Row],[delta θx]])</f>
        <v>-189.74555409621985</v>
      </c>
      <c r="P814">
        <f>SUM($M$2:output__2[[#This Row],[delta θy]])</f>
        <v>23.324404236896054</v>
      </c>
      <c r="Q814">
        <f>SUM($N$2:output__2[[#This Row],[delta θz]])</f>
        <v>-9.7692506903888283</v>
      </c>
      <c r="R814">
        <f>SQRT(output__2[[#This Row],[θ x]]^2+output__2[[#This Row],[θ y]]^2+output__2[[#This Row],[θ z]]^2)</f>
        <v>191.42319972077388</v>
      </c>
      <c r="S814">
        <f>output__2[[#This Row],[ax]]*$B814</f>
        <v>-0.36714450000002841</v>
      </c>
      <c r="T814">
        <f>output__2[[#This Row],[ay]]*$B814</f>
        <v>-0.82315200000006372</v>
      </c>
      <c r="U814">
        <f>output__2[[#This Row],[az]]*$B814</f>
        <v>-8.3016750000006426E-2</v>
      </c>
      <c r="V814">
        <f>SUM(S$2:S814)</f>
        <v>20.016514259999539</v>
      </c>
      <c r="W814">
        <f>SUM(T$2:T814)</f>
        <v>12.676835889999797</v>
      </c>
      <c r="X814">
        <f>SUM($U$2:U814)</f>
        <v>-87.500801249999427</v>
      </c>
      <c r="Y814">
        <f>SQRT(output__2[[#This Row],[vx]]^2+output__2[[#This Row],[vy]]^2+output__2[[#This Row],[vz]]^2)</f>
        <v>90.651824199486754</v>
      </c>
      <c r="Z814">
        <f t="shared" si="12"/>
        <v>0.97499999999999998</v>
      </c>
      <c r="AA814">
        <f>output__2[[#This Row],[m segmental(kg)]]*output__2[[#This Row],[vmag]]</f>
        <v>88.38552859449959</v>
      </c>
    </row>
    <row r="815" spans="1:27" x14ac:dyDescent="0.3">
      <c r="A815">
        <v>102.12241299999999</v>
      </c>
      <c r="B815">
        <f>output__2[[#This Row],[time]]-A814</f>
        <v>0.13607899999999518</v>
      </c>
      <c r="C815">
        <v>0.69000000000000006</v>
      </c>
      <c r="D815">
        <v>5.01</v>
      </c>
      <c r="E815">
        <v>-1.78</v>
      </c>
      <c r="F815">
        <v>0.28000000000000003</v>
      </c>
      <c r="G815">
        <v>0.32</v>
      </c>
      <c r="H815">
        <v>-0.03</v>
      </c>
      <c r="I815">
        <f>output__2[[#This Row],[wx]]*180/PI()</f>
        <v>16.042818263663051</v>
      </c>
      <c r="J815">
        <f>output__2[[#This Row],[wy]]*180/PI()</f>
        <v>18.334649444186343</v>
      </c>
      <c r="K815">
        <f>output__2[[#This Row],[wz]]*180/PI()</f>
        <v>-1.7188733853924696</v>
      </c>
      <c r="L815">
        <f>output__2[[#This Row],[wx (deg)]]*output__2[[#This Row],[dt]]</f>
        <v>2.1830906665009269</v>
      </c>
      <c r="M815">
        <f>output__2[[#This Row],[wy (deg)]]*output__2[[#This Row],[dt]]</f>
        <v>2.4949607617153449</v>
      </c>
      <c r="N815">
        <f>output__2[[#This Row],[wz (deg)]]*output__2[[#This Row],[dt]]</f>
        <v>-0.23390257141081358</v>
      </c>
      <c r="O815">
        <f>SUM($L$2:output__2[[#This Row],[delta θx]])</f>
        <v>-187.56246342971892</v>
      </c>
      <c r="P815">
        <f>SUM($M$2:output__2[[#This Row],[delta θy]])</f>
        <v>25.819364998611398</v>
      </c>
      <c r="Q815">
        <f>SUM($N$2:output__2[[#This Row],[delta θz]])</f>
        <v>-10.003153261799643</v>
      </c>
      <c r="R815">
        <f>SQRT(output__2[[#This Row],[θ x]]^2+output__2[[#This Row],[θ y]]^2+output__2[[#This Row],[θ z]]^2)</f>
        <v>189.59530682992977</v>
      </c>
      <c r="S815">
        <f>output__2[[#This Row],[ax]]*$B815</f>
        <v>9.3894509999996684E-2</v>
      </c>
      <c r="T815">
        <f>output__2[[#This Row],[ay]]*$B815</f>
        <v>0.68175578999997577</v>
      </c>
      <c r="U815">
        <f>output__2[[#This Row],[az]]*$B815</f>
        <v>-0.24222061999999142</v>
      </c>
      <c r="V815">
        <f>SUM(S$2:S815)</f>
        <v>20.110408769999538</v>
      </c>
      <c r="W815">
        <f>SUM(T$2:T815)</f>
        <v>13.358591679999773</v>
      </c>
      <c r="X815">
        <f>SUM($U$2:U815)</f>
        <v>-87.743021869999424</v>
      </c>
      <c r="Y815">
        <f>SQRT(output__2[[#This Row],[vx]]^2+output__2[[#This Row],[vy]]^2+output__2[[#This Row],[vz]]^2)</f>
        <v>91.003947164112773</v>
      </c>
      <c r="Z815">
        <f t="shared" si="12"/>
        <v>0.97499999999999998</v>
      </c>
      <c r="AA815">
        <f>output__2[[#This Row],[m segmental(kg)]]*output__2[[#This Row],[vmag]]</f>
        <v>88.728848485009948</v>
      </c>
    </row>
    <row r="816" spans="1:27" x14ac:dyDescent="0.3">
      <c r="A816">
        <v>102.23954099999999</v>
      </c>
      <c r="B816">
        <f>output__2[[#This Row],[time]]-A815</f>
        <v>0.1171279999999939</v>
      </c>
      <c r="C816">
        <v>-1.23</v>
      </c>
      <c r="D816">
        <v>-0.84</v>
      </c>
      <c r="E816">
        <v>0.19</v>
      </c>
      <c r="F816">
        <v>0.06</v>
      </c>
      <c r="G816">
        <v>7.0000000000000007E-2</v>
      </c>
      <c r="H816">
        <v>-0.19</v>
      </c>
      <c r="I816">
        <f>output__2[[#This Row],[wx]]*180/PI()</f>
        <v>3.4377467707849392</v>
      </c>
      <c r="J816">
        <f>output__2[[#This Row],[wy]]*180/PI()</f>
        <v>4.0107045659157627</v>
      </c>
      <c r="K816">
        <f>output__2[[#This Row],[wz]]*180/PI()</f>
        <v>-10.886198107485642</v>
      </c>
      <c r="L816">
        <f>output__2[[#This Row],[wx (deg)]]*output__2[[#This Row],[dt]]</f>
        <v>0.40265640376847739</v>
      </c>
      <c r="M816">
        <f>output__2[[#This Row],[wy (deg)]]*output__2[[#This Row],[dt]]</f>
        <v>0.46976580439655702</v>
      </c>
      <c r="N816">
        <f>output__2[[#This Row],[wz (deg)]]*output__2[[#This Row],[dt]]</f>
        <v>-1.275078611933512</v>
      </c>
      <c r="O816">
        <f>SUM($L$2:output__2[[#This Row],[delta θx]])</f>
        <v>-187.15980702595044</v>
      </c>
      <c r="P816">
        <f>SUM($M$2:output__2[[#This Row],[delta θy]])</f>
        <v>26.289130803007954</v>
      </c>
      <c r="Q816">
        <f>SUM($N$2:output__2[[#This Row],[delta θz]])</f>
        <v>-11.278231873733155</v>
      </c>
      <c r="R816">
        <f>SQRT(output__2[[#This Row],[θ x]]^2+output__2[[#This Row],[θ y]]^2+output__2[[#This Row],[θ z]]^2)</f>
        <v>189.33333113471164</v>
      </c>
      <c r="S816">
        <f>output__2[[#This Row],[ax]]*$B816</f>
        <v>-0.1440674399999925</v>
      </c>
      <c r="T816">
        <f>output__2[[#This Row],[ay]]*$B816</f>
        <v>-9.8387519999994871E-2</v>
      </c>
      <c r="U816">
        <f>output__2[[#This Row],[az]]*$B816</f>
        <v>2.2254319999998842E-2</v>
      </c>
      <c r="V816">
        <f>SUM(S$2:S816)</f>
        <v>19.966341329999544</v>
      </c>
      <c r="W816">
        <f>SUM(T$2:T816)</f>
        <v>13.260204159999777</v>
      </c>
      <c r="X816">
        <f>SUM($U$2:U816)</f>
        <v>-87.720767549999422</v>
      </c>
      <c r="Y816">
        <f>SQRT(output__2[[#This Row],[vx]]^2+output__2[[#This Row],[vy]]^2+output__2[[#This Row],[vz]]^2)</f>
        <v>90.936356096073894</v>
      </c>
      <c r="Z816">
        <f t="shared" si="12"/>
        <v>0.97499999999999998</v>
      </c>
      <c r="AA816">
        <f>output__2[[#This Row],[m segmental(kg)]]*output__2[[#This Row],[vmag]]</f>
        <v>88.662947193672039</v>
      </c>
    </row>
    <row r="817" spans="1:27" x14ac:dyDescent="0.3">
      <c r="A817">
        <v>102.371731</v>
      </c>
      <c r="B817">
        <f>output__2[[#This Row],[time]]-A816</f>
        <v>0.13219000000000847</v>
      </c>
      <c r="C817">
        <v>1.1599999999999999</v>
      </c>
      <c r="D817">
        <v>-10.96</v>
      </c>
      <c r="E817">
        <v>-1.42</v>
      </c>
      <c r="F817">
        <v>-0.41000000000000003</v>
      </c>
      <c r="G817">
        <v>0.04</v>
      </c>
      <c r="H817">
        <v>-0.12</v>
      </c>
      <c r="I817">
        <f>output__2[[#This Row],[wx]]*180/PI()</f>
        <v>-23.491269600363758</v>
      </c>
      <c r="J817">
        <f>output__2[[#This Row],[wy]]*180/PI()</f>
        <v>2.2918311805232929</v>
      </c>
      <c r="K817">
        <f>output__2[[#This Row],[wz]]*180/PI()</f>
        <v>-6.8754935415698784</v>
      </c>
      <c r="L817">
        <f>output__2[[#This Row],[wx (deg)]]*output__2[[#This Row],[dt]]</f>
        <v>-3.1053109284722842</v>
      </c>
      <c r="M817">
        <f>output__2[[#This Row],[wy (deg)]]*output__2[[#This Row],[dt]]</f>
        <v>0.30295716375339349</v>
      </c>
      <c r="N817">
        <f>output__2[[#This Row],[wz (deg)]]*output__2[[#This Row],[dt]]</f>
        <v>-0.90887149126018041</v>
      </c>
      <c r="O817">
        <f>SUM($L$2:output__2[[#This Row],[delta θx]])</f>
        <v>-190.26511795442272</v>
      </c>
      <c r="P817">
        <f>SUM($M$2:output__2[[#This Row],[delta θy]])</f>
        <v>26.592087966761348</v>
      </c>
      <c r="Q817">
        <f>SUM($N$2:output__2[[#This Row],[delta θz]])</f>
        <v>-12.187103364993336</v>
      </c>
      <c r="R817">
        <f>SQRT(output__2[[#This Row],[θ x]]^2+output__2[[#This Row],[θ y]]^2+output__2[[#This Row],[θ z]]^2)</f>
        <v>192.50059672913068</v>
      </c>
      <c r="S817">
        <f>output__2[[#This Row],[ax]]*$B817</f>
        <v>0.15334040000000981</v>
      </c>
      <c r="T817">
        <f>output__2[[#This Row],[ay]]*$B817</f>
        <v>-1.448802400000093</v>
      </c>
      <c r="U817">
        <f>output__2[[#This Row],[az]]*$B817</f>
        <v>-0.18770980000001203</v>
      </c>
      <c r="V817">
        <f>SUM(S$2:S817)</f>
        <v>20.119681729999552</v>
      </c>
      <c r="W817">
        <f>SUM(T$2:T817)</f>
        <v>11.811401759999685</v>
      </c>
      <c r="X817">
        <f>SUM($U$2:U817)</f>
        <v>-87.90847734999943</v>
      </c>
      <c r="Y817">
        <f>SQRT(output__2[[#This Row],[vx]]^2+output__2[[#This Row],[vy]]^2+output__2[[#This Row],[vz]]^2)</f>
        <v>90.95169703995613</v>
      </c>
      <c r="Z817">
        <f t="shared" si="12"/>
        <v>0.97499999999999998</v>
      </c>
      <c r="AA817">
        <f>output__2[[#This Row],[m segmental(kg)]]*output__2[[#This Row],[vmag]]</f>
        <v>88.677904613957224</v>
      </c>
    </row>
    <row r="818" spans="1:27" x14ac:dyDescent="0.3">
      <c r="A818">
        <v>102.481009</v>
      </c>
      <c r="B818">
        <f>output__2[[#This Row],[time]]-A817</f>
        <v>0.10927800000000332</v>
      </c>
      <c r="C818">
        <v>0.70000000000000007</v>
      </c>
      <c r="D818">
        <v>3.33</v>
      </c>
      <c r="E818">
        <v>-1.69</v>
      </c>
      <c r="F818">
        <v>0.02</v>
      </c>
      <c r="G818">
        <v>0.36</v>
      </c>
      <c r="H818">
        <v>-0.01</v>
      </c>
      <c r="I818">
        <f>output__2[[#This Row],[wx]]*180/PI()</f>
        <v>1.1459155902616465</v>
      </c>
      <c r="J818">
        <f>output__2[[#This Row],[wy]]*180/PI()</f>
        <v>20.626480624709636</v>
      </c>
      <c r="K818">
        <f>output__2[[#This Row],[wz]]*180/PI()</f>
        <v>-0.57295779513082323</v>
      </c>
      <c r="L818">
        <f>output__2[[#This Row],[wx (deg)]]*output__2[[#This Row],[dt]]</f>
        <v>0.12522336387261601</v>
      </c>
      <c r="M818">
        <f>output__2[[#This Row],[wy (deg)]]*output__2[[#This Row],[dt]]</f>
        <v>2.254020549707088</v>
      </c>
      <c r="N818">
        <f>output__2[[#This Row],[wz (deg)]]*output__2[[#This Row],[dt]]</f>
        <v>-6.2611681936308006E-2</v>
      </c>
      <c r="O818">
        <f>SUM($L$2:output__2[[#This Row],[delta θx]])</f>
        <v>-190.13989459055011</v>
      </c>
      <c r="P818">
        <f>SUM($M$2:output__2[[#This Row],[delta θy]])</f>
        <v>28.846108516468437</v>
      </c>
      <c r="Q818">
        <f>SUM($N$2:output__2[[#This Row],[delta θz]])</f>
        <v>-12.249715046929644</v>
      </c>
      <c r="R818">
        <f>SQRT(output__2[[#This Row],[θ x]]^2+output__2[[#This Row],[θ y]]^2+output__2[[#This Row],[θ z]]^2)</f>
        <v>192.70530093949247</v>
      </c>
      <c r="S818">
        <f>output__2[[#This Row],[ax]]*$B818</f>
        <v>7.6494600000002327E-2</v>
      </c>
      <c r="T818">
        <f>output__2[[#This Row],[ay]]*$B818</f>
        <v>0.36389574000001107</v>
      </c>
      <c r="U818">
        <f>output__2[[#This Row],[az]]*$B818</f>
        <v>-0.1846798200000056</v>
      </c>
      <c r="V818">
        <f>SUM(S$2:S818)</f>
        <v>20.196176329999556</v>
      </c>
      <c r="W818">
        <f>SUM(T$2:T818)</f>
        <v>12.175297499999695</v>
      </c>
      <c r="X818">
        <f>SUM($U$2:U818)</f>
        <v>-88.093157169999429</v>
      </c>
      <c r="Y818">
        <f>SQRT(output__2[[#This Row],[vx]]^2+output__2[[#This Row],[vy]]^2+output__2[[#This Row],[vz]]^2)</f>
        <v>91.194998479873647</v>
      </c>
      <c r="Z818">
        <f t="shared" si="12"/>
        <v>0.97499999999999998</v>
      </c>
      <c r="AA818">
        <f>output__2[[#This Row],[m segmental(kg)]]*output__2[[#This Row],[vmag]]</f>
        <v>88.915123517876808</v>
      </c>
    </row>
    <row r="819" spans="1:27" x14ac:dyDescent="0.3">
      <c r="A819">
        <v>102.60484</v>
      </c>
      <c r="B819">
        <f>output__2[[#This Row],[time]]-A818</f>
        <v>0.12383099999999558</v>
      </c>
      <c r="C819">
        <v>0.81</v>
      </c>
      <c r="D819">
        <v>-1.6600000000000001</v>
      </c>
      <c r="E819">
        <v>-0.26</v>
      </c>
      <c r="F819">
        <v>0.14000000000000001</v>
      </c>
      <c r="G819">
        <v>0.31</v>
      </c>
      <c r="H819">
        <v>0.25</v>
      </c>
      <c r="I819">
        <f>output__2[[#This Row],[wx]]*180/PI()</f>
        <v>8.0214091318315255</v>
      </c>
      <c r="J819">
        <f>output__2[[#This Row],[wy]]*180/PI()</f>
        <v>17.761691649055518</v>
      </c>
      <c r="K819">
        <f>output__2[[#This Row],[wz]]*180/PI()</f>
        <v>14.323944878270581</v>
      </c>
      <c r="L819">
        <f>output__2[[#This Row],[wx (deg)]]*output__2[[#This Row],[dt]]</f>
        <v>0.99329911420379424</v>
      </c>
      <c r="M819">
        <f>output__2[[#This Row],[wy (deg)]]*output__2[[#This Row],[dt]]</f>
        <v>2.1994480385941153</v>
      </c>
      <c r="N819">
        <f>output__2[[#This Row],[wz (deg)]]*output__2[[#This Row],[dt]]</f>
        <v>1.773748418221061</v>
      </c>
      <c r="O819">
        <f>SUM($L$2:output__2[[#This Row],[delta θx]])</f>
        <v>-189.14659547634631</v>
      </c>
      <c r="P819">
        <f>SUM($M$2:output__2[[#This Row],[delta θy]])</f>
        <v>31.045556555062554</v>
      </c>
      <c r="Q819">
        <f>SUM($N$2:output__2[[#This Row],[delta θz]])</f>
        <v>-10.475966628708584</v>
      </c>
      <c r="R819">
        <f>SQRT(output__2[[#This Row],[θ x]]^2+output__2[[#This Row],[θ y]]^2+output__2[[#This Row],[θ z]]^2)</f>
        <v>191.96355653850546</v>
      </c>
      <c r="S819">
        <f>output__2[[#This Row],[ax]]*$B819</f>
        <v>0.10030310999999643</v>
      </c>
      <c r="T819">
        <f>output__2[[#This Row],[ay]]*$B819</f>
        <v>-0.2055594599999927</v>
      </c>
      <c r="U819">
        <f>output__2[[#This Row],[az]]*$B819</f>
        <v>-3.2196059999998854E-2</v>
      </c>
      <c r="V819">
        <f>SUM(S$2:S819)</f>
        <v>20.296479439999551</v>
      </c>
      <c r="W819">
        <f>SUM(T$2:T819)</f>
        <v>11.969738039999703</v>
      </c>
      <c r="X819">
        <f>SUM($U$2:U819)</f>
        <v>-88.125353229999433</v>
      </c>
      <c r="Y819">
        <f>SQRT(output__2[[#This Row],[vx]]^2+output__2[[#This Row],[vy]]^2+output__2[[#This Row],[vz]]^2)</f>
        <v>91.221157569484461</v>
      </c>
      <c r="Z819">
        <f t="shared" si="12"/>
        <v>0.97499999999999998</v>
      </c>
      <c r="AA819">
        <f>output__2[[#This Row],[m segmental(kg)]]*output__2[[#This Row],[vmag]]</f>
        <v>88.940628630247346</v>
      </c>
    </row>
    <row r="820" spans="1:27" x14ac:dyDescent="0.3">
      <c r="A820">
        <v>102.76397399999999</v>
      </c>
      <c r="B820">
        <f>output__2[[#This Row],[time]]-A819</f>
        <v>0.15913399999999456</v>
      </c>
      <c r="C820">
        <v>-0.22</v>
      </c>
      <c r="D820">
        <v>-8.17</v>
      </c>
      <c r="E820">
        <v>-1.47</v>
      </c>
      <c r="F820">
        <v>-0.84</v>
      </c>
      <c r="G820">
        <v>0.44</v>
      </c>
      <c r="H820">
        <v>0.02</v>
      </c>
      <c r="I820">
        <f>output__2[[#This Row],[wx]]*180/PI()</f>
        <v>-48.128454790989146</v>
      </c>
      <c r="J820">
        <f>output__2[[#This Row],[wy]]*180/PI()</f>
        <v>25.210142985756224</v>
      </c>
      <c r="K820">
        <f>output__2[[#This Row],[wz]]*180/PI()</f>
        <v>1.1459155902616465</v>
      </c>
      <c r="L820">
        <f>output__2[[#This Row],[wx (deg)]]*output__2[[#This Row],[dt]]</f>
        <v>-7.658873524709005</v>
      </c>
      <c r="M820">
        <f>output__2[[#This Row],[wy (deg)]]*output__2[[#This Row],[dt]]</f>
        <v>4.0117908938951938</v>
      </c>
      <c r="N820">
        <f>output__2[[#This Row],[wz (deg)]]*output__2[[#This Row],[dt]]</f>
        <v>0.18235413154069061</v>
      </c>
      <c r="O820">
        <f>SUM($L$2:output__2[[#This Row],[delta θx]])</f>
        <v>-196.80546900105531</v>
      </c>
      <c r="P820">
        <f>SUM($M$2:output__2[[#This Row],[delta θy]])</f>
        <v>35.057347448957749</v>
      </c>
      <c r="Q820">
        <f>SUM($N$2:output__2[[#This Row],[delta θz]])</f>
        <v>-10.293612497167892</v>
      </c>
      <c r="R820">
        <f>SQRT(output__2[[#This Row],[θ x]]^2+output__2[[#This Row],[θ y]]^2+output__2[[#This Row],[θ z]]^2)</f>
        <v>200.16835088775682</v>
      </c>
      <c r="S820">
        <f>output__2[[#This Row],[ax]]*$B820</f>
        <v>-3.5009479999998802E-2</v>
      </c>
      <c r="T820">
        <f>output__2[[#This Row],[ay]]*$B820</f>
        <v>-1.3001247799999556</v>
      </c>
      <c r="U820">
        <f>output__2[[#This Row],[az]]*$B820</f>
        <v>-0.23392697999999199</v>
      </c>
      <c r="V820">
        <f>SUM(S$2:S820)</f>
        <v>20.261469959999552</v>
      </c>
      <c r="W820">
        <f>SUM(T$2:T820)</f>
        <v>10.669613259999746</v>
      </c>
      <c r="X820">
        <f>SUM($U$2:U820)</f>
        <v>-88.359280209999426</v>
      </c>
      <c r="Y820">
        <f>SQRT(output__2[[#This Row],[vx]]^2+output__2[[#This Row],[vy]]^2+output__2[[#This Row],[vz]]^2)</f>
        <v>91.278311834121482</v>
      </c>
      <c r="Z820">
        <f t="shared" si="12"/>
        <v>0.97499999999999998</v>
      </c>
      <c r="AA820">
        <f>output__2[[#This Row],[m segmental(kg)]]*output__2[[#This Row],[vmag]]</f>
        <v>88.996354038268436</v>
      </c>
    </row>
    <row r="821" spans="1:27" x14ac:dyDescent="0.3">
      <c r="A821">
        <v>102.873042</v>
      </c>
      <c r="B821">
        <f>output__2[[#This Row],[time]]-A820</f>
        <v>0.10906800000000771</v>
      </c>
      <c r="C821">
        <v>-0.56000000000000005</v>
      </c>
      <c r="D821">
        <v>5.33</v>
      </c>
      <c r="E821">
        <v>-1.18</v>
      </c>
      <c r="F821">
        <v>-0.06</v>
      </c>
      <c r="G821">
        <v>0.43</v>
      </c>
      <c r="H821">
        <v>7.0000000000000007E-2</v>
      </c>
      <c r="I821">
        <f>output__2[[#This Row],[wx]]*180/PI()</f>
        <v>-3.4377467707849392</v>
      </c>
      <c r="J821">
        <f>output__2[[#This Row],[wy]]*180/PI()</f>
        <v>24.637185190625402</v>
      </c>
      <c r="K821">
        <f>output__2[[#This Row],[wz]]*180/PI()</f>
        <v>4.0107045659157627</v>
      </c>
      <c r="L821">
        <f>output__2[[#This Row],[wx (deg)]]*output__2[[#This Row],[dt]]</f>
        <v>-0.37494816479599824</v>
      </c>
      <c r="M821">
        <f>output__2[[#This Row],[wy (deg)]]*output__2[[#This Row],[dt]]</f>
        <v>2.6871285143713215</v>
      </c>
      <c r="N821">
        <f>output__2[[#This Row],[wz (deg)]]*output__2[[#This Row],[dt]]</f>
        <v>0.43743952559533134</v>
      </c>
      <c r="O821">
        <f>SUM($L$2:output__2[[#This Row],[delta θx]])</f>
        <v>-197.18041716585131</v>
      </c>
      <c r="P821">
        <f>SUM($M$2:output__2[[#This Row],[delta θy]])</f>
        <v>37.744475963329073</v>
      </c>
      <c r="Q821">
        <f>SUM($N$2:output__2[[#This Row],[delta θz]])</f>
        <v>-9.8561729715725601</v>
      </c>
      <c r="R821">
        <f>SQRT(output__2[[#This Row],[θ x]]^2+output__2[[#This Row],[θ y]]^2+output__2[[#This Row],[θ z]]^2)</f>
        <v>201.0022550248903</v>
      </c>
      <c r="S821">
        <f>output__2[[#This Row],[ax]]*$B821</f>
        <v>-6.1078080000004323E-2</v>
      </c>
      <c r="T821">
        <f>output__2[[#This Row],[ay]]*$B821</f>
        <v>0.58133244000004114</v>
      </c>
      <c r="U821">
        <f>output__2[[#This Row],[az]]*$B821</f>
        <v>-0.1287002400000091</v>
      </c>
      <c r="V821">
        <f>SUM(S$2:S821)</f>
        <v>20.200391879999547</v>
      </c>
      <c r="W821">
        <f>SUM(T$2:T821)</f>
        <v>11.250945699999788</v>
      </c>
      <c r="X821">
        <f>SUM($U$2:U821)</f>
        <v>-88.487980449999441</v>
      </c>
      <c r="Y821">
        <f>SQRT(output__2[[#This Row],[vx]]^2+output__2[[#This Row],[vy]]^2+output__2[[#This Row],[vz]]^2)</f>
        <v>91.45907442878142</v>
      </c>
      <c r="Z821">
        <f t="shared" si="12"/>
        <v>0.97499999999999998</v>
      </c>
      <c r="AA821">
        <f>output__2[[#This Row],[m segmental(kg)]]*output__2[[#This Row],[vmag]]</f>
        <v>89.172597568061889</v>
      </c>
    </row>
    <row r="822" spans="1:27" x14ac:dyDescent="0.3">
      <c r="A822">
        <v>103.00619399999999</v>
      </c>
      <c r="B822">
        <f>output__2[[#This Row],[time]]-A821</f>
        <v>0.1331519999999955</v>
      </c>
      <c r="C822">
        <v>-1.22</v>
      </c>
      <c r="D822">
        <v>0.16</v>
      </c>
      <c r="E822">
        <v>1.45</v>
      </c>
      <c r="F822">
        <v>-0.11</v>
      </c>
      <c r="G822">
        <v>0.13</v>
      </c>
      <c r="H822">
        <v>7.0000000000000007E-2</v>
      </c>
      <c r="I822">
        <f>output__2[[#This Row],[wx]]*180/PI()</f>
        <v>-6.3025357464390561</v>
      </c>
      <c r="J822">
        <f>output__2[[#This Row],[wy]]*180/PI()</f>
        <v>7.4484513367007024</v>
      </c>
      <c r="K822">
        <f>output__2[[#This Row],[wz]]*180/PI()</f>
        <v>4.0107045659157627</v>
      </c>
      <c r="L822">
        <f>output__2[[#This Row],[wx (deg)]]*output__2[[#This Row],[dt]]</f>
        <v>-0.83919523970982479</v>
      </c>
      <c r="M822">
        <f>output__2[[#This Row],[wy (deg)]]*output__2[[#This Row],[dt]]</f>
        <v>0.99177619238433834</v>
      </c>
      <c r="N822">
        <f>output__2[[#This Row],[wz (deg)]]*output__2[[#This Row],[dt]]</f>
        <v>0.53403333436079758</v>
      </c>
      <c r="O822">
        <f>SUM($L$2:output__2[[#This Row],[delta θx]])</f>
        <v>-198.01961240556113</v>
      </c>
      <c r="P822">
        <f>SUM($M$2:output__2[[#This Row],[delta θy]])</f>
        <v>38.736252155713409</v>
      </c>
      <c r="Q822">
        <f>SUM($N$2:output__2[[#This Row],[delta θz]])</f>
        <v>-9.3221396372117624</v>
      </c>
      <c r="R822">
        <f>SQRT(output__2[[#This Row],[θ x]]^2+output__2[[#This Row],[θ y]]^2+output__2[[#This Row],[θ z]]^2)</f>
        <v>201.9880353281732</v>
      </c>
      <c r="S822">
        <f>output__2[[#This Row],[ax]]*$B822</f>
        <v>-0.1624454399999945</v>
      </c>
      <c r="T822">
        <f>output__2[[#This Row],[ay]]*$B822</f>
        <v>2.130431999999928E-2</v>
      </c>
      <c r="U822">
        <f>output__2[[#This Row],[az]]*$B822</f>
        <v>0.19307039999999345</v>
      </c>
      <c r="V822">
        <f>SUM(S$2:S822)</f>
        <v>20.037946439999551</v>
      </c>
      <c r="W822">
        <f>SUM(T$2:T822)</f>
        <v>11.272250019999786</v>
      </c>
      <c r="X822">
        <f>SUM($U$2:U822)</f>
        <v>-88.294910049999444</v>
      </c>
      <c r="Y822">
        <f>SQRT(output__2[[#This Row],[vx]]^2+output__2[[#This Row],[vy]]^2+output__2[[#This Row],[vz]]^2)</f>
        <v>91.239103781126488</v>
      </c>
      <c r="Z822">
        <f t="shared" si="12"/>
        <v>0.97499999999999998</v>
      </c>
      <c r="AA822">
        <f>output__2[[#This Row],[m segmental(kg)]]*output__2[[#This Row],[vmag]]</f>
        <v>88.958126186598321</v>
      </c>
    </row>
    <row r="823" spans="1:27" x14ac:dyDescent="0.3">
      <c r="A823">
        <v>103.145017</v>
      </c>
      <c r="B823">
        <f>output__2[[#This Row],[time]]-A822</f>
        <v>0.13882300000000214</v>
      </c>
      <c r="C823">
        <v>1.59</v>
      </c>
      <c r="D823">
        <v>-6.19</v>
      </c>
      <c r="E823">
        <v>0.55000000000000004</v>
      </c>
      <c r="F823">
        <v>-0.65</v>
      </c>
      <c r="G823">
        <v>0.13</v>
      </c>
      <c r="H823">
        <v>0.1</v>
      </c>
      <c r="I823">
        <f>output__2[[#This Row],[wx]]*180/PI()</f>
        <v>-37.242256683503513</v>
      </c>
      <c r="J823">
        <f>output__2[[#This Row],[wy]]*180/PI()</f>
        <v>7.4484513367007024</v>
      </c>
      <c r="K823">
        <f>output__2[[#This Row],[wz]]*180/PI()</f>
        <v>5.7295779513082321</v>
      </c>
      <c r="L823">
        <f>output__2[[#This Row],[wx (deg)]]*output__2[[#This Row],[dt]]</f>
        <v>-5.1700817995740875</v>
      </c>
      <c r="M823">
        <f>output__2[[#This Row],[wy (deg)]]*output__2[[#This Row],[dt]]</f>
        <v>1.0340163599148176</v>
      </c>
      <c r="N823">
        <f>output__2[[#This Row],[wz (deg)]]*output__2[[#This Row],[dt]]</f>
        <v>0.795397199934475</v>
      </c>
      <c r="O823">
        <f>SUM($L$2:output__2[[#This Row],[delta θx]])</f>
        <v>-203.18969420513523</v>
      </c>
      <c r="P823">
        <f>SUM($M$2:output__2[[#This Row],[delta θy]])</f>
        <v>39.770268515628224</v>
      </c>
      <c r="Q823">
        <f>SUM($N$2:output__2[[#This Row],[delta θz]])</f>
        <v>-8.5267424372772869</v>
      </c>
      <c r="R823">
        <f>SQRT(output__2[[#This Row],[θ x]]^2+output__2[[#This Row],[θ y]]^2+output__2[[#This Row],[θ z]]^2)</f>
        <v>207.2207311674515</v>
      </c>
      <c r="S823">
        <f>output__2[[#This Row],[ax]]*$B823</f>
        <v>0.2207285700000034</v>
      </c>
      <c r="T823">
        <f>output__2[[#This Row],[ay]]*$B823</f>
        <v>-0.85931437000001332</v>
      </c>
      <c r="U823">
        <f>output__2[[#This Row],[az]]*$B823</f>
        <v>7.6352650000001188E-2</v>
      </c>
      <c r="V823">
        <f>SUM(S$2:S823)</f>
        <v>20.258675009999553</v>
      </c>
      <c r="W823">
        <f>SUM(T$2:T823)</f>
        <v>10.412935649999772</v>
      </c>
      <c r="X823">
        <f>SUM($U$2:U823)</f>
        <v>-88.21855739999944</v>
      </c>
      <c r="Y823">
        <f>SQRT(output__2[[#This Row],[vx]]^2+output__2[[#This Row],[vy]]^2+output__2[[#This Row],[vz]]^2)</f>
        <v>91.111783056577337</v>
      </c>
      <c r="Z823">
        <f t="shared" si="12"/>
        <v>0.97499999999999998</v>
      </c>
      <c r="AA823">
        <f>output__2[[#This Row],[m segmental(kg)]]*output__2[[#This Row],[vmag]]</f>
        <v>88.833988480162901</v>
      </c>
    </row>
    <row r="824" spans="1:27" x14ac:dyDescent="0.3">
      <c r="A824">
        <v>103.26654499999999</v>
      </c>
      <c r="B824">
        <f>output__2[[#This Row],[time]]-A823</f>
        <v>0.12152799999999786</v>
      </c>
      <c r="C824">
        <v>1.26</v>
      </c>
      <c r="D824">
        <v>7.15</v>
      </c>
      <c r="E824">
        <v>0.21</v>
      </c>
      <c r="F824">
        <v>-0.35000000000000003</v>
      </c>
      <c r="G824">
        <v>0.21</v>
      </c>
      <c r="H824">
        <v>0.05</v>
      </c>
      <c r="I824">
        <f>output__2[[#This Row],[wx]]*180/PI()</f>
        <v>-20.053522829578814</v>
      </c>
      <c r="J824">
        <f>output__2[[#This Row],[wy]]*180/PI()</f>
        <v>12.032113697747286</v>
      </c>
      <c r="K824">
        <f>output__2[[#This Row],[wz]]*180/PI()</f>
        <v>2.8647889756541161</v>
      </c>
      <c r="L824">
        <f>output__2[[#This Row],[wx (deg)]]*output__2[[#This Row],[dt]]</f>
        <v>-2.437064522433011</v>
      </c>
      <c r="M824">
        <f>output__2[[#This Row],[wy (deg)]]*output__2[[#This Row],[dt]]</f>
        <v>1.4622387134598065</v>
      </c>
      <c r="N824">
        <f>output__2[[#This Row],[wz (deg)]]*output__2[[#This Row],[dt]]</f>
        <v>0.34815207463328729</v>
      </c>
      <c r="O824">
        <f>SUM($L$2:output__2[[#This Row],[delta θx]])</f>
        <v>-205.62675872756824</v>
      </c>
      <c r="P824">
        <f>SUM($M$2:output__2[[#This Row],[delta θy]])</f>
        <v>41.232507229088029</v>
      </c>
      <c r="Q824">
        <f>SUM($N$2:output__2[[#This Row],[delta θz]])</f>
        <v>-8.178590362644</v>
      </c>
      <c r="R824">
        <f>SQRT(output__2[[#This Row],[θ x]]^2+output__2[[#This Row],[θ y]]^2+output__2[[#This Row],[θ z]]^2)</f>
        <v>209.87942466454945</v>
      </c>
      <c r="S824">
        <f>output__2[[#This Row],[ax]]*$B824</f>
        <v>0.15312527999999731</v>
      </c>
      <c r="T824">
        <f>output__2[[#This Row],[ay]]*$B824</f>
        <v>0.86892519999998474</v>
      </c>
      <c r="U824">
        <f>output__2[[#This Row],[az]]*$B824</f>
        <v>2.5520879999999548E-2</v>
      </c>
      <c r="V824">
        <f>SUM(S$2:S824)</f>
        <v>20.411800289999551</v>
      </c>
      <c r="W824">
        <f>SUM(T$2:T824)</f>
        <v>11.281860849999758</v>
      </c>
      <c r="X824">
        <f>SUM($U$2:U824)</f>
        <v>-88.193036519999438</v>
      </c>
      <c r="Y824">
        <f>SQRT(output__2[[#This Row],[vx]]^2+output__2[[#This Row],[vy]]^2+output__2[[#This Row],[vz]]^2)</f>
        <v>91.224632999730602</v>
      </c>
      <c r="Z824">
        <f t="shared" si="12"/>
        <v>0.97499999999999998</v>
      </c>
      <c r="AA824">
        <f>output__2[[#This Row],[m segmental(kg)]]*output__2[[#This Row],[vmag]]</f>
        <v>88.94401717473734</v>
      </c>
    </row>
    <row r="825" spans="1:27" x14ac:dyDescent="0.3">
      <c r="A825">
        <v>103.37781099999999</v>
      </c>
      <c r="B825">
        <f>output__2[[#This Row],[time]]-A824</f>
        <v>0.11126600000000053</v>
      </c>
      <c r="C825">
        <v>1.77</v>
      </c>
      <c r="D825">
        <v>0.67</v>
      </c>
      <c r="E825">
        <v>0.52</v>
      </c>
      <c r="F825">
        <v>-0.28000000000000003</v>
      </c>
      <c r="G825">
        <v>0.28999999999999998</v>
      </c>
      <c r="H825">
        <v>0.5</v>
      </c>
      <c r="I825">
        <f>output__2[[#This Row],[wx]]*180/PI()</f>
        <v>-16.042818263663051</v>
      </c>
      <c r="J825">
        <f>output__2[[#This Row],[wy]]*180/PI()</f>
        <v>16.615776058793873</v>
      </c>
      <c r="K825">
        <f>output__2[[#This Row],[wz]]*180/PI()</f>
        <v>28.647889756541161</v>
      </c>
      <c r="L825">
        <f>output__2[[#This Row],[wx (deg)]]*output__2[[#This Row],[dt]]</f>
        <v>-1.7850202169247416</v>
      </c>
      <c r="M825">
        <f>output__2[[#This Row],[wy (deg)]]*output__2[[#This Row],[dt]]</f>
        <v>1.848770938957768</v>
      </c>
      <c r="N825">
        <f>output__2[[#This Row],[wz (deg)]]*output__2[[#This Row],[dt]]</f>
        <v>3.1875361016513239</v>
      </c>
      <c r="O825">
        <f>SUM($L$2:output__2[[#This Row],[delta θx]])</f>
        <v>-207.41177894449299</v>
      </c>
      <c r="P825">
        <f>SUM($M$2:output__2[[#This Row],[delta θy]])</f>
        <v>43.081278168045799</v>
      </c>
      <c r="Q825">
        <f>SUM($N$2:output__2[[#This Row],[delta θz]])</f>
        <v>-4.9910542609926765</v>
      </c>
      <c r="R825">
        <f>SQRT(output__2[[#This Row],[θ x]]^2+output__2[[#This Row],[θ y]]^2+output__2[[#This Row],[θ z]]^2)</f>
        <v>211.89750634716765</v>
      </c>
      <c r="S825">
        <f>output__2[[#This Row],[ax]]*$B825</f>
        <v>0.19694082000000093</v>
      </c>
      <c r="T825">
        <f>output__2[[#This Row],[ay]]*$B825</f>
        <v>7.4548220000000359E-2</v>
      </c>
      <c r="U825">
        <f>output__2[[#This Row],[az]]*$B825</f>
        <v>5.7858320000000275E-2</v>
      </c>
      <c r="V825">
        <f>SUM(S$2:S825)</f>
        <v>20.608741109999553</v>
      </c>
      <c r="W825">
        <f>SUM(T$2:T825)</f>
        <v>11.356409069999758</v>
      </c>
      <c r="X825">
        <f>SUM($U$2:U825)</f>
        <v>-88.135178199999444</v>
      </c>
      <c r="Y825">
        <f>SQRT(output__2[[#This Row],[vx]]^2+output__2[[#This Row],[vy]]^2+output__2[[#This Row],[vz]]^2)</f>
        <v>91.222244400419214</v>
      </c>
      <c r="Z825">
        <f t="shared" si="12"/>
        <v>0.97499999999999998</v>
      </c>
      <c r="AA825">
        <f>output__2[[#This Row],[m segmental(kg)]]*output__2[[#This Row],[vmag]]</f>
        <v>88.941688290408734</v>
      </c>
    </row>
    <row r="826" spans="1:27" x14ac:dyDescent="0.3">
      <c r="A826">
        <v>103.49722199999999</v>
      </c>
      <c r="B826">
        <f>output__2[[#This Row],[time]]-A825</f>
        <v>0.11941099999999949</v>
      </c>
      <c r="C826">
        <v>-2.15</v>
      </c>
      <c r="D826">
        <v>-4.9000000000000004</v>
      </c>
      <c r="E826">
        <v>2.06</v>
      </c>
      <c r="F826">
        <v>-0.19</v>
      </c>
      <c r="G826">
        <v>0.3</v>
      </c>
      <c r="H826">
        <v>0.18</v>
      </c>
      <c r="I826">
        <f>output__2[[#This Row],[wx]]*180/PI()</f>
        <v>-10.886198107485642</v>
      </c>
      <c r="J826">
        <f>output__2[[#This Row],[wy]]*180/PI()</f>
        <v>17.188733853924695</v>
      </c>
      <c r="K826">
        <f>output__2[[#This Row],[wz]]*180/PI()</f>
        <v>10.313240312354818</v>
      </c>
      <c r="L826">
        <f>output__2[[#This Row],[wx (deg)]]*output__2[[#This Row],[dt]]</f>
        <v>-1.2999318022129625</v>
      </c>
      <c r="M826">
        <f>output__2[[#This Row],[wy (deg)]]*output__2[[#This Row],[dt]]</f>
        <v>2.052523898230993</v>
      </c>
      <c r="N826">
        <f>output__2[[#This Row],[wz (deg)]]*output__2[[#This Row],[dt]]</f>
        <v>1.2315143389385959</v>
      </c>
      <c r="O826">
        <f>SUM($L$2:output__2[[#This Row],[delta θx]])</f>
        <v>-208.71171074670596</v>
      </c>
      <c r="P826">
        <f>SUM($M$2:output__2[[#This Row],[delta θy]])</f>
        <v>45.133802066276793</v>
      </c>
      <c r="Q826">
        <f>SUM($N$2:output__2[[#This Row],[delta θz]])</f>
        <v>-3.7595399220540804</v>
      </c>
      <c r="R826">
        <f>SQRT(output__2[[#This Row],[θ x]]^2+output__2[[#This Row],[θ y]]^2+output__2[[#This Row],[θ z]]^2)</f>
        <v>213.56912799419308</v>
      </c>
      <c r="S826">
        <f>output__2[[#This Row],[ax]]*$B826</f>
        <v>-0.25673364999999887</v>
      </c>
      <c r="T826">
        <f>output__2[[#This Row],[ay]]*$B826</f>
        <v>-0.58511389999999752</v>
      </c>
      <c r="U826">
        <f>output__2[[#This Row],[az]]*$B826</f>
        <v>0.24598665999999897</v>
      </c>
      <c r="V826">
        <f>SUM(S$2:S826)</f>
        <v>20.352007459999555</v>
      </c>
      <c r="W826">
        <f>SUM(T$2:T826)</f>
        <v>10.77129516999976</v>
      </c>
      <c r="X826">
        <f>SUM($U$2:U826)</f>
        <v>-87.889191539999445</v>
      </c>
      <c r="Y826">
        <f>SQRT(output__2[[#This Row],[vx]]^2+output__2[[#This Row],[vy]]^2+output__2[[#This Row],[vz]]^2)</f>
        <v>90.855572183800859</v>
      </c>
      <c r="Z826">
        <f t="shared" si="12"/>
        <v>0.97499999999999998</v>
      </c>
      <c r="AA826">
        <f>output__2[[#This Row],[m segmental(kg)]]*output__2[[#This Row],[vmag]]</f>
        <v>88.584182879205841</v>
      </c>
    </row>
    <row r="827" spans="1:27" x14ac:dyDescent="0.3">
      <c r="A827">
        <v>103.62155199999999</v>
      </c>
      <c r="B827">
        <f>output__2[[#This Row],[time]]-A826</f>
        <v>0.1243300000000005</v>
      </c>
      <c r="C827">
        <v>-3.16</v>
      </c>
      <c r="D827">
        <v>3.56</v>
      </c>
      <c r="E827">
        <v>-2.65</v>
      </c>
      <c r="F827">
        <v>0.44</v>
      </c>
      <c r="G827">
        <v>0.16</v>
      </c>
      <c r="H827">
        <v>0.48</v>
      </c>
      <c r="I827">
        <f>output__2[[#This Row],[wx]]*180/PI()</f>
        <v>25.210142985756224</v>
      </c>
      <c r="J827">
        <f>output__2[[#This Row],[wy]]*180/PI()</f>
        <v>9.1673247220931717</v>
      </c>
      <c r="K827">
        <f>output__2[[#This Row],[wz]]*180/PI()</f>
        <v>27.501974166279513</v>
      </c>
      <c r="L827">
        <f>output__2[[#This Row],[wx (deg)]]*output__2[[#This Row],[dt]]</f>
        <v>3.1343770774190838</v>
      </c>
      <c r="M827">
        <f>output__2[[#This Row],[wy (deg)]]*output__2[[#This Row],[dt]]</f>
        <v>1.1397734826978485</v>
      </c>
      <c r="N827">
        <f>output__2[[#This Row],[wz (deg)]]*output__2[[#This Row],[dt]]</f>
        <v>3.4193204480935457</v>
      </c>
      <c r="O827">
        <f>SUM($L$2:output__2[[#This Row],[delta θx]])</f>
        <v>-205.57733366928687</v>
      </c>
      <c r="P827">
        <f>SUM($M$2:output__2[[#This Row],[delta θy]])</f>
        <v>46.273575548974641</v>
      </c>
      <c r="Q827">
        <f>SUM($N$2:output__2[[#This Row],[delta θz]])</f>
        <v>-0.34021947396053465</v>
      </c>
      <c r="R827">
        <f>SQRT(output__2[[#This Row],[θ x]]^2+output__2[[#This Row],[θ y]]^2+output__2[[#This Row],[θ z]]^2)</f>
        <v>210.72114194344724</v>
      </c>
      <c r="S827">
        <f>output__2[[#This Row],[ax]]*$B827</f>
        <v>-0.39288280000000159</v>
      </c>
      <c r="T827">
        <f>output__2[[#This Row],[ay]]*$B827</f>
        <v>0.44261480000000175</v>
      </c>
      <c r="U827">
        <f>output__2[[#This Row],[az]]*$B827</f>
        <v>-0.32947450000000128</v>
      </c>
      <c r="V827">
        <f>SUM(S$2:S827)</f>
        <v>19.959124659999553</v>
      </c>
      <c r="W827">
        <f>SUM(T$2:T827)</f>
        <v>11.213909969999762</v>
      </c>
      <c r="X827">
        <f>SUM($U$2:U827)</f>
        <v>-88.218666039999448</v>
      </c>
      <c r="Y827">
        <f>SQRT(output__2[[#This Row],[vx]]^2+output__2[[#This Row],[vy]]^2+output__2[[#This Row],[vz]]^2)</f>
        <v>91.140833175287653</v>
      </c>
      <c r="Z827">
        <f t="shared" si="12"/>
        <v>0.97499999999999998</v>
      </c>
      <c r="AA827">
        <f>output__2[[#This Row],[m segmental(kg)]]*output__2[[#This Row],[vmag]]</f>
        <v>88.862312345905465</v>
      </c>
    </row>
    <row r="828" spans="1:27" x14ac:dyDescent="0.3">
      <c r="A828">
        <v>103.74279799999999</v>
      </c>
      <c r="B828">
        <f>output__2[[#This Row],[time]]-A827</f>
        <v>0.1212459999999993</v>
      </c>
      <c r="C828">
        <v>-0.24</v>
      </c>
      <c r="D828">
        <v>3.45</v>
      </c>
      <c r="E828">
        <v>0.6</v>
      </c>
      <c r="F828">
        <v>-0.08</v>
      </c>
      <c r="G828">
        <v>0</v>
      </c>
      <c r="H828">
        <v>-0.42</v>
      </c>
      <c r="I828">
        <f>output__2[[#This Row],[wx]]*180/PI()</f>
        <v>-4.5836623610465859</v>
      </c>
      <c r="J828">
        <f>output__2[[#This Row],[wy]]*180/PI()</f>
        <v>0</v>
      </c>
      <c r="K828">
        <f>output__2[[#This Row],[wz]]*180/PI()</f>
        <v>-24.064227395494573</v>
      </c>
      <c r="L828">
        <f>output__2[[#This Row],[wx (deg)]]*output__2[[#This Row],[dt]]</f>
        <v>-0.55575072662745117</v>
      </c>
      <c r="M828">
        <f>output__2[[#This Row],[wy (deg)]]*output__2[[#This Row],[dt]]</f>
        <v>0</v>
      </c>
      <c r="N828">
        <f>output__2[[#This Row],[wz (deg)]]*output__2[[#This Row],[dt]]</f>
        <v>-2.9176913147941179</v>
      </c>
      <c r="O828">
        <f>SUM($L$2:output__2[[#This Row],[delta θx]])</f>
        <v>-206.13308439591432</v>
      </c>
      <c r="P828">
        <f>SUM($M$2:output__2[[#This Row],[delta θy]])</f>
        <v>46.273575548974641</v>
      </c>
      <c r="Q828">
        <f>SUM($N$2:output__2[[#This Row],[delta θz]])</f>
        <v>-3.2579107887546526</v>
      </c>
      <c r="R828">
        <f>SQRT(output__2[[#This Row],[θ x]]^2+output__2[[#This Row],[θ y]]^2+output__2[[#This Row],[θ z]]^2)</f>
        <v>211.28820662632188</v>
      </c>
      <c r="S828">
        <f>output__2[[#This Row],[ax]]*$B828</f>
        <v>-2.909903999999983E-2</v>
      </c>
      <c r="T828">
        <f>output__2[[#This Row],[ay]]*$B828</f>
        <v>0.41829869999999758</v>
      </c>
      <c r="U828">
        <f>output__2[[#This Row],[az]]*$B828</f>
        <v>7.2747599999999579E-2</v>
      </c>
      <c r="V828">
        <f>SUM(S$2:S828)</f>
        <v>19.930025619999554</v>
      </c>
      <c r="W828">
        <f>SUM(T$2:T828)</f>
        <v>11.632208669999759</v>
      </c>
      <c r="X828">
        <f>SUM($U$2:U828)</f>
        <v>-88.145918439999448</v>
      </c>
      <c r="Y828">
        <f>SQRT(output__2[[#This Row],[vx]]^2+output__2[[#This Row],[vy]]^2+output__2[[#This Row],[vz]]^2)</f>
        <v>91.116503101179703</v>
      </c>
      <c r="Z828">
        <f t="shared" si="12"/>
        <v>0.97499999999999998</v>
      </c>
      <c r="AA828">
        <f>output__2[[#This Row],[m segmental(kg)]]*output__2[[#This Row],[vmag]]</f>
        <v>88.838590523650211</v>
      </c>
    </row>
    <row r="829" spans="1:27" x14ac:dyDescent="0.3">
      <c r="A829">
        <v>103.87247599999999</v>
      </c>
      <c r="B829">
        <f>output__2[[#This Row],[time]]-A828</f>
        <v>0.12967799999999841</v>
      </c>
      <c r="C829">
        <v>0.28000000000000003</v>
      </c>
      <c r="D829">
        <v>-5.7700000000000005</v>
      </c>
      <c r="E829">
        <v>0.81</v>
      </c>
      <c r="F829">
        <v>-0.45</v>
      </c>
      <c r="G829">
        <v>-0.13</v>
      </c>
      <c r="H829">
        <v>-0.22</v>
      </c>
      <c r="I829">
        <f>output__2[[#This Row],[wx]]*180/PI()</f>
        <v>-25.783100780887047</v>
      </c>
      <c r="J829">
        <f>output__2[[#This Row],[wy]]*180/PI()</f>
        <v>-7.4484513367007024</v>
      </c>
      <c r="K829">
        <f>output__2[[#This Row],[wz]]*180/PI()</f>
        <v>-12.605071492878112</v>
      </c>
      <c r="L829">
        <f>output__2[[#This Row],[wx (deg)]]*output__2[[#This Row],[dt]]</f>
        <v>-3.3435009430638294</v>
      </c>
      <c r="M829">
        <f>output__2[[#This Row],[wy (deg)]]*output__2[[#This Row],[dt]]</f>
        <v>-0.96590027244066179</v>
      </c>
      <c r="N829">
        <f>output__2[[#This Row],[wz (deg)]]*output__2[[#This Row],[dt]]</f>
        <v>-1.6346004610534277</v>
      </c>
      <c r="O829">
        <f>SUM($L$2:output__2[[#This Row],[delta θx]])</f>
        <v>-209.47658533897814</v>
      </c>
      <c r="P829">
        <f>SUM($M$2:output__2[[#This Row],[delta θy]])</f>
        <v>45.307675276533978</v>
      </c>
      <c r="Q829">
        <f>SUM($N$2:output__2[[#This Row],[delta θz]])</f>
        <v>-4.8925112498080807</v>
      </c>
      <c r="R829">
        <f>SQRT(output__2[[#This Row],[θ x]]^2+output__2[[#This Row],[θ y]]^2+output__2[[#This Row],[θ z]]^2)</f>
        <v>214.37621582295816</v>
      </c>
      <c r="S829">
        <f>output__2[[#This Row],[ax]]*$B829</f>
        <v>3.6309839999999559E-2</v>
      </c>
      <c r="T829">
        <f>output__2[[#This Row],[ay]]*$B829</f>
        <v>-0.74824205999999083</v>
      </c>
      <c r="U829">
        <f>output__2[[#This Row],[az]]*$B829</f>
        <v>0.10503917999999872</v>
      </c>
      <c r="V829">
        <f>SUM(S$2:S829)</f>
        <v>19.966335459999556</v>
      </c>
      <c r="W829">
        <f>SUM(T$2:T829)</f>
        <v>10.883966609999769</v>
      </c>
      <c r="X829">
        <f>SUM($U$2:U829)</f>
        <v>-88.040879259999443</v>
      </c>
      <c r="Y829">
        <f>SQRT(output__2[[#This Row],[vx]]^2+output__2[[#This Row],[vy]]^2+output__2[[#This Row],[vz]]^2)</f>
        <v>90.930257350029663</v>
      </c>
      <c r="Z829">
        <f t="shared" si="12"/>
        <v>0.97499999999999998</v>
      </c>
      <c r="AA829">
        <f>output__2[[#This Row],[m segmental(kg)]]*output__2[[#This Row],[vmag]]</f>
        <v>88.657000916278918</v>
      </c>
    </row>
    <row r="830" spans="1:27" x14ac:dyDescent="0.3">
      <c r="A830">
        <v>103.989515</v>
      </c>
      <c r="B830">
        <f>output__2[[#This Row],[time]]-A829</f>
        <v>0.11703900000000544</v>
      </c>
      <c r="C830">
        <v>6.23</v>
      </c>
      <c r="D830">
        <v>10.44</v>
      </c>
      <c r="E830">
        <v>-4.95</v>
      </c>
      <c r="F830">
        <v>0.73</v>
      </c>
      <c r="G830">
        <v>-1.1300000000000001</v>
      </c>
      <c r="H830">
        <v>-0.49</v>
      </c>
      <c r="I830">
        <f>output__2[[#This Row],[wx]]*180/PI()</f>
        <v>41.825919044550098</v>
      </c>
      <c r="J830">
        <f>output__2[[#This Row],[wy]]*180/PI()</f>
        <v>-64.744230849783037</v>
      </c>
      <c r="K830">
        <f>output__2[[#This Row],[wz]]*180/PI()</f>
        <v>-28.074931961410339</v>
      </c>
      <c r="L830">
        <f>output__2[[#This Row],[wx (deg)]]*output__2[[#This Row],[dt]]</f>
        <v>4.8952637390553262</v>
      </c>
      <c r="M830">
        <f>output__2[[#This Row],[wy (deg)]]*output__2[[#This Row],[dt]]</f>
        <v>-7.5776000344281096</v>
      </c>
      <c r="N830">
        <f>output__2[[#This Row],[wz (deg)]]*output__2[[#This Row],[dt]]</f>
        <v>-3.2858619618316576</v>
      </c>
      <c r="O830">
        <f>SUM($L$2:output__2[[#This Row],[delta θx]])</f>
        <v>-204.5813215999228</v>
      </c>
      <c r="P830">
        <f>SUM($M$2:output__2[[#This Row],[delta θy]])</f>
        <v>37.730075242105869</v>
      </c>
      <c r="Q830">
        <f>SUM($N$2:output__2[[#This Row],[delta θz]])</f>
        <v>-8.1783732116397374</v>
      </c>
      <c r="R830">
        <f>SQRT(output__2[[#This Row],[θ x]]^2+output__2[[#This Row],[θ y]]^2+output__2[[#This Row],[θ z]]^2)</f>
        <v>208.19212644510569</v>
      </c>
      <c r="S830">
        <f>output__2[[#This Row],[ax]]*$B830</f>
        <v>0.72915297000003398</v>
      </c>
      <c r="T830">
        <f>output__2[[#This Row],[ay]]*$B830</f>
        <v>1.2218871600000567</v>
      </c>
      <c r="U830">
        <f>output__2[[#This Row],[az]]*$B830</f>
        <v>-0.57934305000002695</v>
      </c>
      <c r="V830">
        <f>SUM(S$2:S830)</f>
        <v>20.695488429999589</v>
      </c>
      <c r="W830">
        <f>SUM(T$2:T830)</f>
        <v>12.105853769999825</v>
      </c>
      <c r="X830">
        <f>SUM($U$2:U830)</f>
        <v>-88.620222309999463</v>
      </c>
      <c r="Y830">
        <f>SQRT(output__2[[#This Row],[vx]]^2+output__2[[#This Row],[vy]]^2+output__2[[#This Row],[vz]]^2)</f>
        <v>91.806310998376318</v>
      </c>
      <c r="Z830">
        <f t="shared" si="12"/>
        <v>0.97499999999999998</v>
      </c>
      <c r="AA830">
        <f>output__2[[#This Row],[m segmental(kg)]]*output__2[[#This Row],[vmag]]</f>
        <v>89.511153223416912</v>
      </c>
    </row>
    <row r="831" spans="1:27" x14ac:dyDescent="0.3">
      <c r="A831">
        <v>104.10856799999999</v>
      </c>
      <c r="B831">
        <f>output__2[[#This Row],[time]]-A830</f>
        <v>0.11905299999999386</v>
      </c>
      <c r="C831">
        <v>2.89</v>
      </c>
      <c r="D831">
        <v>3.17</v>
      </c>
      <c r="E831">
        <v>-0.99</v>
      </c>
      <c r="F831">
        <v>0.06</v>
      </c>
      <c r="G831">
        <v>0.14000000000000001</v>
      </c>
      <c r="H831">
        <v>0.22</v>
      </c>
      <c r="I831">
        <f>output__2[[#This Row],[wx]]*180/PI()</f>
        <v>3.4377467707849392</v>
      </c>
      <c r="J831">
        <f>output__2[[#This Row],[wy]]*180/PI()</f>
        <v>8.0214091318315255</v>
      </c>
      <c r="K831">
        <f>output__2[[#This Row],[wz]]*180/PI()</f>
        <v>12.605071492878112</v>
      </c>
      <c r="L831">
        <f>output__2[[#This Row],[wx (deg)]]*output__2[[#This Row],[dt]]</f>
        <v>0.40927406630223823</v>
      </c>
      <c r="M831">
        <f>output__2[[#This Row],[wy (deg)]]*output__2[[#This Row],[dt]]</f>
        <v>0.95497282137188932</v>
      </c>
      <c r="N831">
        <f>output__2[[#This Row],[wz (deg)]]*output__2[[#This Row],[dt]]</f>
        <v>1.5006715764415406</v>
      </c>
      <c r="O831">
        <f>SUM($L$2:output__2[[#This Row],[delta θx]])</f>
        <v>-204.17204753362057</v>
      </c>
      <c r="P831">
        <f>SUM($M$2:output__2[[#This Row],[delta θy]])</f>
        <v>38.685048063477758</v>
      </c>
      <c r="Q831">
        <f>SUM($N$2:output__2[[#This Row],[delta θz]])</f>
        <v>-6.677701635198197</v>
      </c>
      <c r="R831">
        <f>SQRT(output__2[[#This Row],[θ x]]^2+output__2[[#This Row],[θ y]]^2+output__2[[#This Row],[θ z]]^2)</f>
        <v>207.91187949916025</v>
      </c>
      <c r="S831">
        <f>output__2[[#This Row],[ax]]*$B831</f>
        <v>0.34406316999998227</v>
      </c>
      <c r="T831">
        <f>output__2[[#This Row],[ay]]*$B831</f>
        <v>0.37739800999998052</v>
      </c>
      <c r="U831">
        <f>output__2[[#This Row],[az]]*$B831</f>
        <v>-0.11786246999999392</v>
      </c>
      <c r="V831">
        <f>SUM(S$2:S831)</f>
        <v>21.039551599999569</v>
      </c>
      <c r="W831">
        <f>SUM(T$2:T831)</f>
        <v>12.483251779999806</v>
      </c>
      <c r="X831">
        <f>SUM($U$2:U831)</f>
        <v>-88.738084779999454</v>
      </c>
      <c r="Y831">
        <f>SQRT(output__2[[#This Row],[vx]]^2+output__2[[#This Row],[vy]]^2+output__2[[#This Row],[vz]]^2)</f>
        <v>92.048584980727881</v>
      </c>
      <c r="Z831">
        <f t="shared" si="12"/>
        <v>0.97499999999999998</v>
      </c>
      <c r="AA831">
        <f>output__2[[#This Row],[m segmental(kg)]]*output__2[[#This Row],[vmag]]</f>
        <v>89.747370356209686</v>
      </c>
    </row>
    <row r="832" spans="1:27" x14ac:dyDescent="0.3">
      <c r="A832">
        <v>104.234522</v>
      </c>
      <c r="B832">
        <f>output__2[[#This Row],[time]]-A831</f>
        <v>0.12595400000000723</v>
      </c>
      <c r="C832">
        <v>1.1100000000000001</v>
      </c>
      <c r="D832">
        <v>-4.38</v>
      </c>
      <c r="E832">
        <v>-0.82000000000000006</v>
      </c>
      <c r="F832">
        <v>-0.08</v>
      </c>
      <c r="G832">
        <v>0.37</v>
      </c>
      <c r="H832">
        <v>0.03</v>
      </c>
      <c r="I832">
        <f>output__2[[#This Row],[wx]]*180/PI()</f>
        <v>-4.5836623610465859</v>
      </c>
      <c r="J832">
        <f>output__2[[#This Row],[wy]]*180/PI()</f>
        <v>21.199438419840458</v>
      </c>
      <c r="K832">
        <f>output__2[[#This Row],[wz]]*180/PI()</f>
        <v>1.7188733853924696</v>
      </c>
      <c r="L832">
        <f>output__2[[#This Row],[wx (deg)]]*output__2[[#This Row],[dt]]</f>
        <v>-0.57733060902329481</v>
      </c>
      <c r="M832">
        <f>output__2[[#This Row],[wy (deg)]]*output__2[[#This Row],[dt]]</f>
        <v>2.6701540667327381</v>
      </c>
      <c r="N832">
        <f>output__2[[#This Row],[wz (deg)]]*output__2[[#This Row],[dt]]</f>
        <v>0.21649897838373552</v>
      </c>
      <c r="O832">
        <f>SUM($L$2:output__2[[#This Row],[delta θx]])</f>
        <v>-204.74937814264388</v>
      </c>
      <c r="P832">
        <f>SUM($M$2:output__2[[#This Row],[delta θy]])</f>
        <v>41.355202130210493</v>
      </c>
      <c r="Q832">
        <f>SUM($N$2:output__2[[#This Row],[delta θz]])</f>
        <v>-6.4612026568144616</v>
      </c>
      <c r="R832">
        <f>SQRT(output__2[[#This Row],[θ x]]^2+output__2[[#This Row],[θ y]]^2+output__2[[#This Row],[θ z]]^2)</f>
        <v>208.98398917812429</v>
      </c>
      <c r="S832">
        <f>output__2[[#This Row],[ax]]*$B832</f>
        <v>0.13980894000000804</v>
      </c>
      <c r="T832">
        <f>output__2[[#This Row],[ay]]*$B832</f>
        <v>-0.55167852000003159</v>
      </c>
      <c r="U832">
        <f>output__2[[#This Row],[az]]*$B832</f>
        <v>-0.10328228000000593</v>
      </c>
      <c r="V832">
        <f>SUM(S$2:S832)</f>
        <v>21.179360539999578</v>
      </c>
      <c r="W832">
        <f>SUM(T$2:T832)</f>
        <v>11.931573259999775</v>
      </c>
      <c r="X832">
        <f>SUM($U$2:U832)</f>
        <v>-88.841367059999456</v>
      </c>
      <c r="Y832">
        <f>SQRT(output__2[[#This Row],[vx]]^2+output__2[[#This Row],[vy]]^2+output__2[[#This Row],[vz]]^2)</f>
        <v>92.107091227720289</v>
      </c>
      <c r="Z832">
        <f t="shared" si="12"/>
        <v>0.97499999999999998</v>
      </c>
      <c r="AA832">
        <f>output__2[[#This Row],[m segmental(kg)]]*output__2[[#This Row],[vmag]]</f>
        <v>89.804413947027285</v>
      </c>
    </row>
    <row r="833" spans="1:27" x14ac:dyDescent="0.3">
      <c r="A833">
        <v>104.363311</v>
      </c>
      <c r="B833">
        <f>output__2[[#This Row],[time]]-A832</f>
        <v>0.1287889999999976</v>
      </c>
      <c r="C833">
        <v>-2.69</v>
      </c>
      <c r="D833">
        <v>8.41</v>
      </c>
      <c r="E833">
        <v>-7.98</v>
      </c>
      <c r="F833">
        <v>0.9</v>
      </c>
      <c r="G833">
        <v>0.95000000000000007</v>
      </c>
      <c r="H833">
        <v>0.4</v>
      </c>
      <c r="I833">
        <f>output__2[[#This Row],[wx]]*180/PI()</f>
        <v>51.566201561774093</v>
      </c>
      <c r="J833">
        <f>output__2[[#This Row],[wy]]*180/PI()</f>
        <v>54.430990537428208</v>
      </c>
      <c r="K833">
        <f>output__2[[#This Row],[wz]]*180/PI()</f>
        <v>22.918311805232928</v>
      </c>
      <c r="L833">
        <f>output__2[[#This Row],[wx (deg)]]*output__2[[#This Row],[dt]]</f>
        <v>6.6411595329392004</v>
      </c>
      <c r="M833">
        <f>output__2[[#This Row],[wy (deg)]]*output__2[[#This Row],[dt]]</f>
        <v>7.0101128403247106</v>
      </c>
      <c r="N833">
        <f>output__2[[#This Row],[wz (deg)]]*output__2[[#This Row],[dt]]</f>
        <v>2.9516264590840886</v>
      </c>
      <c r="O833">
        <f>SUM($L$2:output__2[[#This Row],[delta θx]])</f>
        <v>-198.10821860970466</v>
      </c>
      <c r="P833">
        <f>SUM($M$2:output__2[[#This Row],[delta θy]])</f>
        <v>48.365314970535202</v>
      </c>
      <c r="Q833">
        <f>SUM($N$2:output__2[[#This Row],[delta θz]])</f>
        <v>-3.509576197730373</v>
      </c>
      <c r="R833">
        <f>SQRT(output__2[[#This Row],[θ x]]^2+output__2[[#This Row],[θ y]]^2+output__2[[#This Row],[θ z]]^2)</f>
        <v>203.95682655404619</v>
      </c>
      <c r="S833">
        <f>output__2[[#This Row],[ax]]*$B833</f>
        <v>-0.34644240999999354</v>
      </c>
      <c r="T833">
        <f>output__2[[#This Row],[ay]]*$B833</f>
        <v>1.0831154899999798</v>
      </c>
      <c r="U833">
        <f>output__2[[#This Row],[az]]*$B833</f>
        <v>-1.0277362199999809</v>
      </c>
      <c r="V833">
        <f>SUM(S$2:S833)</f>
        <v>20.832918129999584</v>
      </c>
      <c r="W833">
        <f>SUM(T$2:T833)</f>
        <v>13.014688749999754</v>
      </c>
      <c r="X833">
        <f>SUM($U$2:U833)</f>
        <v>-89.869103279999436</v>
      </c>
      <c r="Y833">
        <f>SQRT(output__2[[#This Row],[vx]]^2+output__2[[#This Row],[vy]]^2+output__2[[#This Row],[vz]]^2)</f>
        <v>93.165703590011276</v>
      </c>
      <c r="Z833">
        <f t="shared" si="12"/>
        <v>0.97499999999999998</v>
      </c>
      <c r="AA833">
        <f>output__2[[#This Row],[m segmental(kg)]]*output__2[[#This Row],[vmag]]</f>
        <v>90.836561000260986</v>
      </c>
    </row>
    <row r="834" spans="1:27" x14ac:dyDescent="0.3">
      <c r="A834">
        <v>104.486301</v>
      </c>
      <c r="B834">
        <f>output__2[[#This Row],[time]]-A833</f>
        <v>0.12299000000000149</v>
      </c>
      <c r="C834">
        <v>0.14000000000000001</v>
      </c>
      <c r="D834">
        <v>3.2800000000000002</v>
      </c>
      <c r="E834">
        <v>-3.23</v>
      </c>
      <c r="F834">
        <v>0.4</v>
      </c>
      <c r="G834">
        <v>0.67</v>
      </c>
      <c r="H834">
        <v>-0.38</v>
      </c>
      <c r="I834">
        <f>output__2[[#This Row],[wx]]*180/PI()</f>
        <v>22.918311805232928</v>
      </c>
      <c r="J834">
        <f>output__2[[#This Row],[wy]]*180/PI()</f>
        <v>38.388172273765157</v>
      </c>
      <c r="K834">
        <f>output__2[[#This Row],[wz]]*180/PI()</f>
        <v>-21.772396214971284</v>
      </c>
      <c r="L834">
        <f>output__2[[#This Row],[wx (deg)]]*output__2[[#This Row],[dt]]</f>
        <v>2.818723168925632</v>
      </c>
      <c r="M834">
        <f>output__2[[#This Row],[wy (deg)]]*output__2[[#This Row],[dt]]</f>
        <v>4.721361307950434</v>
      </c>
      <c r="N834">
        <f>output__2[[#This Row],[wz (deg)]]*output__2[[#This Row],[dt]]</f>
        <v>-2.6777870104793506</v>
      </c>
      <c r="O834">
        <f>SUM($L$2:output__2[[#This Row],[delta θx]])</f>
        <v>-195.28949544077904</v>
      </c>
      <c r="P834">
        <f>SUM($M$2:output__2[[#This Row],[delta θy]])</f>
        <v>53.086676278485633</v>
      </c>
      <c r="Q834">
        <f>SUM($N$2:output__2[[#This Row],[delta θz]])</f>
        <v>-6.1873632082097236</v>
      </c>
      <c r="R834">
        <f>SQRT(output__2[[#This Row],[θ x]]^2+output__2[[#This Row],[θ y]]^2+output__2[[#This Row],[θ z]]^2)</f>
        <v>202.47090085066816</v>
      </c>
      <c r="S834">
        <f>output__2[[#This Row],[ax]]*$B834</f>
        <v>1.7218600000000209E-2</v>
      </c>
      <c r="T834">
        <f>output__2[[#This Row],[ay]]*$B834</f>
        <v>0.40340720000000491</v>
      </c>
      <c r="U834">
        <f>output__2[[#This Row],[az]]*$B834</f>
        <v>-0.39725770000000482</v>
      </c>
      <c r="V834">
        <f>SUM(S$2:S834)</f>
        <v>20.850136729999583</v>
      </c>
      <c r="W834">
        <f>SUM(T$2:T834)</f>
        <v>13.41809594999976</v>
      </c>
      <c r="X834">
        <f>SUM($U$2:U834)</f>
        <v>-90.266360979999448</v>
      </c>
      <c r="Y834">
        <f>SQRT(output__2[[#This Row],[vx]]^2+output__2[[#This Row],[vy]]^2+output__2[[#This Row],[vz]]^2)</f>
        <v>93.609772060157496</v>
      </c>
      <c r="Z834">
        <f t="shared" si="12"/>
        <v>0.97499999999999998</v>
      </c>
      <c r="AA834">
        <f>output__2[[#This Row],[m segmental(kg)]]*output__2[[#This Row],[vmag]]</f>
        <v>91.269527758653552</v>
      </c>
    </row>
    <row r="835" spans="1:27" x14ac:dyDescent="0.3">
      <c r="A835">
        <v>104.611437</v>
      </c>
      <c r="B835">
        <f>output__2[[#This Row],[time]]-A834</f>
        <v>0.12513599999999769</v>
      </c>
      <c r="C835">
        <v>-0.03</v>
      </c>
      <c r="D835">
        <v>-3</v>
      </c>
      <c r="E835">
        <v>-0.34</v>
      </c>
      <c r="F835">
        <v>-0.15</v>
      </c>
      <c r="G835">
        <v>-0.24</v>
      </c>
      <c r="H835">
        <v>-0.12</v>
      </c>
      <c r="I835">
        <f>output__2[[#This Row],[wx]]*180/PI()</f>
        <v>-8.5943669269623477</v>
      </c>
      <c r="J835">
        <f>output__2[[#This Row],[wy]]*180/PI()</f>
        <v>-13.750987083139757</v>
      </c>
      <c r="K835">
        <f>output__2[[#This Row],[wz]]*180/PI()</f>
        <v>-6.8754935415698784</v>
      </c>
      <c r="L835">
        <f>output__2[[#This Row],[wx (deg)]]*output__2[[#This Row],[dt]]</f>
        <v>-1.0754646997723405</v>
      </c>
      <c r="M835">
        <f>output__2[[#This Row],[wy (deg)]]*output__2[[#This Row],[dt]]</f>
        <v>-1.7207435196357448</v>
      </c>
      <c r="N835">
        <f>output__2[[#This Row],[wz (deg)]]*output__2[[#This Row],[dt]]</f>
        <v>-0.86037175981787239</v>
      </c>
      <c r="O835">
        <f>SUM($L$2:output__2[[#This Row],[delta θx]])</f>
        <v>-196.36496014055137</v>
      </c>
      <c r="P835">
        <f>SUM($M$2:output__2[[#This Row],[delta θy]])</f>
        <v>51.365932758849887</v>
      </c>
      <c r="Q835">
        <f>SUM($N$2:output__2[[#This Row],[delta θz]])</f>
        <v>-7.047734968027596</v>
      </c>
      <c r="R835">
        <f>SQRT(output__2[[#This Row],[θ x]]^2+output__2[[#This Row],[θ y]]^2+output__2[[#This Row],[θ z]]^2)</f>
        <v>203.09437999946374</v>
      </c>
      <c r="S835">
        <f>output__2[[#This Row],[ax]]*$B835</f>
        <v>-3.7540799999999305E-3</v>
      </c>
      <c r="T835">
        <f>output__2[[#This Row],[ay]]*$B835</f>
        <v>-0.37540799999999308</v>
      </c>
      <c r="U835">
        <f>output__2[[#This Row],[az]]*$B835</f>
        <v>-4.2546239999999222E-2</v>
      </c>
      <c r="V835">
        <f>SUM(S$2:S835)</f>
        <v>20.846382649999583</v>
      </c>
      <c r="W835">
        <f>SUM(T$2:T835)</f>
        <v>13.042687949999767</v>
      </c>
      <c r="X835">
        <f>SUM($U$2:U835)</f>
        <v>-90.30890721999944</v>
      </c>
      <c r="Y835">
        <f>SQRT(output__2[[#This Row],[vx]]^2+output__2[[#This Row],[vy]]^2+output__2[[#This Row],[vz]]^2)</f>
        <v>93.596912886172376</v>
      </c>
      <c r="Z835">
        <f t="shared" si="12"/>
        <v>0.97499999999999998</v>
      </c>
      <c r="AA835">
        <f>output__2[[#This Row],[m segmental(kg)]]*output__2[[#This Row],[vmag]]</f>
        <v>91.256990064018069</v>
      </c>
    </row>
    <row r="836" spans="1:27" x14ac:dyDescent="0.3">
      <c r="A836">
        <v>104.73691699999999</v>
      </c>
      <c r="B836">
        <f>output__2[[#This Row],[time]]-A835</f>
        <v>0.12547999999999604</v>
      </c>
      <c r="C836">
        <v>0.41000000000000003</v>
      </c>
      <c r="D836">
        <v>1.78</v>
      </c>
      <c r="E836">
        <v>-2.02</v>
      </c>
      <c r="F836">
        <v>0.88</v>
      </c>
      <c r="G836">
        <v>-0.46</v>
      </c>
      <c r="H836">
        <v>-0.2</v>
      </c>
      <c r="I836">
        <f>output__2[[#This Row],[wx]]*180/PI()</f>
        <v>50.420285971512449</v>
      </c>
      <c r="J836">
        <f>output__2[[#This Row],[wy]]*180/PI()</f>
        <v>-26.356058576017869</v>
      </c>
      <c r="K836">
        <f>output__2[[#This Row],[wz]]*180/PI()</f>
        <v>-11.459155902616464</v>
      </c>
      <c r="L836">
        <f>output__2[[#This Row],[wx (deg)]]*output__2[[#This Row],[dt]]</f>
        <v>6.3267374837051822</v>
      </c>
      <c r="M836">
        <f>output__2[[#This Row],[wy (deg)]]*output__2[[#This Row],[dt]]</f>
        <v>-3.3071582301186178</v>
      </c>
      <c r="N836">
        <f>output__2[[#This Row],[wz (deg)]]*output__2[[#This Row],[dt]]</f>
        <v>-1.4378948826602684</v>
      </c>
      <c r="O836">
        <f>SUM($L$2:output__2[[#This Row],[delta θx]])</f>
        <v>-190.03822265684619</v>
      </c>
      <c r="P836">
        <f>SUM($M$2:output__2[[#This Row],[delta θy]])</f>
        <v>48.05877452873127</v>
      </c>
      <c r="Q836">
        <f>SUM($N$2:output__2[[#This Row],[delta θz]])</f>
        <v>-8.4856298506878645</v>
      </c>
      <c r="R836">
        <f>SQRT(output__2[[#This Row],[θ x]]^2+output__2[[#This Row],[θ y]]^2+output__2[[#This Row],[θ z]]^2)</f>
        <v>196.20442857830545</v>
      </c>
      <c r="S836">
        <f>output__2[[#This Row],[ax]]*$B836</f>
        <v>5.1446799999998377E-2</v>
      </c>
      <c r="T836">
        <f>output__2[[#This Row],[ay]]*$B836</f>
        <v>0.22335439999999296</v>
      </c>
      <c r="U836">
        <f>output__2[[#This Row],[az]]*$B836</f>
        <v>-0.25346959999999202</v>
      </c>
      <c r="V836">
        <f>SUM(S$2:S836)</f>
        <v>20.89782944999958</v>
      </c>
      <c r="W836">
        <f>SUM(T$2:T836)</f>
        <v>13.26604234999976</v>
      </c>
      <c r="X836">
        <f>SUM($U$2:U836)</f>
        <v>-90.562376819999429</v>
      </c>
      <c r="Y836">
        <f>SQRT(output__2[[#This Row],[vx]]^2+output__2[[#This Row],[vy]]^2+output__2[[#This Row],[vz]]^2)</f>
        <v>93.88424388916826</v>
      </c>
      <c r="Z836">
        <f t="shared" ref="Z836:Z899" si="13">65*0.015</f>
        <v>0.97499999999999998</v>
      </c>
      <c r="AA836">
        <f>output__2[[#This Row],[m segmental(kg)]]*output__2[[#This Row],[vmag]]</f>
        <v>91.537137791939045</v>
      </c>
    </row>
    <row r="837" spans="1:27" x14ac:dyDescent="0.3">
      <c r="A837">
        <v>104.886653</v>
      </c>
      <c r="B837">
        <f>output__2[[#This Row],[time]]-A836</f>
        <v>0.14973600000000431</v>
      </c>
      <c r="C837">
        <v>-0.98</v>
      </c>
      <c r="D837">
        <v>3.62</v>
      </c>
      <c r="E837">
        <v>-1.56</v>
      </c>
      <c r="F837">
        <v>0.47000000000000003</v>
      </c>
      <c r="G837">
        <v>-0.28000000000000003</v>
      </c>
      <c r="H837">
        <v>0.2</v>
      </c>
      <c r="I837">
        <f>output__2[[#This Row],[wx]]*180/PI()</f>
        <v>26.929016371148695</v>
      </c>
      <c r="J837">
        <f>output__2[[#This Row],[wy]]*180/PI()</f>
        <v>-16.042818263663051</v>
      </c>
      <c r="K837">
        <f>output__2[[#This Row],[wz]]*180/PI()</f>
        <v>11.459155902616464</v>
      </c>
      <c r="L837">
        <f>output__2[[#This Row],[wx (deg)]]*output__2[[#This Row],[dt]]</f>
        <v>4.0322431953504374</v>
      </c>
      <c r="M837">
        <f>output__2[[#This Row],[wy (deg)]]*output__2[[#This Row],[dt]]</f>
        <v>-2.4021874355279196</v>
      </c>
      <c r="N837">
        <f>output__2[[#This Row],[wz (deg)]]*output__2[[#This Row],[dt]]</f>
        <v>1.7158481682342284</v>
      </c>
      <c r="O837">
        <f>SUM($L$2:output__2[[#This Row],[delta θx]])</f>
        <v>-186.00597946149574</v>
      </c>
      <c r="P837">
        <f>SUM($M$2:output__2[[#This Row],[delta θy]])</f>
        <v>45.656587093203349</v>
      </c>
      <c r="Q837">
        <f>SUM($N$2:output__2[[#This Row],[delta θz]])</f>
        <v>-6.7697816824536359</v>
      </c>
      <c r="R837">
        <f>SQRT(output__2[[#This Row],[θ x]]^2+output__2[[#This Row],[θ y]]^2+output__2[[#This Row],[θ z]]^2)</f>
        <v>191.64701480706066</v>
      </c>
      <c r="S837">
        <f>output__2[[#This Row],[ax]]*$B837</f>
        <v>-0.14674128000000422</v>
      </c>
      <c r="T837">
        <f>output__2[[#This Row],[ay]]*$B837</f>
        <v>0.54204432000001557</v>
      </c>
      <c r="U837">
        <f>output__2[[#This Row],[az]]*$B837</f>
        <v>-0.23358816000000673</v>
      </c>
      <c r="V837">
        <f>SUM(S$2:S837)</f>
        <v>20.751088169999576</v>
      </c>
      <c r="W837">
        <f>SUM(T$2:T837)</f>
        <v>13.808086669999774</v>
      </c>
      <c r="X837">
        <f>SUM($U$2:U837)</f>
        <v>-90.795964979999439</v>
      </c>
      <c r="Y837">
        <f>SQRT(output__2[[#This Row],[vx]]^2+output__2[[#This Row],[vy]]^2+output__2[[#This Row],[vz]]^2)</f>
        <v>94.155075138701932</v>
      </c>
      <c r="Z837">
        <f t="shared" si="13"/>
        <v>0.97499999999999998</v>
      </c>
      <c r="AA837">
        <f>output__2[[#This Row],[m segmental(kg)]]*output__2[[#This Row],[vmag]]</f>
        <v>91.801198260234386</v>
      </c>
    </row>
    <row r="838" spans="1:27" x14ac:dyDescent="0.3">
      <c r="A838">
        <v>105.00632399999999</v>
      </c>
      <c r="B838">
        <f>output__2[[#This Row],[time]]-A837</f>
        <v>0.11967099999999675</v>
      </c>
      <c r="C838">
        <v>-0.32</v>
      </c>
      <c r="D838">
        <v>-2.75</v>
      </c>
      <c r="E838">
        <v>-1.5</v>
      </c>
      <c r="F838">
        <v>-0.04</v>
      </c>
      <c r="G838">
        <v>-0.34</v>
      </c>
      <c r="H838">
        <v>-0.16</v>
      </c>
      <c r="I838">
        <f>output__2[[#This Row],[wx]]*180/PI()</f>
        <v>-2.2918311805232929</v>
      </c>
      <c r="J838">
        <f>output__2[[#This Row],[wy]]*180/PI()</f>
        <v>-19.480565034447991</v>
      </c>
      <c r="K838">
        <f>output__2[[#This Row],[wz]]*180/PI()</f>
        <v>-9.1673247220931717</v>
      </c>
      <c r="L838">
        <f>output__2[[#This Row],[wx (deg)]]*output__2[[#This Row],[dt]]</f>
        <v>-0.27426572920439557</v>
      </c>
      <c r="M838">
        <f>output__2[[#This Row],[wy (deg)]]*output__2[[#This Row],[dt]]</f>
        <v>-2.3312586982373622</v>
      </c>
      <c r="N838">
        <f>output__2[[#This Row],[wz (deg)]]*output__2[[#This Row],[dt]]</f>
        <v>-1.0970629168175823</v>
      </c>
      <c r="O838">
        <f>SUM($L$2:output__2[[#This Row],[delta θx]])</f>
        <v>-186.28024519070013</v>
      </c>
      <c r="P838">
        <f>SUM($M$2:output__2[[#This Row],[delta θy]])</f>
        <v>43.325328394965986</v>
      </c>
      <c r="Q838">
        <f>SUM($N$2:output__2[[#This Row],[delta θz]])</f>
        <v>-7.8668445992712179</v>
      </c>
      <c r="R838">
        <f>SQRT(output__2[[#This Row],[θ x]]^2+output__2[[#This Row],[θ y]]^2+output__2[[#This Row],[θ z]]^2)</f>
        <v>191.41395213721512</v>
      </c>
      <c r="S838">
        <f>output__2[[#This Row],[ax]]*$B838</f>
        <v>-3.8294719999998963E-2</v>
      </c>
      <c r="T838">
        <f>output__2[[#This Row],[ay]]*$B838</f>
        <v>-0.32909524999999107</v>
      </c>
      <c r="U838">
        <f>output__2[[#This Row],[az]]*$B838</f>
        <v>-0.17950649999999513</v>
      </c>
      <c r="V838">
        <f>SUM(S$2:S838)</f>
        <v>20.712793449999577</v>
      </c>
      <c r="W838">
        <f>SUM(T$2:T838)</f>
        <v>13.478991419999783</v>
      </c>
      <c r="X838">
        <f>SUM($U$2:U838)</f>
        <v>-90.975471479999442</v>
      </c>
      <c r="Y838">
        <f>SQRT(output__2[[#This Row],[vx]]^2+output__2[[#This Row],[vy]]^2+output__2[[#This Row],[vz]]^2)</f>
        <v>94.272156192647699</v>
      </c>
      <c r="Z838">
        <f t="shared" si="13"/>
        <v>0.97499999999999998</v>
      </c>
      <c r="AA838">
        <f>output__2[[#This Row],[m segmental(kg)]]*output__2[[#This Row],[vmag]]</f>
        <v>91.91535228783151</v>
      </c>
    </row>
    <row r="839" spans="1:27" x14ac:dyDescent="0.3">
      <c r="A839">
        <v>105.11373999999999</v>
      </c>
      <c r="B839">
        <f>output__2[[#This Row],[time]]-A838</f>
        <v>0.10741600000000062</v>
      </c>
      <c r="C839">
        <v>-3.7</v>
      </c>
      <c r="D839">
        <v>-0.01</v>
      </c>
      <c r="E839">
        <v>-1.34</v>
      </c>
      <c r="F839">
        <v>2.88</v>
      </c>
      <c r="G839">
        <v>0.75</v>
      </c>
      <c r="H839">
        <v>1.22</v>
      </c>
      <c r="I839">
        <f>output__2[[#This Row],[wx]]*180/PI()</f>
        <v>165.01184499767709</v>
      </c>
      <c r="J839">
        <f>output__2[[#This Row],[wy]]*180/PI()</f>
        <v>42.971834634811742</v>
      </c>
      <c r="K839">
        <f>output__2[[#This Row],[wz]]*180/PI()</f>
        <v>69.900851005960433</v>
      </c>
      <c r="L839">
        <f>output__2[[#This Row],[wx (deg)]]*output__2[[#This Row],[dt]]</f>
        <v>17.724912342270585</v>
      </c>
      <c r="M839">
        <f>output__2[[#This Row],[wy (deg)]]*output__2[[#This Row],[dt]]</f>
        <v>4.6158625891329645</v>
      </c>
      <c r="N839">
        <f>output__2[[#This Row],[wz (deg)]]*output__2[[#This Row],[dt]]</f>
        <v>7.5084698116562896</v>
      </c>
      <c r="O839">
        <f>SUM($L$2:output__2[[#This Row],[delta θx]])</f>
        <v>-168.55533284842954</v>
      </c>
      <c r="P839">
        <f>SUM($M$2:output__2[[#This Row],[delta θy]])</f>
        <v>47.941190984098952</v>
      </c>
      <c r="Q839">
        <f>SUM($N$2:output__2[[#This Row],[delta θz]])</f>
        <v>-0.35837478761492836</v>
      </c>
      <c r="R839">
        <f>SQRT(output__2[[#This Row],[θ x]]^2+output__2[[#This Row],[θ y]]^2+output__2[[#This Row],[θ z]]^2)</f>
        <v>175.24093830240443</v>
      </c>
      <c r="S839">
        <f>output__2[[#This Row],[ax]]*$B839</f>
        <v>-0.39743920000000232</v>
      </c>
      <c r="T839">
        <f>output__2[[#This Row],[ay]]*$B839</f>
        <v>-1.0741600000000063E-3</v>
      </c>
      <c r="U839">
        <f>output__2[[#This Row],[az]]*$B839</f>
        <v>-0.14393744000000083</v>
      </c>
      <c r="V839">
        <f>SUM(S$2:S839)</f>
        <v>20.315354249999576</v>
      </c>
      <c r="W839">
        <f>SUM(T$2:T839)</f>
        <v>13.477917259999783</v>
      </c>
      <c r="X839">
        <f>SUM($U$2:U839)</f>
        <v>-91.119408919999444</v>
      </c>
      <c r="Y839">
        <f>SQRT(output__2[[#This Row],[vx]]^2+output__2[[#This Row],[vy]]^2+output__2[[#This Row],[vz]]^2)</f>
        <v>94.324517247110521</v>
      </c>
      <c r="Z839">
        <f t="shared" si="13"/>
        <v>0.97499999999999998</v>
      </c>
      <c r="AA839">
        <f>output__2[[#This Row],[m segmental(kg)]]*output__2[[#This Row],[vmag]]</f>
        <v>91.966404315932749</v>
      </c>
    </row>
    <row r="840" spans="1:27" x14ac:dyDescent="0.3">
      <c r="A840">
        <v>105.239182</v>
      </c>
      <c r="B840">
        <f>output__2[[#This Row],[time]]-A839</f>
        <v>0.12544200000000671</v>
      </c>
      <c r="C840">
        <v>2.79</v>
      </c>
      <c r="D840">
        <v>1.97</v>
      </c>
      <c r="E840">
        <v>0.99</v>
      </c>
      <c r="F840">
        <v>0.24</v>
      </c>
      <c r="G840">
        <v>7.0000000000000007E-2</v>
      </c>
      <c r="H840">
        <v>-0.16</v>
      </c>
      <c r="I840">
        <f>output__2[[#This Row],[wx]]*180/PI()</f>
        <v>13.750987083139757</v>
      </c>
      <c r="J840">
        <f>output__2[[#This Row],[wy]]*180/PI()</f>
        <v>4.0107045659157627</v>
      </c>
      <c r="K840">
        <f>output__2[[#This Row],[wz]]*180/PI()</f>
        <v>-9.1673247220931717</v>
      </c>
      <c r="L840">
        <f>output__2[[#This Row],[wx (deg)]]*output__2[[#This Row],[dt]]</f>
        <v>1.7249513216833097</v>
      </c>
      <c r="M840">
        <f>output__2[[#This Row],[wy (deg)]]*output__2[[#This Row],[dt]]</f>
        <v>0.50311080215763204</v>
      </c>
      <c r="N840">
        <f>output__2[[#This Row],[wz (deg)]]*output__2[[#This Row],[dt]]</f>
        <v>-1.1499675477888731</v>
      </c>
      <c r="O840">
        <f>SUM($L$2:output__2[[#This Row],[delta θx]])</f>
        <v>-166.83038152674624</v>
      </c>
      <c r="P840">
        <f>SUM($M$2:output__2[[#This Row],[delta θy]])</f>
        <v>48.444301786256581</v>
      </c>
      <c r="Q840">
        <f>SUM($N$2:output__2[[#This Row],[delta θz]])</f>
        <v>-1.5083423354038015</v>
      </c>
      <c r="R840">
        <f>SQRT(output__2[[#This Row],[θ x]]^2+output__2[[#This Row],[θ y]]^2+output__2[[#This Row],[θ z]]^2)</f>
        <v>173.72824086059924</v>
      </c>
      <c r="S840">
        <f>output__2[[#This Row],[ax]]*$B840</f>
        <v>0.34998318000001871</v>
      </c>
      <c r="T840">
        <f>output__2[[#This Row],[ay]]*$B840</f>
        <v>0.24712074000001322</v>
      </c>
      <c r="U840">
        <f>output__2[[#This Row],[az]]*$B840</f>
        <v>0.12418758000000665</v>
      </c>
      <c r="V840">
        <f>SUM(S$2:S840)</f>
        <v>20.665337429999596</v>
      </c>
      <c r="W840">
        <f>SUM(T$2:T840)</f>
        <v>13.725037999999797</v>
      </c>
      <c r="X840">
        <f>SUM($U$2:U840)</f>
        <v>-90.995221339999432</v>
      </c>
      <c r="Y840">
        <f>SQRT(output__2[[#This Row],[vx]]^2+output__2[[#This Row],[vy]]^2+output__2[[#This Row],[vz]]^2)</f>
        <v>94.316293109476419</v>
      </c>
      <c r="Z840">
        <f t="shared" si="13"/>
        <v>0.97499999999999998</v>
      </c>
      <c r="AA840">
        <f>output__2[[#This Row],[m segmental(kg)]]*output__2[[#This Row],[vmag]]</f>
        <v>91.958385781739509</v>
      </c>
    </row>
    <row r="841" spans="1:27" x14ac:dyDescent="0.3">
      <c r="A841">
        <v>105.378063</v>
      </c>
      <c r="B841">
        <f>output__2[[#This Row],[time]]-A840</f>
        <v>0.13888099999999781</v>
      </c>
      <c r="C841">
        <v>0.41000000000000003</v>
      </c>
      <c r="D841">
        <v>-4.53</v>
      </c>
      <c r="E841">
        <v>0.04</v>
      </c>
      <c r="F841">
        <v>0.05</v>
      </c>
      <c r="G841">
        <v>0.04</v>
      </c>
      <c r="H841">
        <v>-0.03</v>
      </c>
      <c r="I841">
        <f>output__2[[#This Row],[wx]]*180/PI()</f>
        <v>2.8647889756541161</v>
      </c>
      <c r="J841">
        <f>output__2[[#This Row],[wy]]*180/PI()</f>
        <v>2.2918311805232929</v>
      </c>
      <c r="K841">
        <f>output__2[[#This Row],[wz]]*180/PI()</f>
        <v>-1.7188733853924696</v>
      </c>
      <c r="L841">
        <f>output__2[[#This Row],[wx (deg)]]*output__2[[#This Row],[dt]]</f>
        <v>0.39786475772781305</v>
      </c>
      <c r="M841">
        <f>output__2[[#This Row],[wy (deg)]]*output__2[[#This Row],[dt]]</f>
        <v>0.31829180618225045</v>
      </c>
      <c r="N841">
        <f>output__2[[#This Row],[wz (deg)]]*output__2[[#This Row],[dt]]</f>
        <v>-0.23871885463668779</v>
      </c>
      <c r="O841">
        <f>SUM($L$2:output__2[[#This Row],[delta θx]])</f>
        <v>-166.43251676901843</v>
      </c>
      <c r="P841">
        <f>SUM($M$2:output__2[[#This Row],[delta θy]])</f>
        <v>48.762593592438833</v>
      </c>
      <c r="Q841">
        <f>SUM($N$2:output__2[[#This Row],[delta θz]])</f>
        <v>-1.7470611900404893</v>
      </c>
      <c r="R841">
        <f>SQRT(output__2[[#This Row],[θ x]]^2+output__2[[#This Row],[θ y]]^2+output__2[[#This Row],[θ z]]^2)</f>
        <v>173.43767005680371</v>
      </c>
      <c r="S841">
        <f>output__2[[#This Row],[ax]]*$B841</f>
        <v>5.6941209999999104E-2</v>
      </c>
      <c r="T841">
        <f>output__2[[#This Row],[ay]]*$B841</f>
        <v>-0.6291309299999901</v>
      </c>
      <c r="U841">
        <f>output__2[[#This Row],[az]]*$B841</f>
        <v>5.5552399999999127E-3</v>
      </c>
      <c r="V841">
        <f>SUM(S$2:S841)</f>
        <v>20.722278639999594</v>
      </c>
      <c r="W841">
        <f>SUM(T$2:T841)</f>
        <v>13.095907069999807</v>
      </c>
      <c r="X841">
        <f>SUM($U$2:U841)</f>
        <v>-90.989666099999425</v>
      </c>
      <c r="Y841">
        <f>SQRT(output__2[[#This Row],[vx]]^2+output__2[[#This Row],[vy]]^2+output__2[[#This Row],[vz]]^2)</f>
        <v>94.23393736340023</v>
      </c>
      <c r="Z841">
        <f t="shared" si="13"/>
        <v>0.97499999999999998</v>
      </c>
      <c r="AA841">
        <f>output__2[[#This Row],[m segmental(kg)]]*output__2[[#This Row],[vmag]]</f>
        <v>91.878088929315226</v>
      </c>
    </row>
    <row r="842" spans="1:27" x14ac:dyDescent="0.3">
      <c r="A842">
        <v>105.495182</v>
      </c>
      <c r="B842">
        <f>output__2[[#This Row],[time]]-A841</f>
        <v>0.11711900000000242</v>
      </c>
      <c r="C842">
        <v>3.68</v>
      </c>
      <c r="D842">
        <v>-0.73</v>
      </c>
      <c r="E842">
        <v>0.09</v>
      </c>
      <c r="F842">
        <v>-0.24</v>
      </c>
      <c r="G842">
        <v>0</v>
      </c>
      <c r="H842">
        <v>0.26</v>
      </c>
      <c r="I842">
        <f>output__2[[#This Row],[wx]]*180/PI()</f>
        <v>-13.750987083139757</v>
      </c>
      <c r="J842">
        <f>output__2[[#This Row],[wy]]*180/PI()</f>
        <v>0</v>
      </c>
      <c r="K842">
        <f>output__2[[#This Row],[wz]]*180/PI()</f>
        <v>14.896902673401405</v>
      </c>
      <c r="L842">
        <f>output__2[[#This Row],[wx (deg)]]*output__2[[#This Row],[dt]]</f>
        <v>-1.6105018561902784</v>
      </c>
      <c r="M842">
        <f>output__2[[#This Row],[wy (deg)]]*output__2[[#This Row],[dt]]</f>
        <v>0</v>
      </c>
      <c r="N842">
        <f>output__2[[#This Row],[wz (deg)]]*output__2[[#This Row],[dt]]</f>
        <v>1.7447103442061351</v>
      </c>
      <c r="O842">
        <f>SUM($L$2:output__2[[#This Row],[delta θx]])</f>
        <v>-168.0430186252087</v>
      </c>
      <c r="P842">
        <f>SUM($M$2:output__2[[#This Row],[delta θy]])</f>
        <v>48.762593592438833</v>
      </c>
      <c r="Q842">
        <f>SUM($N$2:output__2[[#This Row],[delta θz]])</f>
        <v>-2.3508458343541871E-3</v>
      </c>
      <c r="R842">
        <f>SQRT(output__2[[#This Row],[θ x]]^2+output__2[[#This Row],[θ y]]^2+output__2[[#This Row],[θ z]]^2)</f>
        <v>174.97498863569064</v>
      </c>
      <c r="S842">
        <f>output__2[[#This Row],[ax]]*$B842</f>
        <v>0.43099792000000892</v>
      </c>
      <c r="T842">
        <f>output__2[[#This Row],[ay]]*$B842</f>
        <v>-8.5496870000001765E-2</v>
      </c>
      <c r="U842">
        <f>output__2[[#This Row],[az]]*$B842</f>
        <v>1.0540710000000217E-2</v>
      </c>
      <c r="V842">
        <f>SUM(S$2:S842)</f>
        <v>21.153276559999604</v>
      </c>
      <c r="W842">
        <f>SUM(T$2:T842)</f>
        <v>13.010410199999805</v>
      </c>
      <c r="X842">
        <f>SUM($U$2:U842)</f>
        <v>-90.979125389999425</v>
      </c>
      <c r="Y842">
        <f>SQRT(output__2[[#This Row],[vx]]^2+output__2[[#This Row],[vy]]^2+output__2[[#This Row],[vz]]^2)</f>
        <v>94.307651542837846</v>
      </c>
      <c r="Z842">
        <f t="shared" si="13"/>
        <v>0.97499999999999998</v>
      </c>
      <c r="AA842">
        <f>output__2[[#This Row],[m segmental(kg)]]*output__2[[#This Row],[vmag]]</f>
        <v>91.949960254266898</v>
      </c>
    </row>
    <row r="843" spans="1:27" x14ac:dyDescent="0.3">
      <c r="A843">
        <v>105.615421</v>
      </c>
      <c r="B843">
        <f>output__2[[#This Row],[time]]-A842</f>
        <v>0.12023899999999799</v>
      </c>
      <c r="C843">
        <v>-0.02</v>
      </c>
      <c r="D843">
        <v>2.72</v>
      </c>
      <c r="E843">
        <v>0.61</v>
      </c>
      <c r="F843">
        <v>0.28999999999999998</v>
      </c>
      <c r="G843">
        <v>-0.22</v>
      </c>
      <c r="H843">
        <v>0.43</v>
      </c>
      <c r="I843">
        <f>output__2[[#This Row],[wx]]*180/PI()</f>
        <v>16.615776058793873</v>
      </c>
      <c r="J843">
        <f>output__2[[#This Row],[wy]]*180/PI()</f>
        <v>-12.605071492878112</v>
      </c>
      <c r="K843">
        <f>output__2[[#This Row],[wz]]*180/PI()</f>
        <v>24.637185190625402</v>
      </c>
      <c r="L843">
        <f>output__2[[#This Row],[wx (deg)]]*output__2[[#This Row],[dt]]</f>
        <v>1.997864297533283</v>
      </c>
      <c r="M843">
        <f>output__2[[#This Row],[wy (deg)]]*output__2[[#This Row],[dt]]</f>
        <v>-1.515621191232146</v>
      </c>
      <c r="N843">
        <f>output__2[[#This Row],[wz (deg)]]*output__2[[#This Row],[dt]]</f>
        <v>2.9623505101355581</v>
      </c>
      <c r="O843">
        <f>SUM($L$2:output__2[[#This Row],[delta θx]])</f>
        <v>-166.04515432767542</v>
      </c>
      <c r="P843">
        <f>SUM($M$2:output__2[[#This Row],[delta θy]])</f>
        <v>47.246972401206691</v>
      </c>
      <c r="Q843">
        <f>SUM($N$2:output__2[[#This Row],[delta θz]])</f>
        <v>2.9599996643012041</v>
      </c>
      <c r="R843">
        <f>SQRT(output__2[[#This Row],[θ x]]^2+output__2[[#This Row],[θ y]]^2+output__2[[#This Row],[θ z]]^2)</f>
        <v>172.66160915152679</v>
      </c>
      <c r="S843">
        <f>output__2[[#This Row],[ax]]*$B843</f>
        <v>-2.4047799999999597E-3</v>
      </c>
      <c r="T843">
        <f>output__2[[#This Row],[ay]]*$B843</f>
        <v>0.32705007999999453</v>
      </c>
      <c r="U843">
        <f>output__2[[#This Row],[az]]*$B843</f>
        <v>7.3345789999998773E-2</v>
      </c>
      <c r="V843">
        <f>SUM(S$2:S843)</f>
        <v>21.150871779999605</v>
      </c>
      <c r="W843">
        <f>SUM(T$2:T843)</f>
        <v>13.337460279999799</v>
      </c>
      <c r="X843">
        <f>SUM($U$2:U843)</f>
        <v>-90.90577959999942</v>
      </c>
      <c r="Y843">
        <f>SQRT(output__2[[#This Row],[vx]]^2+output__2[[#This Row],[vy]]^2+output__2[[#This Row],[vz]]^2)</f>
        <v>94.282066101980519</v>
      </c>
      <c r="Z843">
        <f t="shared" si="13"/>
        <v>0.97499999999999998</v>
      </c>
      <c r="AA843">
        <f>output__2[[#This Row],[m segmental(kg)]]*output__2[[#This Row],[vmag]]</f>
        <v>91.925014449431004</v>
      </c>
    </row>
    <row r="844" spans="1:27" x14ac:dyDescent="0.3">
      <c r="A844">
        <v>105.74164599999999</v>
      </c>
      <c r="B844">
        <f>output__2[[#This Row],[time]]-A843</f>
        <v>0.12622499999999093</v>
      </c>
      <c r="C844">
        <v>0.42</v>
      </c>
      <c r="D844">
        <v>-4.67</v>
      </c>
      <c r="E844">
        <v>2.2800000000000002</v>
      </c>
      <c r="F844">
        <v>-0.19</v>
      </c>
      <c r="G844">
        <v>0</v>
      </c>
      <c r="H844">
        <v>0.16</v>
      </c>
      <c r="I844">
        <f>output__2[[#This Row],[wx]]*180/PI()</f>
        <v>-10.886198107485642</v>
      </c>
      <c r="J844">
        <f>output__2[[#This Row],[wy]]*180/PI()</f>
        <v>0</v>
      </c>
      <c r="K844">
        <f>output__2[[#This Row],[wz]]*180/PI()</f>
        <v>9.1673247220931717</v>
      </c>
      <c r="L844">
        <f>output__2[[#This Row],[wx (deg)]]*output__2[[#This Row],[dt]]</f>
        <v>-1.3741103561172765</v>
      </c>
      <c r="M844">
        <f>output__2[[#This Row],[wy (deg)]]*output__2[[#This Row],[dt]]</f>
        <v>0</v>
      </c>
      <c r="N844">
        <f>output__2[[#This Row],[wz (deg)]]*output__2[[#This Row],[dt]]</f>
        <v>1.1571455630461274</v>
      </c>
      <c r="O844">
        <f>SUM($L$2:output__2[[#This Row],[delta θx]])</f>
        <v>-167.4192646837927</v>
      </c>
      <c r="P844">
        <f>SUM($M$2:output__2[[#This Row],[delta θy]])</f>
        <v>47.246972401206691</v>
      </c>
      <c r="Q844">
        <f>SUM($N$2:output__2[[#This Row],[delta θz]])</f>
        <v>4.117145227347331</v>
      </c>
      <c r="R844">
        <f>SQRT(output__2[[#This Row],[θ x]]^2+output__2[[#This Row],[θ y]]^2+output__2[[#This Row],[θ z]]^2)</f>
        <v>174.00700409226434</v>
      </c>
      <c r="S844">
        <f>output__2[[#This Row],[ax]]*$B844</f>
        <v>5.301449999999619E-2</v>
      </c>
      <c r="T844">
        <f>output__2[[#This Row],[ay]]*$B844</f>
        <v>-0.58947074999995763</v>
      </c>
      <c r="U844">
        <f>output__2[[#This Row],[az]]*$B844</f>
        <v>0.28779299999997937</v>
      </c>
      <c r="V844">
        <f>SUM(S$2:S844)</f>
        <v>21.203886279999601</v>
      </c>
      <c r="W844">
        <f>SUM(T$2:T844)</f>
        <v>12.747989529999842</v>
      </c>
      <c r="X844">
        <f>SUM($U$2:U844)</f>
        <v>-90.617986599999441</v>
      </c>
      <c r="Y844">
        <f>SQRT(output__2[[#This Row],[vx]]^2+output__2[[#This Row],[vy]]^2+output__2[[#This Row],[vz]]^2)</f>
        <v>93.93474078246993</v>
      </c>
      <c r="Z844">
        <f t="shared" si="13"/>
        <v>0.97499999999999998</v>
      </c>
      <c r="AA844">
        <f>output__2[[#This Row],[m segmental(kg)]]*output__2[[#This Row],[vmag]]</f>
        <v>91.586372262908185</v>
      </c>
    </row>
    <row r="845" spans="1:27" x14ac:dyDescent="0.3">
      <c r="A845">
        <v>105.87259399999999</v>
      </c>
      <c r="B845">
        <f>output__2[[#This Row],[time]]-A844</f>
        <v>0.13094800000000362</v>
      </c>
      <c r="C845">
        <v>7.0000000000000007E-2</v>
      </c>
      <c r="D845">
        <v>5.57</v>
      </c>
      <c r="E845">
        <v>-8.7900000000000009</v>
      </c>
      <c r="F845">
        <v>1.35</v>
      </c>
      <c r="G845">
        <v>0.43</v>
      </c>
      <c r="H845">
        <v>0.79</v>
      </c>
      <c r="I845">
        <f>output__2[[#This Row],[wx]]*180/PI()</f>
        <v>77.349302342661147</v>
      </c>
      <c r="J845">
        <f>output__2[[#This Row],[wy]]*180/PI()</f>
        <v>24.637185190625402</v>
      </c>
      <c r="K845">
        <f>output__2[[#This Row],[wz]]*180/PI()</f>
        <v>45.263665815335038</v>
      </c>
      <c r="L845">
        <f>output__2[[#This Row],[wx (deg)]]*output__2[[#This Row],[dt]]</f>
        <v>10.128736443167071</v>
      </c>
      <c r="M845">
        <f>output__2[[#This Row],[wy (deg)]]*output__2[[#This Row],[dt]]</f>
        <v>3.2261901263421042</v>
      </c>
      <c r="N845">
        <f>output__2[[#This Row],[wz (deg)]]*output__2[[#This Row],[dt]]</f>
        <v>5.9271865111866564</v>
      </c>
      <c r="O845">
        <f>SUM($L$2:output__2[[#This Row],[delta θx]])</f>
        <v>-157.29052824062563</v>
      </c>
      <c r="P845">
        <f>SUM($M$2:output__2[[#This Row],[delta θy]])</f>
        <v>50.473162527548794</v>
      </c>
      <c r="Q845">
        <f>SUM($N$2:output__2[[#This Row],[delta θz]])</f>
        <v>10.044331738533987</v>
      </c>
      <c r="R845">
        <f>SQRT(output__2[[#This Row],[θ x]]^2+output__2[[#This Row],[θ y]]^2+output__2[[#This Row],[θ z]]^2)</f>
        <v>165.49543501203024</v>
      </c>
      <c r="S845">
        <f>output__2[[#This Row],[ax]]*$B845</f>
        <v>9.1663600000002534E-3</v>
      </c>
      <c r="T845">
        <f>output__2[[#This Row],[ay]]*$B845</f>
        <v>0.72938036000002016</v>
      </c>
      <c r="U845">
        <f>output__2[[#This Row],[az]]*$B845</f>
        <v>-1.151032920000032</v>
      </c>
      <c r="V845">
        <f>SUM(S$2:S845)</f>
        <v>21.213052639999603</v>
      </c>
      <c r="W845">
        <f>SUM(T$2:T845)</f>
        <v>13.477369889999862</v>
      </c>
      <c r="X845">
        <f>SUM($U$2:U845)</f>
        <v>-91.769019519999475</v>
      </c>
      <c r="Y845">
        <f>SQRT(output__2[[#This Row],[vx]]^2+output__2[[#This Row],[vy]]^2+output__2[[#This Row],[vz]]^2)</f>
        <v>95.148231960038615</v>
      </c>
      <c r="Z845">
        <f t="shared" si="13"/>
        <v>0.97499999999999998</v>
      </c>
      <c r="AA845">
        <f>output__2[[#This Row],[m segmental(kg)]]*output__2[[#This Row],[vmag]]</f>
        <v>92.769526161037646</v>
      </c>
    </row>
    <row r="846" spans="1:27" x14ac:dyDescent="0.3">
      <c r="A846">
        <v>105.99369299999999</v>
      </c>
      <c r="B846">
        <f>output__2[[#This Row],[time]]-A845</f>
        <v>0.12109900000000096</v>
      </c>
      <c r="C846">
        <v>1.61</v>
      </c>
      <c r="D846">
        <v>3.25</v>
      </c>
      <c r="E846">
        <v>-1.6</v>
      </c>
      <c r="F846">
        <v>0.45</v>
      </c>
      <c r="G846">
        <v>0.42</v>
      </c>
      <c r="H846">
        <v>-0.14000000000000001</v>
      </c>
      <c r="I846">
        <f>output__2[[#This Row],[wx]]*180/PI()</f>
        <v>25.783100780887047</v>
      </c>
      <c r="J846">
        <f>output__2[[#This Row],[wy]]*180/PI()</f>
        <v>24.064227395494573</v>
      </c>
      <c r="K846">
        <f>output__2[[#This Row],[wz]]*180/PI()</f>
        <v>-8.0214091318315255</v>
      </c>
      <c r="L846">
        <f>output__2[[#This Row],[wx (deg)]]*output__2[[#This Row],[dt]]</f>
        <v>3.1223077214646651</v>
      </c>
      <c r="M846">
        <f>output__2[[#This Row],[wy (deg)]]*output__2[[#This Row],[dt]]</f>
        <v>2.9141538733670203</v>
      </c>
      <c r="N846">
        <f>output__2[[#This Row],[wz (deg)]]*output__2[[#This Row],[dt]]</f>
        <v>-0.97138462445567353</v>
      </c>
      <c r="O846">
        <f>SUM($L$2:output__2[[#This Row],[delta θx]])</f>
        <v>-154.16822051916097</v>
      </c>
      <c r="P846">
        <f>SUM($M$2:output__2[[#This Row],[delta θy]])</f>
        <v>53.387316400915815</v>
      </c>
      <c r="Q846">
        <f>SUM($N$2:output__2[[#This Row],[delta θz]])</f>
        <v>9.072947114078314</v>
      </c>
      <c r="R846">
        <f>SQRT(output__2[[#This Row],[θ x]]^2+output__2[[#This Row],[θ y]]^2+output__2[[#This Row],[θ z]]^2)</f>
        <v>163.40246062979284</v>
      </c>
      <c r="S846">
        <f>output__2[[#This Row],[ax]]*$B846</f>
        <v>0.19496939000000155</v>
      </c>
      <c r="T846">
        <f>output__2[[#This Row],[ay]]*$B846</f>
        <v>0.39357175000000311</v>
      </c>
      <c r="U846">
        <f>output__2[[#This Row],[az]]*$B846</f>
        <v>-0.19375840000000155</v>
      </c>
      <c r="V846">
        <f>SUM(S$2:S846)</f>
        <v>21.408022029999604</v>
      </c>
      <c r="W846">
        <f>SUM(T$2:T846)</f>
        <v>13.870941639999865</v>
      </c>
      <c r="X846">
        <f>SUM($U$2:U846)</f>
        <v>-91.962777919999482</v>
      </c>
      <c r="Y846">
        <f>SQRT(output__2[[#This Row],[vx]]^2+output__2[[#This Row],[vy]]^2+output__2[[#This Row],[vz]]^2)</f>
        <v>95.435103352908754</v>
      </c>
      <c r="Z846">
        <f t="shared" si="13"/>
        <v>0.97499999999999998</v>
      </c>
      <c r="AA846">
        <f>output__2[[#This Row],[m segmental(kg)]]*output__2[[#This Row],[vmag]]</f>
        <v>93.049225769086036</v>
      </c>
    </row>
    <row r="847" spans="1:27" x14ac:dyDescent="0.3">
      <c r="A847">
        <v>106.118843</v>
      </c>
      <c r="B847">
        <f>output__2[[#This Row],[time]]-A846</f>
        <v>0.12515000000000498</v>
      </c>
      <c r="C847">
        <v>-0.92</v>
      </c>
      <c r="D847">
        <v>-3.11</v>
      </c>
      <c r="E847">
        <v>0.63</v>
      </c>
      <c r="F847">
        <v>-0.23</v>
      </c>
      <c r="G847">
        <v>-0.37</v>
      </c>
      <c r="H847">
        <v>-0.14000000000000001</v>
      </c>
      <c r="I847">
        <f>output__2[[#This Row],[wx]]*180/PI()</f>
        <v>-13.178029288008934</v>
      </c>
      <c r="J847">
        <f>output__2[[#This Row],[wy]]*180/PI()</f>
        <v>-21.199438419840458</v>
      </c>
      <c r="K847">
        <f>output__2[[#This Row],[wz]]*180/PI()</f>
        <v>-8.0214091318315255</v>
      </c>
      <c r="L847">
        <f>output__2[[#This Row],[wx (deg)]]*output__2[[#This Row],[dt]]</f>
        <v>-1.6492303653943838</v>
      </c>
      <c r="M847">
        <f>output__2[[#This Row],[wy (deg)]]*output__2[[#This Row],[dt]]</f>
        <v>-2.6531097182431389</v>
      </c>
      <c r="N847">
        <f>output__2[[#This Row],[wz (deg)]]*output__2[[#This Row],[dt]]</f>
        <v>-1.0038793528487553</v>
      </c>
      <c r="O847">
        <f>SUM($L$2:output__2[[#This Row],[delta θx]])</f>
        <v>-155.81745088455534</v>
      </c>
      <c r="P847">
        <f>SUM($M$2:output__2[[#This Row],[delta θy]])</f>
        <v>50.734206682672678</v>
      </c>
      <c r="Q847">
        <f>SUM($N$2:output__2[[#This Row],[delta θz]])</f>
        <v>8.069067761229558</v>
      </c>
      <c r="R847">
        <f>SQRT(output__2[[#This Row],[θ x]]^2+output__2[[#This Row],[θ y]]^2+output__2[[#This Row],[θ z]]^2)</f>
        <v>164.06750922232067</v>
      </c>
      <c r="S847">
        <f>output__2[[#This Row],[ax]]*$B847</f>
        <v>-0.11513800000000458</v>
      </c>
      <c r="T847">
        <f>output__2[[#This Row],[ay]]*$B847</f>
        <v>-0.38921650000001545</v>
      </c>
      <c r="U847">
        <f>output__2[[#This Row],[az]]*$B847</f>
        <v>7.8844500000003134E-2</v>
      </c>
      <c r="V847">
        <f>SUM(S$2:S847)</f>
        <v>21.292884029999598</v>
      </c>
      <c r="W847">
        <f>SUM(T$2:T847)</f>
        <v>13.481725139999849</v>
      </c>
      <c r="X847">
        <f>SUM($U$2:U847)</f>
        <v>-91.883933419999479</v>
      </c>
      <c r="Y847">
        <f>SQRT(output__2[[#This Row],[vx]]^2+output__2[[#This Row],[vy]]^2+output__2[[#This Row],[vz]]^2)</f>
        <v>95.277494949208304</v>
      </c>
      <c r="Z847">
        <f t="shared" si="13"/>
        <v>0.97499999999999998</v>
      </c>
      <c r="AA847">
        <f>output__2[[#This Row],[m segmental(kg)]]*output__2[[#This Row],[vmag]]</f>
        <v>92.895557575478094</v>
      </c>
    </row>
    <row r="848" spans="1:27" x14ac:dyDescent="0.3">
      <c r="A848">
        <v>106.24735799999999</v>
      </c>
      <c r="B848">
        <f>output__2[[#This Row],[time]]-A847</f>
        <v>0.12851499999999305</v>
      </c>
      <c r="C848">
        <v>-0.84</v>
      </c>
      <c r="D848">
        <v>-8.5299999999999994</v>
      </c>
      <c r="E848">
        <v>-7.0000000000000007E-2</v>
      </c>
      <c r="F848">
        <v>0.06</v>
      </c>
      <c r="G848">
        <v>0.08</v>
      </c>
      <c r="H848">
        <v>-0.17</v>
      </c>
      <c r="I848">
        <f>output__2[[#This Row],[wx]]*180/PI()</f>
        <v>3.4377467707849392</v>
      </c>
      <c r="J848">
        <f>output__2[[#This Row],[wy]]*180/PI()</f>
        <v>4.5836623610465859</v>
      </c>
      <c r="K848">
        <f>output__2[[#This Row],[wz]]*180/PI()</f>
        <v>-9.7402825172239957</v>
      </c>
      <c r="L848">
        <f>output__2[[#This Row],[wx (deg)]]*output__2[[#This Row],[dt]]</f>
        <v>0.44180202624740256</v>
      </c>
      <c r="M848">
        <f>output__2[[#This Row],[wy (deg)]]*output__2[[#This Row],[dt]]</f>
        <v>0.58906936832987011</v>
      </c>
      <c r="N848">
        <f>output__2[[#This Row],[wz (deg)]]*output__2[[#This Row],[dt]]</f>
        <v>-1.2517724077009742</v>
      </c>
      <c r="O848">
        <f>SUM($L$2:output__2[[#This Row],[delta θx]])</f>
        <v>-155.37564885830793</v>
      </c>
      <c r="P848">
        <f>SUM($M$2:output__2[[#This Row],[delta θy]])</f>
        <v>51.323276051002551</v>
      </c>
      <c r="Q848">
        <f>SUM($N$2:output__2[[#This Row],[delta θz]])</f>
        <v>6.8172953535285838</v>
      </c>
      <c r="R848">
        <f>SQRT(output__2[[#This Row],[θ x]]^2+output__2[[#This Row],[θ y]]^2+output__2[[#This Row],[θ z]]^2)</f>
        <v>163.77468192209949</v>
      </c>
      <c r="S848">
        <f>output__2[[#This Row],[ax]]*$B848</f>
        <v>-0.10795259999999415</v>
      </c>
      <c r="T848">
        <f>output__2[[#This Row],[ay]]*$B848</f>
        <v>-1.0962329499999406</v>
      </c>
      <c r="U848">
        <f>output__2[[#This Row],[az]]*$B848</f>
        <v>-8.9960499999995145E-3</v>
      </c>
      <c r="V848">
        <f>SUM(S$2:S848)</f>
        <v>21.184931429999605</v>
      </c>
      <c r="W848">
        <f>SUM(T$2:T848)</f>
        <v>12.385492189999908</v>
      </c>
      <c r="X848">
        <f>SUM($U$2:U848)</f>
        <v>-91.892929469999473</v>
      </c>
      <c r="Y848">
        <f>SQRT(output__2[[#This Row],[vx]]^2+output__2[[#This Row],[vy]]^2+output__2[[#This Row],[vz]]^2)</f>
        <v>95.113154837070937</v>
      </c>
      <c r="Z848">
        <f t="shared" si="13"/>
        <v>0.97499999999999998</v>
      </c>
      <c r="AA848">
        <f>output__2[[#This Row],[m segmental(kg)]]*output__2[[#This Row],[vmag]]</f>
        <v>92.73532596614416</v>
      </c>
    </row>
    <row r="849" spans="1:27" x14ac:dyDescent="0.3">
      <c r="A849">
        <v>106.40491299999999</v>
      </c>
      <c r="B849">
        <f>output__2[[#This Row],[time]]-A848</f>
        <v>0.15755500000000211</v>
      </c>
      <c r="C849">
        <v>-0.63</v>
      </c>
      <c r="D849">
        <v>3.16</v>
      </c>
      <c r="E849">
        <v>-1.8</v>
      </c>
      <c r="F849">
        <v>0.47000000000000003</v>
      </c>
      <c r="G849">
        <v>-0.13</v>
      </c>
      <c r="H849">
        <v>-0.08</v>
      </c>
      <c r="I849">
        <f>output__2[[#This Row],[wx]]*180/PI()</f>
        <v>26.929016371148695</v>
      </c>
      <c r="J849">
        <f>output__2[[#This Row],[wy]]*180/PI()</f>
        <v>-7.4484513367007024</v>
      </c>
      <c r="K849">
        <f>output__2[[#This Row],[wz]]*180/PI()</f>
        <v>-4.5836623610465859</v>
      </c>
      <c r="L849">
        <f>output__2[[#This Row],[wx (deg)]]*output__2[[#This Row],[dt]]</f>
        <v>4.2428011743563898</v>
      </c>
      <c r="M849">
        <f>output__2[[#This Row],[wy (deg)]]*output__2[[#This Row],[dt]]</f>
        <v>-1.1735407503538948</v>
      </c>
      <c r="N849">
        <f>output__2[[#This Row],[wz (deg)]]*output__2[[#This Row],[dt]]</f>
        <v>-0.72217892329470446</v>
      </c>
      <c r="O849">
        <f>SUM($L$2:output__2[[#This Row],[delta θx]])</f>
        <v>-151.13284768395152</v>
      </c>
      <c r="P849">
        <f>SUM($M$2:output__2[[#This Row],[delta θy]])</f>
        <v>50.149735300648658</v>
      </c>
      <c r="Q849">
        <f>SUM($N$2:output__2[[#This Row],[delta θz]])</f>
        <v>6.0951164302338796</v>
      </c>
      <c r="R849">
        <f>SQRT(output__2[[#This Row],[θ x]]^2+output__2[[#This Row],[θ y]]^2+output__2[[#This Row],[θ z]]^2)</f>
        <v>159.35270328451827</v>
      </c>
      <c r="S849">
        <f>output__2[[#This Row],[ax]]*$B849</f>
        <v>-9.9259650000001323E-2</v>
      </c>
      <c r="T849">
        <f>output__2[[#This Row],[ay]]*$B849</f>
        <v>0.49787380000000669</v>
      </c>
      <c r="U849">
        <f>output__2[[#This Row],[az]]*$B849</f>
        <v>-0.28359900000000382</v>
      </c>
      <c r="V849">
        <f>SUM(S$2:S849)</f>
        <v>21.085671779999604</v>
      </c>
      <c r="W849">
        <f>SUM(T$2:T849)</f>
        <v>12.883365989999914</v>
      </c>
      <c r="X849">
        <f>SUM($U$2:U849)</f>
        <v>-92.176528469999482</v>
      </c>
      <c r="Y849">
        <f>SQRT(output__2[[#This Row],[vx]]^2+output__2[[#This Row],[vy]]^2+output__2[[#This Row],[vz]]^2)</f>
        <v>95.431122148001492</v>
      </c>
      <c r="Z849">
        <f t="shared" si="13"/>
        <v>0.97499999999999998</v>
      </c>
      <c r="AA849">
        <f>output__2[[#This Row],[m segmental(kg)]]*output__2[[#This Row],[vmag]]</f>
        <v>93.045344094301456</v>
      </c>
    </row>
    <row r="850" spans="1:27" x14ac:dyDescent="0.3">
      <c r="A850">
        <v>106.49477999999999</v>
      </c>
      <c r="B850">
        <f>output__2[[#This Row],[time]]-A849</f>
        <v>8.9866999999998143E-2</v>
      </c>
      <c r="C850">
        <v>1.23</v>
      </c>
      <c r="D850">
        <v>-2.56</v>
      </c>
      <c r="E850">
        <v>-0.96</v>
      </c>
      <c r="F850">
        <v>0.11</v>
      </c>
      <c r="G850">
        <v>-0.16</v>
      </c>
      <c r="H850">
        <v>-0.25</v>
      </c>
      <c r="I850">
        <f>output__2[[#This Row],[wx]]*180/PI()</f>
        <v>6.3025357464390561</v>
      </c>
      <c r="J850">
        <f>output__2[[#This Row],[wy]]*180/PI()</f>
        <v>-9.1673247220931717</v>
      </c>
      <c r="K850">
        <f>output__2[[#This Row],[wz]]*180/PI()</f>
        <v>-14.323944878270581</v>
      </c>
      <c r="L850">
        <f>output__2[[#This Row],[wx (deg)]]*output__2[[#This Row],[dt]]</f>
        <v>0.56638997992522699</v>
      </c>
      <c r="M850">
        <f>output__2[[#This Row],[wy (deg)]]*output__2[[#This Row],[dt]]</f>
        <v>-0.82383997080033</v>
      </c>
      <c r="N850">
        <f>output__2[[#This Row],[wz (deg)]]*output__2[[#This Row],[dt]]</f>
        <v>-1.2872499543755156</v>
      </c>
      <c r="O850">
        <f>SUM($L$2:output__2[[#This Row],[delta θx]])</f>
        <v>-150.56645770402631</v>
      </c>
      <c r="P850">
        <f>SUM($M$2:output__2[[#This Row],[delta θy]])</f>
        <v>49.325895329848329</v>
      </c>
      <c r="Q850">
        <f>SUM($N$2:output__2[[#This Row],[delta θz]])</f>
        <v>4.807866475858364</v>
      </c>
      <c r="R850">
        <f>SQRT(output__2[[#This Row],[θ x]]^2+output__2[[#This Row],[θ y]]^2+output__2[[#This Row],[θ z]]^2)</f>
        <v>158.51314682283984</v>
      </c>
      <c r="S850">
        <f>output__2[[#This Row],[ax]]*$B850</f>
        <v>0.11053640999999771</v>
      </c>
      <c r="T850">
        <f>output__2[[#This Row],[ay]]*$B850</f>
        <v>-0.23005951999999524</v>
      </c>
      <c r="U850">
        <f>output__2[[#This Row],[az]]*$B850</f>
        <v>-8.6272319999998209E-2</v>
      </c>
      <c r="V850">
        <f>SUM(S$2:S850)</f>
        <v>21.196208189999602</v>
      </c>
      <c r="W850">
        <f>SUM(T$2:T850)</f>
        <v>12.653306469999919</v>
      </c>
      <c r="X850">
        <f>SUM($U$2:U850)</f>
        <v>-92.262800789999474</v>
      </c>
      <c r="Y850">
        <f>SQRT(output__2[[#This Row],[vx]]^2+output__2[[#This Row],[vy]]^2+output__2[[#This Row],[vz]]^2)</f>
        <v>95.508166226101707</v>
      </c>
      <c r="Z850">
        <f t="shared" si="13"/>
        <v>0.97499999999999998</v>
      </c>
      <c r="AA850">
        <f>output__2[[#This Row],[m segmental(kg)]]*output__2[[#This Row],[vmag]]</f>
        <v>93.120462070449165</v>
      </c>
    </row>
    <row r="851" spans="1:27" x14ac:dyDescent="0.3">
      <c r="A851">
        <v>106.650621</v>
      </c>
      <c r="B851">
        <f>output__2[[#This Row],[time]]-A850</f>
        <v>0.15584100000000944</v>
      </c>
      <c r="C851">
        <v>-1.26</v>
      </c>
      <c r="D851">
        <v>-8.49</v>
      </c>
      <c r="E851">
        <v>-0.88</v>
      </c>
      <c r="F851">
        <v>0.32</v>
      </c>
      <c r="G851">
        <v>0.24</v>
      </c>
      <c r="H851">
        <v>0.12</v>
      </c>
      <c r="I851">
        <f>output__2[[#This Row],[wx]]*180/PI()</f>
        <v>18.334649444186343</v>
      </c>
      <c r="J851">
        <f>output__2[[#This Row],[wy]]*180/PI()</f>
        <v>13.750987083139757</v>
      </c>
      <c r="K851">
        <f>output__2[[#This Row],[wz]]*180/PI()</f>
        <v>6.8754935415698784</v>
      </c>
      <c r="L851">
        <f>output__2[[#This Row],[wx (deg)]]*output__2[[#This Row],[dt]]</f>
        <v>2.857290104031617</v>
      </c>
      <c r="M851">
        <f>output__2[[#This Row],[wy (deg)]]*output__2[[#This Row],[dt]]</f>
        <v>2.1429675780237125</v>
      </c>
      <c r="N851">
        <f>output__2[[#This Row],[wz (deg)]]*output__2[[#This Row],[dt]]</f>
        <v>1.0714837890118563</v>
      </c>
      <c r="O851">
        <f>SUM($L$2:output__2[[#This Row],[delta θx]])</f>
        <v>-147.70916759999469</v>
      </c>
      <c r="P851">
        <f>SUM($M$2:output__2[[#This Row],[delta θy]])</f>
        <v>51.468862907872044</v>
      </c>
      <c r="Q851">
        <f>SUM($N$2:output__2[[#This Row],[delta θz]])</f>
        <v>5.8793502648702205</v>
      </c>
      <c r="R851">
        <f>SQRT(output__2[[#This Row],[θ x]]^2+output__2[[#This Row],[θ y]]^2+output__2[[#This Row],[θ z]]^2)</f>
        <v>156.52989746898092</v>
      </c>
      <c r="S851">
        <f>output__2[[#This Row],[ax]]*$B851</f>
        <v>-0.1963596600000119</v>
      </c>
      <c r="T851">
        <f>output__2[[#This Row],[ay]]*$B851</f>
        <v>-1.3230900900000802</v>
      </c>
      <c r="U851">
        <f>output__2[[#This Row],[az]]*$B851</f>
        <v>-0.13714008000000832</v>
      </c>
      <c r="V851">
        <f>SUM(S$2:S851)</f>
        <v>20.999848529999589</v>
      </c>
      <c r="W851">
        <f>SUM(T$2:T851)</f>
        <v>11.330216379999838</v>
      </c>
      <c r="X851">
        <f>SUM($U$2:U851)</f>
        <v>-92.399940869999483</v>
      </c>
      <c r="Y851">
        <f>SQRT(output__2[[#This Row],[vx]]^2+output__2[[#This Row],[vy]]^2+output__2[[#This Row],[vz]]^2)</f>
        <v>95.431213521991552</v>
      </c>
      <c r="Z851">
        <f t="shared" si="13"/>
        <v>0.97499999999999998</v>
      </c>
      <c r="AA851">
        <f>output__2[[#This Row],[m segmental(kg)]]*output__2[[#This Row],[vmag]]</f>
        <v>93.045433183941768</v>
      </c>
    </row>
    <row r="852" spans="1:27" x14ac:dyDescent="0.3">
      <c r="A852">
        <v>106.778548</v>
      </c>
      <c r="B852">
        <f>output__2[[#This Row],[time]]-A851</f>
        <v>0.12792699999999968</v>
      </c>
      <c r="C852">
        <v>0.87</v>
      </c>
      <c r="D852">
        <v>6.66</v>
      </c>
      <c r="E852">
        <v>-3.1</v>
      </c>
      <c r="F852">
        <v>-0.15</v>
      </c>
      <c r="G852">
        <v>0.26</v>
      </c>
      <c r="H852">
        <v>-0.08</v>
      </c>
      <c r="I852">
        <f>output__2[[#This Row],[wx]]*180/PI()</f>
        <v>-8.5943669269623477</v>
      </c>
      <c r="J852">
        <f>output__2[[#This Row],[wy]]*180/PI()</f>
        <v>14.896902673401405</v>
      </c>
      <c r="K852">
        <f>output__2[[#This Row],[wz]]*180/PI()</f>
        <v>-4.5836623610465859</v>
      </c>
      <c r="L852">
        <f>output__2[[#This Row],[wx (deg)]]*output__2[[#This Row],[dt]]</f>
        <v>-1.0994515778655094</v>
      </c>
      <c r="M852">
        <f>output__2[[#This Row],[wy (deg)]]*output__2[[#This Row],[dt]]</f>
        <v>1.9057160683002168</v>
      </c>
      <c r="N852">
        <f>output__2[[#This Row],[wz (deg)]]*output__2[[#This Row],[dt]]</f>
        <v>-0.58637417486160515</v>
      </c>
      <c r="O852">
        <f>SUM($L$2:output__2[[#This Row],[delta θx]])</f>
        <v>-148.80861917786021</v>
      </c>
      <c r="P852">
        <f>SUM($M$2:output__2[[#This Row],[delta θy]])</f>
        <v>53.374578976172259</v>
      </c>
      <c r="Q852">
        <f>SUM($N$2:output__2[[#This Row],[delta θz]])</f>
        <v>5.2929760900086151</v>
      </c>
      <c r="R852">
        <f>SQRT(output__2[[#This Row],[θ x]]^2+output__2[[#This Row],[θ y]]^2+output__2[[#This Row],[θ z]]^2)</f>
        <v>158.1798546541072</v>
      </c>
      <c r="S852">
        <f>output__2[[#This Row],[ax]]*$B852</f>
        <v>0.11129648999999972</v>
      </c>
      <c r="T852">
        <f>output__2[[#This Row],[ay]]*$B852</f>
        <v>0.8519938199999979</v>
      </c>
      <c r="U852">
        <f>output__2[[#This Row],[az]]*$B852</f>
        <v>-0.39657369999999903</v>
      </c>
      <c r="V852">
        <f>SUM(S$2:S852)</f>
        <v>21.11114501999959</v>
      </c>
      <c r="W852">
        <f>SUM(T$2:T852)</f>
        <v>12.182210199999837</v>
      </c>
      <c r="X852">
        <f>SUM($U$2:U852)</f>
        <v>-92.796514569999488</v>
      </c>
      <c r="Y852">
        <f>SQRT(output__2[[#This Row],[vx]]^2+output__2[[#This Row],[vy]]^2+output__2[[#This Row],[vz]]^2)</f>
        <v>95.944149408666718</v>
      </c>
      <c r="Z852">
        <f t="shared" si="13"/>
        <v>0.97499999999999998</v>
      </c>
      <c r="AA852">
        <f>output__2[[#This Row],[m segmental(kg)]]*output__2[[#This Row],[vmag]]</f>
        <v>93.54554567345005</v>
      </c>
    </row>
    <row r="853" spans="1:27" x14ac:dyDescent="0.3">
      <c r="A853">
        <v>106.902118</v>
      </c>
      <c r="B853">
        <f>output__2[[#This Row],[time]]-A852</f>
        <v>0.12357000000000085</v>
      </c>
      <c r="C853">
        <v>-0.33</v>
      </c>
      <c r="D853">
        <v>-2.3199999999999998</v>
      </c>
      <c r="E853">
        <v>-1.44</v>
      </c>
      <c r="F853">
        <v>0.15</v>
      </c>
      <c r="G853">
        <v>0.11</v>
      </c>
      <c r="H853">
        <v>-0.14000000000000001</v>
      </c>
      <c r="I853">
        <f>output__2[[#This Row],[wx]]*180/PI()</f>
        <v>8.5943669269623477</v>
      </c>
      <c r="J853">
        <f>output__2[[#This Row],[wy]]*180/PI()</f>
        <v>6.3025357464390561</v>
      </c>
      <c r="K853">
        <f>output__2[[#This Row],[wz]]*180/PI()</f>
        <v>-8.0214091318315255</v>
      </c>
      <c r="L853">
        <f>output__2[[#This Row],[wx (deg)]]*output__2[[#This Row],[dt]]</f>
        <v>1.0620059211647446</v>
      </c>
      <c r="M853">
        <f>output__2[[#This Row],[wy (deg)]]*output__2[[#This Row],[dt]]</f>
        <v>0.77880434218747951</v>
      </c>
      <c r="N853">
        <f>output__2[[#This Row],[wz (deg)]]*output__2[[#This Row],[dt]]</f>
        <v>-0.99120552642042836</v>
      </c>
      <c r="O853">
        <f>SUM($L$2:output__2[[#This Row],[delta θx]])</f>
        <v>-147.74661325669547</v>
      </c>
      <c r="P853">
        <f>SUM($M$2:output__2[[#This Row],[delta θy]])</f>
        <v>54.153383318359737</v>
      </c>
      <c r="Q853">
        <f>SUM($N$2:output__2[[#This Row],[delta θz]])</f>
        <v>4.3017705635881871</v>
      </c>
      <c r="R853">
        <f>SQRT(output__2[[#This Row],[θ x]]^2+output__2[[#This Row],[θ y]]^2+output__2[[#This Row],[θ z]]^2)</f>
        <v>157.41713973907193</v>
      </c>
      <c r="S853">
        <f>output__2[[#This Row],[ax]]*$B853</f>
        <v>-4.0778100000000282E-2</v>
      </c>
      <c r="T853">
        <f>output__2[[#This Row],[ay]]*$B853</f>
        <v>-0.28668240000000195</v>
      </c>
      <c r="U853">
        <f>output__2[[#This Row],[az]]*$B853</f>
        <v>-0.1779408000000012</v>
      </c>
      <c r="V853">
        <f>SUM(S$2:S853)</f>
        <v>21.070366919999589</v>
      </c>
      <c r="W853">
        <f>SUM(T$2:T853)</f>
        <v>11.895527799999835</v>
      </c>
      <c r="X853">
        <f>SUM($U$2:U853)</f>
        <v>-92.97445536999949</v>
      </c>
      <c r="Y853">
        <f>SQRT(output__2[[#This Row],[vx]]^2+output__2[[#This Row],[vy]]^2+output__2[[#This Row],[vz]]^2)</f>
        <v>96.071396862604274</v>
      </c>
      <c r="Z853">
        <f t="shared" si="13"/>
        <v>0.97499999999999998</v>
      </c>
      <c r="AA853">
        <f>output__2[[#This Row],[m segmental(kg)]]*output__2[[#This Row],[vmag]]</f>
        <v>93.669611941039165</v>
      </c>
    </row>
    <row r="854" spans="1:27" x14ac:dyDescent="0.3">
      <c r="A854">
        <v>107.01604499999999</v>
      </c>
      <c r="B854">
        <f>output__2[[#This Row],[time]]-A853</f>
        <v>0.11392699999998968</v>
      </c>
      <c r="C854">
        <v>1.05</v>
      </c>
      <c r="D854">
        <v>-11.8</v>
      </c>
      <c r="E854">
        <v>0.78</v>
      </c>
      <c r="F854">
        <v>0.4</v>
      </c>
      <c r="G854">
        <v>-0.35000000000000003</v>
      </c>
      <c r="H854">
        <v>-0.01</v>
      </c>
      <c r="I854">
        <f>output__2[[#This Row],[wx]]*180/PI()</f>
        <v>22.918311805232928</v>
      </c>
      <c r="J854">
        <f>output__2[[#This Row],[wy]]*180/PI()</f>
        <v>-20.053522829578814</v>
      </c>
      <c r="K854">
        <f>output__2[[#This Row],[wz]]*180/PI()</f>
        <v>-0.57295779513082323</v>
      </c>
      <c r="L854">
        <f>output__2[[#This Row],[wx (deg)]]*output__2[[#This Row],[dt]]</f>
        <v>2.6110145090345354</v>
      </c>
      <c r="M854">
        <f>output__2[[#This Row],[wy (deg)]]*output__2[[#This Row],[dt]]</f>
        <v>-2.2846376954052183</v>
      </c>
      <c r="N854">
        <f>output__2[[#This Row],[wz (deg)]]*output__2[[#This Row],[dt]]</f>
        <v>-6.5275362725863387E-2</v>
      </c>
      <c r="O854">
        <f>SUM($L$2:output__2[[#This Row],[delta θx]])</f>
        <v>-145.13559874766094</v>
      </c>
      <c r="P854">
        <f>SUM($M$2:output__2[[#This Row],[delta θy]])</f>
        <v>51.868745622954521</v>
      </c>
      <c r="Q854">
        <f>SUM($N$2:output__2[[#This Row],[delta θz]])</f>
        <v>4.2364952008623238</v>
      </c>
      <c r="R854">
        <f>SQRT(output__2[[#This Row],[θ x]]^2+output__2[[#This Row],[θ y]]^2+output__2[[#This Row],[θ z]]^2)</f>
        <v>154.18384055382631</v>
      </c>
      <c r="S854">
        <f>output__2[[#This Row],[ax]]*$B854</f>
        <v>0.11962334999998916</v>
      </c>
      <c r="T854">
        <f>output__2[[#This Row],[ay]]*$B854</f>
        <v>-1.3443385999998783</v>
      </c>
      <c r="U854">
        <f>output__2[[#This Row],[az]]*$B854</f>
        <v>8.8863059999991945E-2</v>
      </c>
      <c r="V854">
        <f>SUM(S$2:S854)</f>
        <v>21.18999026999958</v>
      </c>
      <c r="W854">
        <f>SUM(T$2:T854)</f>
        <v>10.551189199999957</v>
      </c>
      <c r="X854">
        <f>SUM($U$2:U854)</f>
        <v>-92.885592309999495</v>
      </c>
      <c r="Y854">
        <f>SQRT(output__2[[#This Row],[vx]]^2+output__2[[#This Row],[vy]]^2+output__2[[#This Row],[vz]]^2)</f>
        <v>95.854454982313214</v>
      </c>
      <c r="Z854">
        <f t="shared" si="13"/>
        <v>0.97499999999999998</v>
      </c>
      <c r="AA854">
        <f>output__2[[#This Row],[m segmental(kg)]]*output__2[[#This Row],[vmag]]</f>
        <v>93.458093607755387</v>
      </c>
    </row>
    <row r="855" spans="1:27" x14ac:dyDescent="0.3">
      <c r="A855">
        <v>107.12366399999999</v>
      </c>
      <c r="B855">
        <f>output__2[[#This Row],[time]]-A854</f>
        <v>0.10761899999999969</v>
      </c>
      <c r="C855">
        <v>3.46</v>
      </c>
      <c r="D855">
        <v>3.13</v>
      </c>
      <c r="E855">
        <v>0.32</v>
      </c>
      <c r="F855">
        <v>0.41000000000000003</v>
      </c>
      <c r="G855">
        <v>-0.16</v>
      </c>
      <c r="H855">
        <v>-0.08</v>
      </c>
      <c r="I855">
        <f>output__2[[#This Row],[wx]]*180/PI()</f>
        <v>23.491269600363758</v>
      </c>
      <c r="J855">
        <f>output__2[[#This Row],[wy]]*180/PI()</f>
        <v>-9.1673247220931717</v>
      </c>
      <c r="K855">
        <f>output__2[[#This Row],[wz]]*180/PI()</f>
        <v>-4.5836623610465859</v>
      </c>
      <c r="L855">
        <f>output__2[[#This Row],[wx (deg)]]*output__2[[#This Row],[dt]]</f>
        <v>2.5281069431215397</v>
      </c>
      <c r="M855">
        <f>output__2[[#This Row],[wy (deg)]]*output__2[[#This Row],[dt]]</f>
        <v>-0.98657831926694217</v>
      </c>
      <c r="N855">
        <f>output__2[[#This Row],[wz (deg)]]*output__2[[#This Row],[dt]]</f>
        <v>-0.49328915963347109</v>
      </c>
      <c r="O855">
        <f>SUM($L$2:output__2[[#This Row],[delta θx]])</f>
        <v>-142.60749180453939</v>
      </c>
      <c r="P855">
        <f>SUM($M$2:output__2[[#This Row],[delta θy]])</f>
        <v>50.882167303687581</v>
      </c>
      <c r="Q855">
        <f>SUM($N$2:output__2[[#This Row],[delta θz]])</f>
        <v>3.7432060412288526</v>
      </c>
      <c r="R855">
        <f>SQRT(output__2[[#This Row],[θ x]]^2+output__2[[#This Row],[θ y]]^2+output__2[[#This Row],[θ z]]^2)</f>
        <v>151.4592462009808</v>
      </c>
      <c r="S855">
        <f>output__2[[#This Row],[ax]]*$B855</f>
        <v>0.37236173999999889</v>
      </c>
      <c r="T855">
        <f>output__2[[#This Row],[ay]]*$B855</f>
        <v>0.33684746999999898</v>
      </c>
      <c r="U855">
        <f>output__2[[#This Row],[az]]*$B855</f>
        <v>3.4438079999999899E-2</v>
      </c>
      <c r="V855">
        <f>SUM(S$2:S855)</f>
        <v>21.562352009999579</v>
      </c>
      <c r="W855">
        <f>SUM(T$2:T855)</f>
        <v>10.888036669999956</v>
      </c>
      <c r="X855">
        <f>SUM($U$2:U855)</f>
        <v>-92.851154229999494</v>
      </c>
      <c r="Y855">
        <f>SQRT(output__2[[#This Row],[vx]]^2+output__2[[#This Row],[vy]]^2+output__2[[#This Row],[vz]]^2)</f>
        <v>95.941759461527226</v>
      </c>
      <c r="Z855">
        <f t="shared" si="13"/>
        <v>0.97499999999999998</v>
      </c>
      <c r="AA855">
        <f>output__2[[#This Row],[m segmental(kg)]]*output__2[[#This Row],[vmag]]</f>
        <v>93.54321547498904</v>
      </c>
    </row>
    <row r="856" spans="1:27" x14ac:dyDescent="0.3">
      <c r="A856">
        <v>107.26361899999999</v>
      </c>
      <c r="B856">
        <f>output__2[[#This Row],[time]]-A855</f>
        <v>0.1399550000000005</v>
      </c>
      <c r="C856">
        <v>1.35</v>
      </c>
      <c r="D856">
        <v>-3.1</v>
      </c>
      <c r="E856">
        <v>1.52</v>
      </c>
      <c r="F856">
        <v>0.16</v>
      </c>
      <c r="G856">
        <v>-0.17</v>
      </c>
      <c r="H856">
        <v>0.03</v>
      </c>
      <c r="I856">
        <f>output__2[[#This Row],[wx]]*180/PI()</f>
        <v>9.1673247220931717</v>
      </c>
      <c r="J856">
        <f>output__2[[#This Row],[wy]]*180/PI()</f>
        <v>-9.7402825172239957</v>
      </c>
      <c r="K856">
        <f>output__2[[#This Row],[wz]]*180/PI()</f>
        <v>1.7188733853924696</v>
      </c>
      <c r="L856">
        <f>output__2[[#This Row],[wx (deg)]]*output__2[[#This Row],[dt]]</f>
        <v>1.2830129314805543</v>
      </c>
      <c r="M856">
        <f>output__2[[#This Row],[wy (deg)]]*output__2[[#This Row],[dt]]</f>
        <v>-1.3632012396980893</v>
      </c>
      <c r="N856">
        <f>output__2[[#This Row],[wz (deg)]]*output__2[[#This Row],[dt]]</f>
        <v>0.24056492465260393</v>
      </c>
      <c r="O856">
        <f>SUM($L$2:output__2[[#This Row],[delta θx]])</f>
        <v>-141.32447887305884</v>
      </c>
      <c r="P856">
        <f>SUM($M$2:output__2[[#This Row],[delta θy]])</f>
        <v>49.518966063989488</v>
      </c>
      <c r="Q856">
        <f>SUM($N$2:output__2[[#This Row],[delta θz]])</f>
        <v>3.9837709658814564</v>
      </c>
      <c r="R856">
        <f>SQRT(output__2[[#This Row],[θ x]]^2+output__2[[#This Row],[θ y]]^2+output__2[[#This Row],[θ z]]^2)</f>
        <v>149.80189171000745</v>
      </c>
      <c r="S856">
        <f>output__2[[#This Row],[ax]]*$B856</f>
        <v>0.18893925000000067</v>
      </c>
      <c r="T856">
        <f>output__2[[#This Row],[ay]]*$B856</f>
        <v>-0.43386050000000154</v>
      </c>
      <c r="U856">
        <f>output__2[[#This Row],[az]]*$B856</f>
        <v>0.21273160000000074</v>
      </c>
      <c r="V856">
        <f>SUM(S$2:S856)</f>
        <v>21.751291259999579</v>
      </c>
      <c r="W856">
        <f>SUM(T$2:T856)</f>
        <v>10.454176169999954</v>
      </c>
      <c r="X856">
        <f>SUM($U$2:U856)</f>
        <v>-92.638422629999496</v>
      </c>
      <c r="Y856">
        <f>SQRT(output__2[[#This Row],[vx]]^2+output__2[[#This Row],[vy]]^2+output__2[[#This Row],[vz]]^2)</f>
        <v>95.730276392816975</v>
      </c>
      <c r="Z856">
        <f t="shared" si="13"/>
        <v>0.97499999999999998</v>
      </c>
      <c r="AA856">
        <f>output__2[[#This Row],[m segmental(kg)]]*output__2[[#This Row],[vmag]]</f>
        <v>93.337019482996553</v>
      </c>
    </row>
    <row r="857" spans="1:27" x14ac:dyDescent="0.3">
      <c r="A857">
        <v>107.37652899999999</v>
      </c>
      <c r="B857">
        <f>output__2[[#This Row],[time]]-A856</f>
        <v>0.1129099999999994</v>
      </c>
      <c r="C857">
        <v>-0.4</v>
      </c>
      <c r="D857">
        <v>-9.0299999999999994</v>
      </c>
      <c r="E857">
        <v>-1.85</v>
      </c>
      <c r="F857">
        <v>-0.35000000000000003</v>
      </c>
      <c r="G857">
        <v>0.34</v>
      </c>
      <c r="H857">
        <v>-0.17</v>
      </c>
      <c r="I857">
        <f>output__2[[#This Row],[wx]]*180/PI()</f>
        <v>-20.053522829578814</v>
      </c>
      <c r="J857">
        <f>output__2[[#This Row],[wy]]*180/PI()</f>
        <v>19.480565034447991</v>
      </c>
      <c r="K857">
        <f>output__2[[#This Row],[wz]]*180/PI()</f>
        <v>-9.7402825172239957</v>
      </c>
      <c r="L857">
        <f>output__2[[#This Row],[wx (deg)]]*output__2[[#This Row],[dt]]</f>
        <v>-2.264243262687732</v>
      </c>
      <c r="M857">
        <f>output__2[[#This Row],[wy (deg)]]*output__2[[#This Row],[dt]]</f>
        <v>2.1995505980395111</v>
      </c>
      <c r="N857">
        <f>output__2[[#This Row],[wz (deg)]]*output__2[[#This Row],[dt]]</f>
        <v>-1.0997752990197556</v>
      </c>
      <c r="O857">
        <f>SUM($L$2:output__2[[#This Row],[delta θx]])</f>
        <v>-143.58872213574656</v>
      </c>
      <c r="P857">
        <f>SUM($M$2:output__2[[#This Row],[delta θy]])</f>
        <v>51.718516662028996</v>
      </c>
      <c r="Q857">
        <f>SUM($N$2:output__2[[#This Row],[delta θz]])</f>
        <v>2.8839956668617006</v>
      </c>
      <c r="R857">
        <f>SQRT(output__2[[#This Row],[θ x]]^2+output__2[[#This Row],[θ y]]^2+output__2[[#This Row],[θ z]]^2)</f>
        <v>152.646138245629</v>
      </c>
      <c r="S857">
        <f>output__2[[#This Row],[ax]]*$B857</f>
        <v>-4.516399999999976E-2</v>
      </c>
      <c r="T857">
        <f>output__2[[#This Row],[ay]]*$B857</f>
        <v>-1.0195772999999946</v>
      </c>
      <c r="U857">
        <f>output__2[[#This Row],[az]]*$B857</f>
        <v>-0.20888349999999889</v>
      </c>
      <c r="V857">
        <f>SUM(S$2:S857)</f>
        <v>21.70612725999958</v>
      </c>
      <c r="W857">
        <f>SUM(T$2:T857)</f>
        <v>9.4345988699999594</v>
      </c>
      <c r="X857">
        <f>SUM($U$2:U857)</f>
        <v>-92.847306129999495</v>
      </c>
      <c r="Y857">
        <f>SQRT(output__2[[#This Row],[vx]]^2+output__2[[#This Row],[vy]]^2+output__2[[#This Row],[vz]]^2)</f>
        <v>95.816438422970734</v>
      </c>
      <c r="Z857">
        <f t="shared" si="13"/>
        <v>0.97499999999999998</v>
      </c>
      <c r="AA857">
        <f>output__2[[#This Row],[m segmental(kg)]]*output__2[[#This Row],[vmag]]</f>
        <v>93.421027462396466</v>
      </c>
    </row>
    <row r="858" spans="1:27" x14ac:dyDescent="0.3">
      <c r="A858">
        <v>107.507672</v>
      </c>
      <c r="B858">
        <f>output__2[[#This Row],[time]]-A857</f>
        <v>0.13114300000000867</v>
      </c>
      <c r="C858">
        <v>2.9</v>
      </c>
      <c r="D858">
        <v>4.82</v>
      </c>
      <c r="E858">
        <v>-2.31</v>
      </c>
      <c r="F858">
        <v>0.11</v>
      </c>
      <c r="G858">
        <v>0.59</v>
      </c>
      <c r="H858">
        <v>-0.06</v>
      </c>
      <c r="I858">
        <f>output__2[[#This Row],[wx]]*180/PI()</f>
        <v>6.3025357464390561</v>
      </c>
      <c r="J858">
        <f>output__2[[#This Row],[wy]]*180/PI()</f>
        <v>33.804509912718565</v>
      </c>
      <c r="K858">
        <f>output__2[[#This Row],[wz]]*180/PI()</f>
        <v>-3.4377467707849392</v>
      </c>
      <c r="L858">
        <f>output__2[[#This Row],[wx (deg)]]*output__2[[#This Row],[dt]]</f>
        <v>0.82653344539531182</v>
      </c>
      <c r="M858">
        <f>output__2[[#This Row],[wy (deg)]]*output__2[[#This Row],[dt]]</f>
        <v>4.4332248434839441</v>
      </c>
      <c r="N858">
        <f>output__2[[#This Row],[wz (deg)]]*output__2[[#This Row],[dt]]</f>
        <v>-0.4508364247610791</v>
      </c>
      <c r="O858">
        <f>SUM($L$2:output__2[[#This Row],[delta θx]])</f>
        <v>-142.76218869035125</v>
      </c>
      <c r="P858">
        <f>SUM($M$2:output__2[[#This Row],[delta θy]])</f>
        <v>56.151741505512938</v>
      </c>
      <c r="Q858">
        <f>SUM($N$2:output__2[[#This Row],[delta θz]])</f>
        <v>2.4331592421006216</v>
      </c>
      <c r="R858">
        <f>SQRT(output__2[[#This Row],[θ x]]^2+output__2[[#This Row],[θ y]]^2+output__2[[#This Row],[θ z]]^2)</f>
        <v>153.42744492970877</v>
      </c>
      <c r="S858">
        <f>output__2[[#This Row],[ax]]*$B858</f>
        <v>0.38031470000002515</v>
      </c>
      <c r="T858">
        <f>output__2[[#This Row],[ay]]*$B858</f>
        <v>0.63210926000004186</v>
      </c>
      <c r="U858">
        <f>output__2[[#This Row],[az]]*$B858</f>
        <v>-0.30294033000002002</v>
      </c>
      <c r="V858">
        <f>SUM(S$2:S858)</f>
        <v>22.086441959999604</v>
      </c>
      <c r="W858">
        <f>SUM(T$2:T858)</f>
        <v>10.066708130000002</v>
      </c>
      <c r="X858">
        <f>SUM($U$2:U858)</f>
        <v>-93.150246459999522</v>
      </c>
      <c r="Y858">
        <f>SQRT(output__2[[#This Row],[vx]]^2+output__2[[#This Row],[vy]]^2+output__2[[#This Row],[vz]]^2)</f>
        <v>96.260677052396076</v>
      </c>
      <c r="Z858">
        <f t="shared" si="13"/>
        <v>0.97499999999999998</v>
      </c>
      <c r="AA858">
        <f>output__2[[#This Row],[m segmental(kg)]]*output__2[[#This Row],[vmag]]</f>
        <v>93.854160126086171</v>
      </c>
    </row>
    <row r="859" spans="1:27" x14ac:dyDescent="0.3">
      <c r="A859">
        <v>107.62546499999999</v>
      </c>
      <c r="B859">
        <f>output__2[[#This Row],[time]]-A858</f>
        <v>0.11779299999999182</v>
      </c>
      <c r="C859">
        <v>-0.63</v>
      </c>
      <c r="D859">
        <v>-1.51</v>
      </c>
      <c r="E859">
        <v>0.8</v>
      </c>
      <c r="F859">
        <v>0.2</v>
      </c>
      <c r="G859">
        <v>0</v>
      </c>
      <c r="H859">
        <v>0.06</v>
      </c>
      <c r="I859">
        <f>output__2[[#This Row],[wx]]*180/PI()</f>
        <v>11.459155902616464</v>
      </c>
      <c r="J859">
        <f>output__2[[#This Row],[wy]]*180/PI()</f>
        <v>0</v>
      </c>
      <c r="K859">
        <f>output__2[[#This Row],[wz]]*180/PI()</f>
        <v>3.4377467707849392</v>
      </c>
      <c r="L859">
        <f>output__2[[#This Row],[wx (deg)]]*output__2[[#This Row],[dt]]</f>
        <v>1.3498083512368075</v>
      </c>
      <c r="M859">
        <f>output__2[[#This Row],[wy (deg)]]*output__2[[#This Row],[dt]]</f>
        <v>0</v>
      </c>
      <c r="N859">
        <f>output__2[[#This Row],[wz (deg)]]*output__2[[#This Row],[dt]]</f>
        <v>0.40494250537104221</v>
      </c>
      <c r="O859">
        <f>SUM($L$2:output__2[[#This Row],[delta θx]])</f>
        <v>-141.41238033911443</v>
      </c>
      <c r="P859">
        <f>SUM($M$2:output__2[[#This Row],[delta θy]])</f>
        <v>56.151741505512938</v>
      </c>
      <c r="Q859">
        <f>SUM($N$2:output__2[[#This Row],[delta θz]])</f>
        <v>2.8381017474716637</v>
      </c>
      <c r="R859">
        <f>SQRT(output__2[[#This Row],[θ x]]^2+output__2[[#This Row],[θ y]]^2+output__2[[#This Row],[θ z]]^2)</f>
        <v>152.17928311306142</v>
      </c>
      <c r="S859">
        <f>output__2[[#This Row],[ax]]*$B859</f>
        <v>-7.4209589999994843E-2</v>
      </c>
      <c r="T859">
        <f>output__2[[#This Row],[ay]]*$B859</f>
        <v>-0.17786742999998764</v>
      </c>
      <c r="U859">
        <f>output__2[[#This Row],[az]]*$B859</f>
        <v>9.423439999999346E-2</v>
      </c>
      <c r="V859">
        <f>SUM(S$2:S859)</f>
        <v>22.012232369999609</v>
      </c>
      <c r="W859">
        <f>SUM(T$2:T859)</f>
        <v>9.8888407000000136</v>
      </c>
      <c r="X859">
        <f>SUM($U$2:U859)</f>
        <v>-93.056012059999532</v>
      </c>
      <c r="Y859">
        <f>SQRT(output__2[[#This Row],[vx]]^2+output__2[[#This Row],[vy]]^2+output__2[[#This Row],[vz]]^2)</f>
        <v>96.13401544100617</v>
      </c>
      <c r="Z859">
        <f t="shared" si="13"/>
        <v>0.97499999999999998</v>
      </c>
      <c r="AA859">
        <f>output__2[[#This Row],[m segmental(kg)]]*output__2[[#This Row],[vmag]]</f>
        <v>93.730665054981017</v>
      </c>
    </row>
    <row r="860" spans="1:27" x14ac:dyDescent="0.3">
      <c r="A860">
        <v>107.755647</v>
      </c>
      <c r="B860">
        <f>output__2[[#This Row],[time]]-A859</f>
        <v>0.1301820000000049</v>
      </c>
      <c r="C860">
        <v>0.67</v>
      </c>
      <c r="D860">
        <v>-9.82</v>
      </c>
      <c r="E860">
        <v>2.17</v>
      </c>
      <c r="F860">
        <v>-0.43</v>
      </c>
      <c r="G860">
        <v>0.03</v>
      </c>
      <c r="H860">
        <v>0.06</v>
      </c>
      <c r="I860">
        <f>output__2[[#This Row],[wx]]*180/PI()</f>
        <v>-24.637185190625402</v>
      </c>
      <c r="J860">
        <f>output__2[[#This Row],[wy]]*180/PI()</f>
        <v>1.7188733853924696</v>
      </c>
      <c r="K860">
        <f>output__2[[#This Row],[wz]]*180/PI()</f>
        <v>3.4377467707849392</v>
      </c>
      <c r="L860">
        <f>output__2[[#This Row],[wx (deg)]]*output__2[[#This Row],[dt]]</f>
        <v>-3.2073180424861167</v>
      </c>
      <c r="M860">
        <f>output__2[[#This Row],[wy (deg)]]*output__2[[#This Row],[dt]]</f>
        <v>0.2237663750571709</v>
      </c>
      <c r="N860">
        <f>output__2[[#This Row],[wz (deg)]]*output__2[[#This Row],[dt]]</f>
        <v>0.44753275011434179</v>
      </c>
      <c r="O860">
        <f>SUM($L$2:output__2[[#This Row],[delta θx]])</f>
        <v>-144.61969838160056</v>
      </c>
      <c r="P860">
        <f>SUM($M$2:output__2[[#This Row],[delta θy]])</f>
        <v>56.375507880570112</v>
      </c>
      <c r="Q860">
        <f>SUM($N$2:output__2[[#This Row],[delta θz]])</f>
        <v>3.2856344975860052</v>
      </c>
      <c r="R860">
        <f>SQRT(output__2[[#This Row],[θ x]]^2+output__2[[#This Row],[θ y]]^2+output__2[[#This Row],[θ z]]^2)</f>
        <v>155.25414790861166</v>
      </c>
      <c r="S860">
        <f>output__2[[#This Row],[ax]]*$B860</f>
        <v>8.7221940000003287E-2</v>
      </c>
      <c r="T860">
        <f>output__2[[#This Row],[ay]]*$B860</f>
        <v>-1.2783872400000482</v>
      </c>
      <c r="U860">
        <f>output__2[[#This Row],[az]]*$B860</f>
        <v>0.28249494000001063</v>
      </c>
      <c r="V860">
        <f>SUM(S$2:S860)</f>
        <v>22.099454309999611</v>
      </c>
      <c r="W860">
        <f>SUM(T$2:T860)</f>
        <v>8.6104534599999649</v>
      </c>
      <c r="X860">
        <f>SUM($U$2:U860)</f>
        <v>-92.773517119999525</v>
      </c>
      <c r="Y860">
        <f>SQRT(output__2[[#This Row],[vx]]^2+output__2[[#This Row],[vy]]^2+output__2[[#This Row],[vz]]^2)</f>
        <v>95.757251779702983</v>
      </c>
      <c r="Z860">
        <f t="shared" si="13"/>
        <v>0.97499999999999998</v>
      </c>
      <c r="AA860">
        <f>output__2[[#This Row],[m segmental(kg)]]*output__2[[#This Row],[vmag]]</f>
        <v>93.363320485210409</v>
      </c>
    </row>
    <row r="861" spans="1:27" x14ac:dyDescent="0.3">
      <c r="A861">
        <v>107.88181</v>
      </c>
      <c r="B861">
        <f>output__2[[#This Row],[time]]-A860</f>
        <v>0.12616300000000535</v>
      </c>
      <c r="C861">
        <v>1.04</v>
      </c>
      <c r="D861">
        <v>3.25</v>
      </c>
      <c r="E861">
        <v>1.21</v>
      </c>
      <c r="F861">
        <v>0.16</v>
      </c>
      <c r="G861">
        <v>0.02</v>
      </c>
      <c r="H861">
        <v>-0.06</v>
      </c>
      <c r="I861">
        <f>output__2[[#This Row],[wx]]*180/PI()</f>
        <v>9.1673247220931717</v>
      </c>
      <c r="J861">
        <f>output__2[[#This Row],[wy]]*180/PI()</f>
        <v>1.1459155902616465</v>
      </c>
      <c r="K861">
        <f>output__2[[#This Row],[wz]]*180/PI()</f>
        <v>-3.4377467707849392</v>
      </c>
      <c r="L861">
        <f>output__2[[#This Row],[wx (deg)]]*output__2[[#This Row],[dt]]</f>
        <v>1.1565771889134899</v>
      </c>
      <c r="M861">
        <f>output__2[[#This Row],[wy (deg)]]*output__2[[#This Row],[dt]]</f>
        <v>0.14457214861418624</v>
      </c>
      <c r="N861">
        <f>output__2[[#This Row],[wz (deg)]]*output__2[[#This Row],[dt]]</f>
        <v>-0.4337164458425587</v>
      </c>
      <c r="O861">
        <f>SUM($L$2:output__2[[#This Row],[delta θx]])</f>
        <v>-143.46312119268705</v>
      </c>
      <c r="P861">
        <f>SUM($M$2:output__2[[#This Row],[delta θy]])</f>
        <v>56.5200800291843</v>
      </c>
      <c r="Q861">
        <f>SUM($N$2:output__2[[#This Row],[delta θz]])</f>
        <v>2.8519180517434464</v>
      </c>
      <c r="R861">
        <f>SQRT(output__2[[#This Row],[θ x]]^2+output__2[[#This Row],[θ y]]^2+output__2[[#This Row],[θ z]]^2)</f>
        <v>154.22165874294981</v>
      </c>
      <c r="S861">
        <f>output__2[[#This Row],[ax]]*$B861</f>
        <v>0.13120952000000558</v>
      </c>
      <c r="T861">
        <f>output__2[[#This Row],[ay]]*$B861</f>
        <v>0.4100297500000174</v>
      </c>
      <c r="U861">
        <f>output__2[[#This Row],[az]]*$B861</f>
        <v>0.15265723000000647</v>
      </c>
      <c r="V861">
        <f>SUM(S$2:S861)</f>
        <v>22.230663829999617</v>
      </c>
      <c r="W861">
        <f>SUM(T$2:T861)</f>
        <v>9.0204832099999823</v>
      </c>
      <c r="X861">
        <f>SUM($U$2:U861)</f>
        <v>-92.620859889999522</v>
      </c>
      <c r="Y861">
        <f>SQRT(output__2[[#This Row],[vx]]^2+output__2[[#This Row],[vy]]^2+output__2[[#This Row],[vz]]^2)</f>
        <v>95.677558593576521</v>
      </c>
      <c r="Z861">
        <f t="shared" si="13"/>
        <v>0.97499999999999998</v>
      </c>
      <c r="AA861">
        <f>output__2[[#This Row],[m segmental(kg)]]*output__2[[#This Row],[vmag]]</f>
        <v>93.285619628737109</v>
      </c>
    </row>
    <row r="862" spans="1:27" x14ac:dyDescent="0.3">
      <c r="A862">
        <v>108.00908299999999</v>
      </c>
      <c r="B862">
        <f>output__2[[#This Row],[time]]-A861</f>
        <v>0.1272729999999882</v>
      </c>
      <c r="C862">
        <v>0.12</v>
      </c>
      <c r="D862">
        <v>-2.58</v>
      </c>
      <c r="E862">
        <v>1.8900000000000001</v>
      </c>
      <c r="F862">
        <v>-7.0000000000000007E-2</v>
      </c>
      <c r="G862">
        <v>-0.06</v>
      </c>
      <c r="H862">
        <v>-0.14000000000000001</v>
      </c>
      <c r="I862">
        <f>output__2[[#This Row],[wx]]*180/PI()</f>
        <v>-4.0107045659157627</v>
      </c>
      <c r="J862">
        <f>output__2[[#This Row],[wy]]*180/PI()</f>
        <v>-3.4377467707849392</v>
      </c>
      <c r="K862">
        <f>output__2[[#This Row],[wz]]*180/PI()</f>
        <v>-8.0214091318315255</v>
      </c>
      <c r="L862">
        <f>output__2[[#This Row],[wx (deg)]]*output__2[[#This Row],[dt]]</f>
        <v>-0.51045440221774951</v>
      </c>
      <c r="M862">
        <f>output__2[[#This Row],[wy (deg)]]*output__2[[#This Row],[dt]]</f>
        <v>-0.43753234475807101</v>
      </c>
      <c r="N862">
        <f>output__2[[#This Row],[wz (deg)]]*output__2[[#This Row],[dt]]</f>
        <v>-1.020908804435499</v>
      </c>
      <c r="O862">
        <f>SUM($L$2:output__2[[#This Row],[delta θx]])</f>
        <v>-143.97357559490482</v>
      </c>
      <c r="P862">
        <f>SUM($M$2:output__2[[#This Row],[delta θy]])</f>
        <v>56.082547684426231</v>
      </c>
      <c r="Q862">
        <f>SUM($N$2:output__2[[#This Row],[delta θz]])</f>
        <v>1.8310092473079473</v>
      </c>
      <c r="R862">
        <f>SQRT(output__2[[#This Row],[θ x]]^2+output__2[[#This Row],[θ y]]^2+output__2[[#This Row],[θ z]]^2)</f>
        <v>154.52182764652198</v>
      </c>
      <c r="S862">
        <f>output__2[[#This Row],[ax]]*$B862</f>
        <v>1.5272759999998584E-2</v>
      </c>
      <c r="T862">
        <f>output__2[[#This Row],[ay]]*$B862</f>
        <v>-0.32836433999996956</v>
      </c>
      <c r="U862">
        <f>output__2[[#This Row],[az]]*$B862</f>
        <v>0.24054596999997771</v>
      </c>
      <c r="V862">
        <f>SUM(S$2:S862)</f>
        <v>22.245936589999616</v>
      </c>
      <c r="W862">
        <f>SUM(T$2:T862)</f>
        <v>8.6921188700000123</v>
      </c>
      <c r="X862">
        <f>SUM($U$2:U862)</f>
        <v>-92.380313919999551</v>
      </c>
      <c r="Y862">
        <f>SQRT(output__2[[#This Row],[vx]]^2+output__2[[#This Row],[vy]]^2+output__2[[#This Row],[vz]]^2)</f>
        <v>95.417802454123603</v>
      </c>
      <c r="Z862">
        <f t="shared" si="13"/>
        <v>0.97499999999999998</v>
      </c>
      <c r="AA862">
        <f>output__2[[#This Row],[m segmental(kg)]]*output__2[[#This Row],[vmag]]</f>
        <v>93.032357392770507</v>
      </c>
    </row>
    <row r="863" spans="1:27" x14ac:dyDescent="0.3">
      <c r="A863">
        <v>108.12790899999999</v>
      </c>
      <c r="B863">
        <f>output__2[[#This Row],[time]]-A862</f>
        <v>0.11882599999999854</v>
      </c>
      <c r="C863">
        <v>-1.03</v>
      </c>
      <c r="D863">
        <v>-8.0299999999999994</v>
      </c>
      <c r="E863">
        <v>-1.43</v>
      </c>
      <c r="F863">
        <v>-0.48</v>
      </c>
      <c r="G863">
        <v>0.15</v>
      </c>
      <c r="H863">
        <v>-0.08</v>
      </c>
      <c r="I863">
        <f>output__2[[#This Row],[wx]]*180/PI()</f>
        <v>-27.501974166279513</v>
      </c>
      <c r="J863">
        <f>output__2[[#This Row],[wy]]*180/PI()</f>
        <v>8.5943669269623477</v>
      </c>
      <c r="K863">
        <f>output__2[[#This Row],[wz]]*180/PI()</f>
        <v>-4.5836623610465859</v>
      </c>
      <c r="L863">
        <f>output__2[[#This Row],[wx (deg)]]*output__2[[#This Row],[dt]]</f>
        <v>-3.2679495822822893</v>
      </c>
      <c r="M863">
        <f>output__2[[#This Row],[wy (deg)]]*output__2[[#This Row],[dt]]</f>
        <v>1.0212342444632154</v>
      </c>
      <c r="N863">
        <f>output__2[[#This Row],[wz (deg)]]*output__2[[#This Row],[dt]]</f>
        <v>-0.54465826371371495</v>
      </c>
      <c r="O863">
        <f>SUM($L$2:output__2[[#This Row],[delta θx]])</f>
        <v>-147.2415251771871</v>
      </c>
      <c r="P863">
        <f>SUM($M$2:output__2[[#This Row],[delta θy]])</f>
        <v>57.103781928889447</v>
      </c>
      <c r="Q863">
        <f>SUM($N$2:output__2[[#This Row],[delta θz]])</f>
        <v>1.2863509835942324</v>
      </c>
      <c r="R863">
        <f>SQRT(output__2[[#This Row],[θ x]]^2+output__2[[#This Row],[θ y]]^2+output__2[[#This Row],[θ z]]^2)</f>
        <v>157.93214791783012</v>
      </c>
      <c r="S863">
        <f>output__2[[#This Row],[ax]]*$B863</f>
        <v>-0.12239077999999851</v>
      </c>
      <c r="T863">
        <f>output__2[[#This Row],[ay]]*$B863</f>
        <v>-0.95417277999998829</v>
      </c>
      <c r="U863">
        <f>output__2[[#This Row],[az]]*$B863</f>
        <v>-0.16992117999999792</v>
      </c>
      <c r="V863">
        <f>SUM(S$2:S863)</f>
        <v>22.123545809999616</v>
      </c>
      <c r="W863">
        <f>SUM(T$2:T863)</f>
        <v>7.7379460900000243</v>
      </c>
      <c r="X863">
        <f>SUM($U$2:U863)</f>
        <v>-92.550235099999554</v>
      </c>
      <c r="Y863">
        <f>SQRT(output__2[[#This Row],[vx]]^2+output__2[[#This Row],[vy]]^2+output__2[[#This Row],[vz]]^2)</f>
        <v>95.471844571916009</v>
      </c>
      <c r="Z863">
        <f t="shared" si="13"/>
        <v>0.97499999999999998</v>
      </c>
      <c r="AA863">
        <f>output__2[[#This Row],[m segmental(kg)]]*output__2[[#This Row],[vmag]]</f>
        <v>93.0850484576181</v>
      </c>
    </row>
    <row r="864" spans="1:27" x14ac:dyDescent="0.3">
      <c r="A864">
        <v>108.25330199999999</v>
      </c>
      <c r="B864">
        <f>output__2[[#This Row],[time]]-A863</f>
        <v>0.12539300000000253</v>
      </c>
      <c r="C864">
        <v>1.56</v>
      </c>
      <c r="D864">
        <v>5.89</v>
      </c>
      <c r="E864">
        <v>-1.99</v>
      </c>
      <c r="F864">
        <v>0.39</v>
      </c>
      <c r="G864">
        <v>0.1</v>
      </c>
      <c r="H864">
        <v>0.22</v>
      </c>
      <c r="I864">
        <f>output__2[[#This Row],[wx]]*180/PI()</f>
        <v>22.345354010102106</v>
      </c>
      <c r="J864">
        <f>output__2[[#This Row],[wy]]*180/PI()</f>
        <v>5.7295779513082321</v>
      </c>
      <c r="K864">
        <f>output__2[[#This Row],[wz]]*180/PI()</f>
        <v>12.605071492878112</v>
      </c>
      <c r="L864">
        <f>output__2[[#This Row],[wx (deg)]]*output__2[[#This Row],[dt]]</f>
        <v>2.8019509753887899</v>
      </c>
      <c r="M864">
        <f>output__2[[#This Row],[wy (deg)]]*output__2[[#This Row],[dt]]</f>
        <v>0.71844896804840763</v>
      </c>
      <c r="N864">
        <f>output__2[[#This Row],[wz (deg)]]*output__2[[#This Row],[dt]]</f>
        <v>1.580587729706497</v>
      </c>
      <c r="O864">
        <f>SUM($L$2:output__2[[#This Row],[delta θx]])</f>
        <v>-144.43957420179831</v>
      </c>
      <c r="P864">
        <f>SUM($M$2:output__2[[#This Row],[delta θy]])</f>
        <v>57.822230896937853</v>
      </c>
      <c r="Q864">
        <f>SUM($N$2:output__2[[#This Row],[delta θz]])</f>
        <v>2.8669387133007294</v>
      </c>
      <c r="R864">
        <f>SQRT(output__2[[#This Row],[θ x]]^2+output__2[[#This Row],[θ y]]^2+output__2[[#This Row],[θ z]]^2)</f>
        <v>155.60983361947731</v>
      </c>
      <c r="S864">
        <f>output__2[[#This Row],[ax]]*$B864</f>
        <v>0.19561308000000396</v>
      </c>
      <c r="T864">
        <f>output__2[[#This Row],[ay]]*$B864</f>
        <v>0.73856477000001486</v>
      </c>
      <c r="U864">
        <f>output__2[[#This Row],[az]]*$B864</f>
        <v>-0.24953207000000505</v>
      </c>
      <c r="V864">
        <f>SUM(S$2:S864)</f>
        <v>22.31915888999962</v>
      </c>
      <c r="W864">
        <f>SUM(T$2:T864)</f>
        <v>8.4765108600000385</v>
      </c>
      <c r="X864">
        <f>SUM($U$2:U864)</f>
        <v>-92.799767169999555</v>
      </c>
      <c r="Y864">
        <f>SQRT(output__2[[#This Row],[vx]]^2+output__2[[#This Row],[vy]]^2+output__2[[#This Row],[vz]]^2)</f>
        <v>95.821672270540532</v>
      </c>
      <c r="Z864">
        <f t="shared" si="13"/>
        <v>0.97499999999999998</v>
      </c>
      <c r="AA864">
        <f>output__2[[#This Row],[m segmental(kg)]]*output__2[[#This Row],[vmag]]</f>
        <v>93.426130463777014</v>
      </c>
    </row>
    <row r="865" spans="1:27" x14ac:dyDescent="0.3">
      <c r="A865">
        <v>108.379234</v>
      </c>
      <c r="B865">
        <f>output__2[[#This Row],[time]]-A864</f>
        <v>0.12593200000000593</v>
      </c>
      <c r="C865">
        <v>-1.48</v>
      </c>
      <c r="D865">
        <v>1.19</v>
      </c>
      <c r="E865">
        <v>0.52</v>
      </c>
      <c r="F865">
        <v>0.18</v>
      </c>
      <c r="G865">
        <v>-0.2</v>
      </c>
      <c r="H865">
        <v>-0.28000000000000003</v>
      </c>
      <c r="I865">
        <f>output__2[[#This Row],[wx]]*180/PI()</f>
        <v>10.313240312354818</v>
      </c>
      <c r="J865">
        <f>output__2[[#This Row],[wy]]*180/PI()</f>
        <v>-11.459155902616464</v>
      </c>
      <c r="K865">
        <f>output__2[[#This Row],[wz]]*180/PI()</f>
        <v>-16.042818263663051</v>
      </c>
      <c r="L865">
        <f>output__2[[#This Row],[wx (deg)]]*output__2[[#This Row],[dt]]</f>
        <v>1.2987669790155281</v>
      </c>
      <c r="M865">
        <f>output__2[[#This Row],[wy (deg)]]*output__2[[#This Row],[dt]]</f>
        <v>-1.4430744211283646</v>
      </c>
      <c r="N865">
        <f>output__2[[#This Row],[wz (deg)]]*output__2[[#This Row],[dt]]</f>
        <v>-2.0203041895797105</v>
      </c>
      <c r="O865">
        <f>SUM($L$2:output__2[[#This Row],[delta θx]])</f>
        <v>-143.14080722278277</v>
      </c>
      <c r="P865">
        <f>SUM($M$2:output__2[[#This Row],[delta θy]])</f>
        <v>56.379156475809488</v>
      </c>
      <c r="Q865">
        <f>SUM($N$2:output__2[[#This Row],[delta θz]])</f>
        <v>0.84663452372101888</v>
      </c>
      <c r="R865">
        <f>SQRT(output__2[[#This Row],[θ x]]^2+output__2[[#This Row],[θ y]]^2+output__2[[#This Row],[θ z]]^2)</f>
        <v>153.84608141688375</v>
      </c>
      <c r="S865">
        <f>output__2[[#This Row],[ax]]*$B865</f>
        <v>-0.18637936000000876</v>
      </c>
      <c r="T865">
        <f>output__2[[#This Row],[ay]]*$B865</f>
        <v>0.14985908000000706</v>
      </c>
      <c r="U865">
        <f>output__2[[#This Row],[az]]*$B865</f>
        <v>6.5484640000003091E-2</v>
      </c>
      <c r="V865">
        <f>SUM(S$2:S865)</f>
        <v>22.132779529999613</v>
      </c>
      <c r="W865">
        <f>SUM(T$2:T865)</f>
        <v>8.6263699400000462</v>
      </c>
      <c r="X865">
        <f>SUM($U$2:U865)</f>
        <v>-92.734282529999547</v>
      </c>
      <c r="Y865">
        <f>SQRT(output__2[[#This Row],[vx]]^2+output__2[[#This Row],[vy]]^2+output__2[[#This Row],[vz]]^2)</f>
        <v>95.728372724177689</v>
      </c>
      <c r="Z865">
        <f t="shared" si="13"/>
        <v>0.97499999999999998</v>
      </c>
      <c r="AA865">
        <f>output__2[[#This Row],[m segmental(kg)]]*output__2[[#This Row],[vmag]]</f>
        <v>93.335163406073249</v>
      </c>
    </row>
    <row r="866" spans="1:27" x14ac:dyDescent="0.3">
      <c r="A866">
        <v>108.51911799999999</v>
      </c>
      <c r="B866">
        <f>output__2[[#This Row],[time]]-A865</f>
        <v>0.13988399999999501</v>
      </c>
      <c r="C866">
        <v>3.0500000000000003</v>
      </c>
      <c r="D866">
        <v>-7.58</v>
      </c>
      <c r="E866">
        <v>1.52</v>
      </c>
      <c r="F866">
        <v>-0.28999999999999998</v>
      </c>
      <c r="G866">
        <v>0.18</v>
      </c>
      <c r="H866">
        <v>0.08</v>
      </c>
      <c r="I866">
        <f>output__2[[#This Row],[wx]]*180/PI()</f>
        <v>-16.615776058793873</v>
      </c>
      <c r="J866">
        <f>output__2[[#This Row],[wy]]*180/PI()</f>
        <v>10.313240312354818</v>
      </c>
      <c r="K866">
        <f>output__2[[#This Row],[wz]]*180/PI()</f>
        <v>4.5836623610465859</v>
      </c>
      <c r="L866">
        <f>output__2[[#This Row],[wx (deg)]]*output__2[[#This Row],[dt]]</f>
        <v>-2.3242812182082391</v>
      </c>
      <c r="M866">
        <f>output__2[[#This Row],[wy (deg)]]*output__2[[#This Row],[dt]]</f>
        <v>1.44265730785339</v>
      </c>
      <c r="N866">
        <f>output__2[[#This Row],[wz (deg)]]*output__2[[#This Row],[dt]]</f>
        <v>0.6411810257126177</v>
      </c>
      <c r="O866">
        <f>SUM($L$2:output__2[[#This Row],[delta θx]])</f>
        <v>-145.465088440991</v>
      </c>
      <c r="P866">
        <f>SUM($M$2:output__2[[#This Row],[delta θy]])</f>
        <v>57.821813783662876</v>
      </c>
      <c r="Q866">
        <f>SUM($N$2:output__2[[#This Row],[delta θz]])</f>
        <v>1.4878155494336367</v>
      </c>
      <c r="R866">
        <f>SQRT(output__2[[#This Row],[θ x]]^2+output__2[[#This Row],[θ y]]^2+output__2[[#This Row],[θ z]]^2)</f>
        <v>156.54286217993797</v>
      </c>
      <c r="S866">
        <f>output__2[[#This Row],[ax]]*$B866</f>
        <v>0.42664619999998482</v>
      </c>
      <c r="T866">
        <f>output__2[[#This Row],[ay]]*$B866</f>
        <v>-1.0603207199999622</v>
      </c>
      <c r="U866">
        <f>output__2[[#This Row],[az]]*$B866</f>
        <v>0.21262367999999243</v>
      </c>
      <c r="V866">
        <f>SUM(S$2:S866)</f>
        <v>22.559425729999599</v>
      </c>
      <c r="W866">
        <f>SUM(T$2:T866)</f>
        <v>7.5660492200000835</v>
      </c>
      <c r="X866">
        <f>SUM($U$2:U866)</f>
        <v>-92.521658849999554</v>
      </c>
      <c r="Y866">
        <f>SQRT(output__2[[#This Row],[vx]]^2+output__2[[#This Row],[vy]]^2+output__2[[#This Row],[vz]]^2)</f>
        <v>95.532351307934078</v>
      </c>
      <c r="Z866">
        <f t="shared" si="13"/>
        <v>0.97499999999999998</v>
      </c>
      <c r="AA866">
        <f>output__2[[#This Row],[m segmental(kg)]]*output__2[[#This Row],[vmag]]</f>
        <v>93.144042525235719</v>
      </c>
    </row>
    <row r="867" spans="1:27" x14ac:dyDescent="0.3">
      <c r="A867">
        <v>108.657782</v>
      </c>
      <c r="B867">
        <f>output__2[[#This Row],[time]]-A866</f>
        <v>0.13866400000000567</v>
      </c>
      <c r="C867">
        <v>3.63</v>
      </c>
      <c r="D867">
        <v>8.77</v>
      </c>
      <c r="E867">
        <v>-1.8900000000000001</v>
      </c>
      <c r="F867">
        <v>-0.53</v>
      </c>
      <c r="G867">
        <v>-0.21</v>
      </c>
      <c r="H867">
        <v>0.09</v>
      </c>
      <c r="I867">
        <f>output__2[[#This Row],[wx]]*180/PI()</f>
        <v>-30.366763141933632</v>
      </c>
      <c r="J867">
        <f>output__2[[#This Row],[wy]]*180/PI()</f>
        <v>-12.032113697747286</v>
      </c>
      <c r="K867">
        <f>output__2[[#This Row],[wz]]*180/PI()</f>
        <v>5.156620156177409</v>
      </c>
      <c r="L867">
        <f>output__2[[#This Row],[wx (deg)]]*output__2[[#This Row],[dt]]</f>
        <v>-4.2107768443132576</v>
      </c>
      <c r="M867">
        <f>output__2[[#This Row],[wy (deg)]]*output__2[[#This Row],[dt]]</f>
        <v>-1.6684210137844979</v>
      </c>
      <c r="N867">
        <f>output__2[[#This Row],[wz (deg)]]*output__2[[#This Row],[dt]]</f>
        <v>0.71503757733621354</v>
      </c>
      <c r="O867">
        <f>SUM($L$2:output__2[[#This Row],[delta θx]])</f>
        <v>-149.67586528530424</v>
      </c>
      <c r="P867">
        <f>SUM($M$2:output__2[[#This Row],[delta θy]])</f>
        <v>56.15339276987838</v>
      </c>
      <c r="Q867">
        <f>SUM($N$2:output__2[[#This Row],[delta θz]])</f>
        <v>2.2028531267698503</v>
      </c>
      <c r="R867">
        <f>SQRT(output__2[[#This Row],[θ x]]^2+output__2[[#This Row],[θ y]]^2+output__2[[#This Row],[θ z]]^2)</f>
        <v>159.87783064068293</v>
      </c>
      <c r="S867">
        <f>output__2[[#This Row],[ax]]*$B867</f>
        <v>0.50335032000002056</v>
      </c>
      <c r="T867">
        <f>output__2[[#This Row],[ay]]*$B867</f>
        <v>1.2160832800000496</v>
      </c>
      <c r="U867">
        <f>output__2[[#This Row],[az]]*$B867</f>
        <v>-0.26207496000001074</v>
      </c>
      <c r="V867">
        <f>SUM(S$2:S867)</f>
        <v>23.06277604999962</v>
      </c>
      <c r="W867">
        <f>SUM(T$2:T867)</f>
        <v>8.7821325000001327</v>
      </c>
      <c r="X867">
        <f>SUM($U$2:U867)</f>
        <v>-92.783733809999561</v>
      </c>
      <c r="Y867">
        <f>SQRT(output__2[[#This Row],[vx]]^2+output__2[[#This Row],[vy]]^2+output__2[[#This Row],[vz]]^2)</f>
        <v>96.009576345825266</v>
      </c>
      <c r="Z867">
        <f t="shared" si="13"/>
        <v>0.97499999999999998</v>
      </c>
      <c r="AA867">
        <f>output__2[[#This Row],[m segmental(kg)]]*output__2[[#This Row],[vmag]]</f>
        <v>93.609336937179634</v>
      </c>
    </row>
    <row r="868" spans="1:27" x14ac:dyDescent="0.3">
      <c r="A868">
        <v>108.78401199999999</v>
      </c>
      <c r="B868">
        <f>output__2[[#This Row],[time]]-A867</f>
        <v>0.12622999999999251</v>
      </c>
      <c r="C868">
        <v>2.63</v>
      </c>
      <c r="D868">
        <v>-0.03</v>
      </c>
      <c r="E868">
        <v>0.92</v>
      </c>
      <c r="F868">
        <v>-0.44</v>
      </c>
      <c r="G868">
        <v>0.08</v>
      </c>
      <c r="H868">
        <v>0.48</v>
      </c>
      <c r="I868">
        <f>output__2[[#This Row],[wx]]*180/PI()</f>
        <v>-25.210142985756224</v>
      </c>
      <c r="J868">
        <f>output__2[[#This Row],[wy]]*180/PI()</f>
        <v>4.5836623610465859</v>
      </c>
      <c r="K868">
        <f>output__2[[#This Row],[wz]]*180/PI()</f>
        <v>27.501974166279513</v>
      </c>
      <c r="L868">
        <f>output__2[[#This Row],[wx (deg)]]*output__2[[#This Row],[dt]]</f>
        <v>-3.1822763490918193</v>
      </c>
      <c r="M868">
        <f>output__2[[#This Row],[wy (deg)]]*output__2[[#This Row],[dt]]</f>
        <v>0.57859569983487624</v>
      </c>
      <c r="N868">
        <f>output__2[[#This Row],[wz (deg)]]*output__2[[#This Row],[dt]]</f>
        <v>3.471574199009257</v>
      </c>
      <c r="O868">
        <f>SUM($L$2:output__2[[#This Row],[delta θx]])</f>
        <v>-152.85814163439605</v>
      </c>
      <c r="P868">
        <f>SUM($M$2:output__2[[#This Row],[delta θy]])</f>
        <v>56.731988469713258</v>
      </c>
      <c r="Q868">
        <f>SUM($N$2:output__2[[#This Row],[delta θz]])</f>
        <v>5.6744273257791074</v>
      </c>
      <c r="R868">
        <f>SQRT(output__2[[#This Row],[θ x]]^2+output__2[[#This Row],[θ y]]^2+output__2[[#This Row],[θ z]]^2)</f>
        <v>163.14511670633698</v>
      </c>
      <c r="S868">
        <f>output__2[[#This Row],[ax]]*$B868</f>
        <v>0.33198489999998032</v>
      </c>
      <c r="T868">
        <f>output__2[[#This Row],[ay]]*$B868</f>
        <v>-3.7868999999997755E-3</v>
      </c>
      <c r="U868">
        <f>output__2[[#This Row],[az]]*$B868</f>
        <v>0.11613159999999312</v>
      </c>
      <c r="V868">
        <f>SUM(S$2:S868)</f>
        <v>23.394760949999601</v>
      </c>
      <c r="W868">
        <f>SUM(T$2:T868)</f>
        <v>8.778345600000133</v>
      </c>
      <c r="X868">
        <f>SUM($U$2:U868)</f>
        <v>-92.667602209999572</v>
      </c>
      <c r="Y868">
        <f>SQRT(output__2[[#This Row],[vx]]^2+output__2[[#This Row],[vy]]^2+output__2[[#This Row],[vz]]^2)</f>
        <v>95.977386350803414</v>
      </c>
      <c r="Z868">
        <f t="shared" si="13"/>
        <v>0.97499999999999998</v>
      </c>
      <c r="AA868">
        <f>output__2[[#This Row],[m segmental(kg)]]*output__2[[#This Row],[vmag]]</f>
        <v>93.577951692033324</v>
      </c>
    </row>
    <row r="869" spans="1:27" x14ac:dyDescent="0.3">
      <c r="A869">
        <v>108.90104799999999</v>
      </c>
      <c r="B869">
        <f>output__2[[#This Row],[time]]-A868</f>
        <v>0.11703599999999881</v>
      </c>
      <c r="C869">
        <v>-0.28000000000000003</v>
      </c>
      <c r="D869">
        <v>-5.66</v>
      </c>
      <c r="E869">
        <v>-0.61</v>
      </c>
      <c r="F869">
        <v>-0.54</v>
      </c>
      <c r="G869">
        <v>0.03</v>
      </c>
      <c r="H869">
        <v>-0.09</v>
      </c>
      <c r="I869">
        <f>output__2[[#This Row],[wx]]*180/PI()</f>
        <v>-30.939720937064454</v>
      </c>
      <c r="J869">
        <f>output__2[[#This Row],[wy]]*180/PI()</f>
        <v>1.7188733853924696</v>
      </c>
      <c r="K869">
        <f>output__2[[#This Row],[wz]]*180/PI()</f>
        <v>-5.156620156177409</v>
      </c>
      <c r="L869">
        <f>output__2[[#This Row],[wx (deg)]]*output__2[[#This Row],[dt]]</f>
        <v>-3.6210611795902383</v>
      </c>
      <c r="M869">
        <f>output__2[[#This Row],[wy (deg)]]*output__2[[#This Row],[dt]]</f>
        <v>0.20117006553279101</v>
      </c>
      <c r="N869">
        <f>output__2[[#This Row],[wz (deg)]]*output__2[[#This Row],[dt]]</f>
        <v>-0.60351019659837313</v>
      </c>
      <c r="O869">
        <f>SUM($L$2:output__2[[#This Row],[delta θx]])</f>
        <v>-156.47920281398629</v>
      </c>
      <c r="P869">
        <f>SUM($M$2:output__2[[#This Row],[delta θy]])</f>
        <v>56.933158535246051</v>
      </c>
      <c r="Q869">
        <f>SUM($N$2:output__2[[#This Row],[delta θz]])</f>
        <v>5.0709171291807342</v>
      </c>
      <c r="R869">
        <f>SQRT(output__2[[#This Row],[θ x]]^2+output__2[[#This Row],[θ y]]^2+output__2[[#This Row],[θ z]]^2)</f>
        <v>166.59183549811539</v>
      </c>
      <c r="S869">
        <f>output__2[[#This Row],[ax]]*$B869</f>
        <v>-3.2770079999999667E-2</v>
      </c>
      <c r="T869">
        <f>output__2[[#This Row],[ay]]*$B869</f>
        <v>-0.66242375999999326</v>
      </c>
      <c r="U869">
        <f>output__2[[#This Row],[az]]*$B869</f>
        <v>-7.1391959999999269E-2</v>
      </c>
      <c r="V869">
        <f>SUM(S$2:S869)</f>
        <v>23.361990869999602</v>
      </c>
      <c r="W869">
        <f>SUM(T$2:T869)</f>
        <v>8.1159218400001389</v>
      </c>
      <c r="X869">
        <f>SUM($U$2:U869)</f>
        <v>-92.738994169999572</v>
      </c>
      <c r="Y869">
        <f>SQRT(output__2[[#This Row],[vx]]^2+output__2[[#This Row],[vy]]^2+output__2[[#This Row],[vz]]^2)</f>
        <v>95.980059618579887</v>
      </c>
      <c r="Z869">
        <f t="shared" si="13"/>
        <v>0.97499999999999998</v>
      </c>
      <c r="AA869">
        <f>output__2[[#This Row],[m segmental(kg)]]*output__2[[#This Row],[vmag]]</f>
        <v>93.580558128115385</v>
      </c>
    </row>
    <row r="870" spans="1:27" x14ac:dyDescent="0.3">
      <c r="A870">
        <v>109.012807</v>
      </c>
      <c r="B870">
        <f>output__2[[#This Row],[time]]-A869</f>
        <v>0.11175900000000638</v>
      </c>
      <c r="C870">
        <v>-3.02</v>
      </c>
      <c r="D870">
        <v>5.42</v>
      </c>
      <c r="E870">
        <v>-2.4</v>
      </c>
      <c r="F870">
        <v>-0.02</v>
      </c>
      <c r="G870">
        <v>0.6</v>
      </c>
      <c r="H870">
        <v>0.27</v>
      </c>
      <c r="I870">
        <f>output__2[[#This Row],[wx]]*180/PI()</f>
        <v>-1.1459155902616465</v>
      </c>
      <c r="J870">
        <f>output__2[[#This Row],[wy]]*180/PI()</f>
        <v>34.377467707849391</v>
      </c>
      <c r="K870">
        <f>output__2[[#This Row],[wz]]*180/PI()</f>
        <v>15.469860468532227</v>
      </c>
      <c r="L870">
        <f>output__2[[#This Row],[wx (deg)]]*output__2[[#This Row],[dt]]</f>
        <v>-0.12806638045205865</v>
      </c>
      <c r="M870">
        <f>output__2[[#This Row],[wy (deg)]]*output__2[[#This Row],[dt]]</f>
        <v>3.8419914135617592</v>
      </c>
      <c r="N870">
        <f>output__2[[#This Row],[wz (deg)]]*output__2[[#This Row],[dt]]</f>
        <v>1.7288961361027919</v>
      </c>
      <c r="O870">
        <f>SUM($L$2:output__2[[#This Row],[delta θx]])</f>
        <v>-156.60726919443835</v>
      </c>
      <c r="P870">
        <f>SUM($M$2:output__2[[#This Row],[delta θy]])</f>
        <v>60.775149948807808</v>
      </c>
      <c r="Q870">
        <f>SUM($N$2:output__2[[#This Row],[delta θz]])</f>
        <v>6.7998132652835261</v>
      </c>
      <c r="R870">
        <f>SQRT(output__2[[#This Row],[θ x]]^2+output__2[[#This Row],[θ y]]^2+output__2[[#This Row],[θ z]]^2)</f>
        <v>168.12404074457072</v>
      </c>
      <c r="S870">
        <f>output__2[[#This Row],[ax]]*$B870</f>
        <v>-0.33751218000001926</v>
      </c>
      <c r="T870">
        <f>output__2[[#This Row],[ay]]*$B870</f>
        <v>0.60573378000003453</v>
      </c>
      <c r="U870">
        <f>output__2[[#This Row],[az]]*$B870</f>
        <v>-0.26822160000001533</v>
      </c>
      <c r="V870">
        <f>SUM(S$2:S870)</f>
        <v>23.024478689999583</v>
      </c>
      <c r="W870">
        <f>SUM(T$2:T870)</f>
        <v>8.721655620000174</v>
      </c>
      <c r="X870">
        <f>SUM($U$2:U870)</f>
        <v>-93.00721576999959</v>
      </c>
      <c r="Y870">
        <f>SQRT(output__2[[#This Row],[vx]]^2+output__2[[#This Row],[vy]]^2+output__2[[#This Row],[vz]]^2)</f>
        <v>96.210893775015862</v>
      </c>
      <c r="Z870">
        <f t="shared" si="13"/>
        <v>0.97499999999999998</v>
      </c>
      <c r="AA870">
        <f>output__2[[#This Row],[m segmental(kg)]]*output__2[[#This Row],[vmag]]</f>
        <v>93.805621430640457</v>
      </c>
    </row>
    <row r="871" spans="1:27" x14ac:dyDescent="0.3">
      <c r="A871">
        <v>109.173205</v>
      </c>
      <c r="B871">
        <f>output__2[[#This Row],[time]]-A870</f>
        <v>0.16039800000000071</v>
      </c>
      <c r="C871">
        <v>-4.07</v>
      </c>
      <c r="D871">
        <v>3.39</v>
      </c>
      <c r="E871">
        <v>-0.99</v>
      </c>
      <c r="F871">
        <v>-0.04</v>
      </c>
      <c r="G871">
        <v>-0.38</v>
      </c>
      <c r="H871">
        <v>-0.53</v>
      </c>
      <c r="I871">
        <f>output__2[[#This Row],[wx]]*180/PI()</f>
        <v>-2.2918311805232929</v>
      </c>
      <c r="J871">
        <f>output__2[[#This Row],[wy]]*180/PI()</f>
        <v>-21.772396214971284</v>
      </c>
      <c r="K871">
        <f>output__2[[#This Row],[wz]]*180/PI()</f>
        <v>-30.366763141933632</v>
      </c>
      <c r="L871">
        <f>output__2[[#This Row],[wx (deg)]]*output__2[[#This Row],[dt]]</f>
        <v>-0.36760513769357678</v>
      </c>
      <c r="M871">
        <f>output__2[[#This Row],[wy (deg)]]*output__2[[#This Row],[dt]]</f>
        <v>-3.4922488080889793</v>
      </c>
      <c r="N871">
        <f>output__2[[#This Row],[wz (deg)]]*output__2[[#This Row],[dt]]</f>
        <v>-4.8707680744398925</v>
      </c>
      <c r="O871">
        <f>SUM($L$2:output__2[[#This Row],[delta θx]])</f>
        <v>-156.97487433213192</v>
      </c>
      <c r="P871">
        <f>SUM($M$2:output__2[[#This Row],[delta θy]])</f>
        <v>57.282901140718828</v>
      </c>
      <c r="Q871">
        <f>SUM($N$2:output__2[[#This Row],[delta θz]])</f>
        <v>1.9290451908436337</v>
      </c>
      <c r="R871">
        <f>SQRT(output__2[[#This Row],[θ x]]^2+output__2[[#This Row],[θ y]]^2+output__2[[#This Row],[θ z]]^2)</f>
        <v>167.11122987409999</v>
      </c>
      <c r="S871">
        <f>output__2[[#This Row],[ax]]*$B871</f>
        <v>-0.65281986000000292</v>
      </c>
      <c r="T871">
        <f>output__2[[#This Row],[ay]]*$B871</f>
        <v>0.54374922000000236</v>
      </c>
      <c r="U871">
        <f>output__2[[#This Row],[az]]*$B871</f>
        <v>-0.1587940200000007</v>
      </c>
      <c r="V871">
        <f>SUM(S$2:S871)</f>
        <v>22.371658829999578</v>
      </c>
      <c r="W871">
        <f>SUM(T$2:T871)</f>
        <v>9.2654048400001763</v>
      </c>
      <c r="X871">
        <f>SUM($U$2:U871)</f>
        <v>-93.166009789999592</v>
      </c>
      <c r="Y871">
        <f>SQRT(output__2[[#This Row],[vx]]^2+output__2[[#This Row],[vy]]^2+output__2[[#This Row],[vz]]^2)</f>
        <v>96.26133297355328</v>
      </c>
      <c r="Z871">
        <f t="shared" si="13"/>
        <v>0.97499999999999998</v>
      </c>
      <c r="AA871">
        <f>output__2[[#This Row],[m segmental(kg)]]*output__2[[#This Row],[vmag]]</f>
        <v>93.854799649214442</v>
      </c>
    </row>
    <row r="872" spans="1:27" x14ac:dyDescent="0.3">
      <c r="A872">
        <v>109.292097</v>
      </c>
      <c r="B872">
        <f>output__2[[#This Row],[time]]-A871</f>
        <v>0.11889200000000244</v>
      </c>
      <c r="C872">
        <v>-0.48</v>
      </c>
      <c r="D872">
        <v>-4.24</v>
      </c>
      <c r="E872">
        <v>-1.4000000000000001</v>
      </c>
      <c r="F872">
        <v>-0.28999999999999998</v>
      </c>
      <c r="G872">
        <v>-0.11</v>
      </c>
      <c r="H872">
        <v>-0.05</v>
      </c>
      <c r="I872">
        <f>output__2[[#This Row],[wx]]*180/PI()</f>
        <v>-16.615776058793873</v>
      </c>
      <c r="J872">
        <f>output__2[[#This Row],[wy]]*180/PI()</f>
        <v>-6.3025357464390561</v>
      </c>
      <c r="K872">
        <f>output__2[[#This Row],[wz]]*180/PI()</f>
        <v>-2.8647889756541161</v>
      </c>
      <c r="L872">
        <f>output__2[[#This Row],[wx (deg)]]*output__2[[#This Row],[dt]]</f>
        <v>-1.9754828471821617</v>
      </c>
      <c r="M872">
        <f>output__2[[#This Row],[wy (deg)]]*output__2[[#This Row],[dt]]</f>
        <v>-0.74932107996564767</v>
      </c>
      <c r="N872">
        <f>output__2[[#This Row],[wz (deg)]]*output__2[[#This Row],[dt]]</f>
        <v>-0.34060049089347616</v>
      </c>
      <c r="O872">
        <f>SUM($L$2:output__2[[#This Row],[delta θx]])</f>
        <v>-158.95035717931407</v>
      </c>
      <c r="P872">
        <f>SUM($M$2:output__2[[#This Row],[delta θy]])</f>
        <v>56.533580060753181</v>
      </c>
      <c r="Q872">
        <f>SUM($N$2:output__2[[#This Row],[delta θz]])</f>
        <v>1.5884446999501576</v>
      </c>
      <c r="R872">
        <f>SQRT(output__2[[#This Row],[θ x]]^2+output__2[[#This Row],[θ y]]^2+output__2[[#This Row],[θ z]]^2)</f>
        <v>168.71213613276879</v>
      </c>
      <c r="S872">
        <f>output__2[[#This Row],[ax]]*$B872</f>
        <v>-5.7068160000001172E-2</v>
      </c>
      <c r="T872">
        <f>output__2[[#This Row],[ay]]*$B872</f>
        <v>-0.50410208000001033</v>
      </c>
      <c r="U872">
        <f>output__2[[#This Row],[az]]*$B872</f>
        <v>-0.16644880000000342</v>
      </c>
      <c r="V872">
        <f>SUM(S$2:S872)</f>
        <v>22.314590669999578</v>
      </c>
      <c r="W872">
        <f>SUM(T$2:T872)</f>
        <v>8.7613027600001665</v>
      </c>
      <c r="X872">
        <f>SUM($U$2:U872)</f>
        <v>-93.33245858999959</v>
      </c>
      <c r="Y872">
        <f>SQRT(output__2[[#This Row],[vx]]^2+output__2[[#This Row],[vy]]^2+output__2[[#This Row],[vz]]^2)</f>
        <v>96.362073500293704</v>
      </c>
      <c r="Z872">
        <f t="shared" si="13"/>
        <v>0.97499999999999998</v>
      </c>
      <c r="AA872">
        <f>output__2[[#This Row],[m segmental(kg)]]*output__2[[#This Row],[vmag]]</f>
        <v>93.953021662786355</v>
      </c>
    </row>
    <row r="873" spans="1:27" x14ac:dyDescent="0.3">
      <c r="A873">
        <v>109.40793699999999</v>
      </c>
      <c r="B873">
        <f>output__2[[#This Row],[time]]-A872</f>
        <v>0.11583999999999151</v>
      </c>
      <c r="C873">
        <v>4.76</v>
      </c>
      <c r="D873">
        <v>8.2799999999999994</v>
      </c>
      <c r="E873">
        <v>-2.31</v>
      </c>
      <c r="F873">
        <v>0.88</v>
      </c>
      <c r="G873">
        <v>-1.32</v>
      </c>
      <c r="H873">
        <v>-0.21</v>
      </c>
      <c r="I873">
        <f>output__2[[#This Row],[wx]]*180/PI()</f>
        <v>50.420285971512449</v>
      </c>
      <c r="J873">
        <f>output__2[[#This Row],[wy]]*180/PI()</f>
        <v>-75.630428957268677</v>
      </c>
      <c r="K873">
        <f>output__2[[#This Row],[wz]]*180/PI()</f>
        <v>-12.032113697747286</v>
      </c>
      <c r="L873">
        <f>output__2[[#This Row],[wx (deg)]]*output__2[[#This Row],[dt]]</f>
        <v>5.8406859269395737</v>
      </c>
      <c r="M873">
        <f>output__2[[#This Row],[wy (deg)]]*output__2[[#This Row],[dt]]</f>
        <v>-8.7610288904093618</v>
      </c>
      <c r="N873">
        <f>output__2[[#This Row],[wz (deg)]]*output__2[[#This Row],[dt]]</f>
        <v>-1.3938000507469435</v>
      </c>
      <c r="O873">
        <f>SUM($L$2:output__2[[#This Row],[delta θx]])</f>
        <v>-153.10967125237448</v>
      </c>
      <c r="P873">
        <f>SUM($M$2:output__2[[#This Row],[delta θy]])</f>
        <v>47.772551170343817</v>
      </c>
      <c r="Q873">
        <f>SUM($N$2:output__2[[#This Row],[delta θz]])</f>
        <v>0.19464464920321412</v>
      </c>
      <c r="R873">
        <f>SQRT(output__2[[#This Row],[θ x]]^2+output__2[[#This Row],[θ y]]^2+output__2[[#This Row],[θ z]]^2)</f>
        <v>160.38960677946926</v>
      </c>
      <c r="S873">
        <f>output__2[[#This Row],[ax]]*$B873</f>
        <v>0.55139839999995954</v>
      </c>
      <c r="T873">
        <f>output__2[[#This Row],[ay]]*$B873</f>
        <v>0.9591551999999296</v>
      </c>
      <c r="U873">
        <f>output__2[[#This Row],[az]]*$B873</f>
        <v>-0.26759039999998041</v>
      </c>
      <c r="V873">
        <f>SUM(S$2:S873)</f>
        <v>22.865989069999539</v>
      </c>
      <c r="W873">
        <f>SUM(T$2:T873)</f>
        <v>9.7204579600000969</v>
      </c>
      <c r="X873">
        <f>SUM($U$2:U873)</f>
        <v>-93.600048989999564</v>
      </c>
      <c r="Y873">
        <f>SQRT(output__2[[#This Row],[vx]]^2+output__2[[#This Row],[vy]]^2+output__2[[#This Row],[vz]]^2)</f>
        <v>96.841674551980901</v>
      </c>
      <c r="Z873">
        <f t="shared" si="13"/>
        <v>0.97499999999999998</v>
      </c>
      <c r="AA873">
        <f>output__2[[#This Row],[m segmental(kg)]]*output__2[[#This Row],[vmag]]</f>
        <v>94.420632688181371</v>
      </c>
    </row>
    <row r="874" spans="1:27" x14ac:dyDescent="0.3">
      <c r="A874">
        <v>109.51770099999999</v>
      </c>
      <c r="B874">
        <f>output__2[[#This Row],[time]]-A873</f>
        <v>0.10976399999999842</v>
      </c>
      <c r="C874">
        <v>1.78</v>
      </c>
      <c r="D874">
        <v>2.4300000000000002</v>
      </c>
      <c r="E874">
        <v>-2.1800000000000002</v>
      </c>
      <c r="F874">
        <v>0.09</v>
      </c>
      <c r="G874">
        <v>-0.03</v>
      </c>
      <c r="H874">
        <v>0.32</v>
      </c>
      <c r="I874">
        <f>output__2[[#This Row],[wx]]*180/PI()</f>
        <v>5.156620156177409</v>
      </c>
      <c r="J874">
        <f>output__2[[#This Row],[wy]]*180/PI()</f>
        <v>-1.7188733853924696</v>
      </c>
      <c r="K874">
        <f>output__2[[#This Row],[wz]]*180/PI()</f>
        <v>18.334649444186343</v>
      </c>
      <c r="L874">
        <f>output__2[[#This Row],[wx (deg)]]*output__2[[#This Row],[dt]]</f>
        <v>0.56601125482264891</v>
      </c>
      <c r="M874">
        <f>output__2[[#This Row],[wy (deg)]]*output__2[[#This Row],[dt]]</f>
        <v>-0.18867041827421632</v>
      </c>
      <c r="N874">
        <f>output__2[[#This Row],[wz (deg)]]*output__2[[#This Row],[dt]]</f>
        <v>2.0124844615916406</v>
      </c>
      <c r="O874">
        <f>SUM($L$2:output__2[[#This Row],[delta θx]])</f>
        <v>-152.54365999755183</v>
      </c>
      <c r="P874">
        <f>SUM($M$2:output__2[[#This Row],[delta θy]])</f>
        <v>47.583880752069604</v>
      </c>
      <c r="Q874">
        <f>SUM($N$2:output__2[[#This Row],[delta θz]])</f>
        <v>2.2071291107948547</v>
      </c>
      <c r="R874">
        <f>SQRT(output__2[[#This Row],[θ x]]^2+output__2[[#This Row],[θ y]]^2+output__2[[#This Row],[θ z]]^2)</f>
        <v>159.80821421875532</v>
      </c>
      <c r="S874">
        <f>output__2[[#This Row],[ax]]*$B874</f>
        <v>0.19537991999999718</v>
      </c>
      <c r="T874">
        <f>output__2[[#This Row],[ay]]*$B874</f>
        <v>0.26672651999999619</v>
      </c>
      <c r="U874">
        <f>output__2[[#This Row],[az]]*$B874</f>
        <v>-0.23928551999999656</v>
      </c>
      <c r="V874">
        <f>SUM(S$2:S874)</f>
        <v>23.061368989999536</v>
      </c>
      <c r="W874">
        <f>SUM(T$2:T874)</f>
        <v>9.9871844800000922</v>
      </c>
      <c r="X874">
        <f>SUM($U$2:U874)</f>
        <v>-93.83933450999956</v>
      </c>
      <c r="Y874">
        <f>SQRT(output__2[[#This Row],[vx]]^2+output__2[[#This Row],[vy]]^2+output__2[[#This Row],[vz]]^2)</f>
        <v>97.146236647695517</v>
      </c>
      <c r="Z874">
        <f t="shared" si="13"/>
        <v>0.97499999999999998</v>
      </c>
      <c r="AA874">
        <f>output__2[[#This Row],[m segmental(kg)]]*output__2[[#This Row],[vmag]]</f>
        <v>94.717580731503134</v>
      </c>
    </row>
    <row r="875" spans="1:27" x14ac:dyDescent="0.3">
      <c r="A875">
        <v>109.640655</v>
      </c>
      <c r="B875">
        <f>output__2[[#This Row],[time]]-A874</f>
        <v>0.12295400000000711</v>
      </c>
      <c r="C875">
        <v>-0.5</v>
      </c>
      <c r="D875">
        <v>-6.46</v>
      </c>
      <c r="E875">
        <v>-1.1599999999999999</v>
      </c>
      <c r="F875">
        <v>-0.4</v>
      </c>
      <c r="G875">
        <v>0.18</v>
      </c>
      <c r="H875">
        <v>-0.25</v>
      </c>
      <c r="I875">
        <f>output__2[[#This Row],[wx]]*180/PI()</f>
        <v>-22.918311805232928</v>
      </c>
      <c r="J875">
        <f>output__2[[#This Row],[wy]]*180/PI()</f>
        <v>10.313240312354818</v>
      </c>
      <c r="K875">
        <f>output__2[[#This Row],[wz]]*180/PI()</f>
        <v>-14.323944878270581</v>
      </c>
      <c r="L875">
        <f>output__2[[#This Row],[wx (deg)]]*output__2[[#This Row],[dt]]</f>
        <v>-2.8178981097007725</v>
      </c>
      <c r="M875">
        <f>output__2[[#This Row],[wy (deg)]]*output__2[[#This Row],[dt]]</f>
        <v>1.2680541493653477</v>
      </c>
      <c r="N875">
        <f>output__2[[#This Row],[wz (deg)]]*output__2[[#This Row],[dt]]</f>
        <v>-1.7611863185629828</v>
      </c>
      <c r="O875">
        <f>SUM($L$2:output__2[[#This Row],[delta θx]])</f>
        <v>-155.36155810725259</v>
      </c>
      <c r="P875">
        <f>SUM($M$2:output__2[[#This Row],[delta θy]])</f>
        <v>48.851934901434952</v>
      </c>
      <c r="Q875">
        <f>SUM($N$2:output__2[[#This Row],[delta θz]])</f>
        <v>0.44594279223187194</v>
      </c>
      <c r="R875">
        <f>SQRT(output__2[[#This Row],[θ x]]^2+output__2[[#This Row],[θ y]]^2+output__2[[#This Row],[θ z]]^2)</f>
        <v>162.86167181415399</v>
      </c>
      <c r="S875">
        <f>output__2[[#This Row],[ax]]*$B875</f>
        <v>-6.1477000000003557E-2</v>
      </c>
      <c r="T875">
        <f>output__2[[#This Row],[ay]]*$B875</f>
        <v>-0.7942828400000459</v>
      </c>
      <c r="U875">
        <f>output__2[[#This Row],[az]]*$B875</f>
        <v>-0.14262664000000824</v>
      </c>
      <c r="V875">
        <f>SUM(S$2:S875)</f>
        <v>22.999891989999533</v>
      </c>
      <c r="W875">
        <f>SUM(T$2:T875)</f>
        <v>9.1929016400000467</v>
      </c>
      <c r="X875">
        <f>SUM($U$2:U875)</f>
        <v>-93.981961149999563</v>
      </c>
      <c r="Y875">
        <f>SQRT(output__2[[#This Row],[vx]]^2+output__2[[#This Row],[vy]]^2+output__2[[#This Row],[vz]]^2)</f>
        <v>97.191118389050274</v>
      </c>
      <c r="Z875">
        <f t="shared" si="13"/>
        <v>0.97499999999999998</v>
      </c>
      <c r="AA875">
        <f>output__2[[#This Row],[m segmental(kg)]]*output__2[[#This Row],[vmag]]</f>
        <v>94.761340429324008</v>
      </c>
    </row>
    <row r="876" spans="1:27" x14ac:dyDescent="0.3">
      <c r="A876">
        <v>109.80385199999999</v>
      </c>
      <c r="B876">
        <f>output__2[[#This Row],[time]]-A875</f>
        <v>0.16319699999999671</v>
      </c>
      <c r="C876">
        <v>-6.22</v>
      </c>
      <c r="D876">
        <v>10.77</v>
      </c>
      <c r="E876">
        <v>-6.5200000000000005</v>
      </c>
      <c r="F876">
        <v>0.06</v>
      </c>
      <c r="G876">
        <v>0.32</v>
      </c>
      <c r="H876">
        <v>0.71</v>
      </c>
      <c r="I876">
        <f>output__2[[#This Row],[wx]]*180/PI()</f>
        <v>3.4377467707849392</v>
      </c>
      <c r="J876">
        <f>output__2[[#This Row],[wy]]*180/PI()</f>
        <v>18.334649444186343</v>
      </c>
      <c r="K876">
        <f>output__2[[#This Row],[wz]]*180/PI()</f>
        <v>40.680003454288446</v>
      </c>
      <c r="L876">
        <f>output__2[[#This Row],[wx (deg)]]*output__2[[#This Row],[dt]]</f>
        <v>0.56102995975177838</v>
      </c>
      <c r="M876">
        <f>output__2[[#This Row],[wy (deg)]]*output__2[[#This Row],[dt]]</f>
        <v>2.9921597853428183</v>
      </c>
      <c r="N876">
        <f>output__2[[#This Row],[wz (deg)]]*output__2[[#This Row],[dt]]</f>
        <v>6.6388545237293775</v>
      </c>
      <c r="O876">
        <f>SUM($L$2:output__2[[#This Row],[delta θx]])</f>
        <v>-154.80052814750081</v>
      </c>
      <c r="P876">
        <f>SUM($M$2:output__2[[#This Row],[delta θy]])</f>
        <v>51.844094686777773</v>
      </c>
      <c r="Q876">
        <f>SUM($N$2:output__2[[#This Row],[delta θz]])</f>
        <v>7.0847973159612492</v>
      </c>
      <c r="R876">
        <f>SQRT(output__2[[#This Row],[θ x]]^2+output__2[[#This Row],[θ y]]^2+output__2[[#This Row],[θ z]]^2)</f>
        <v>163.40504282807498</v>
      </c>
      <c r="S876">
        <f>output__2[[#This Row],[ax]]*$B876</f>
        <v>-1.0150853399999795</v>
      </c>
      <c r="T876">
        <f>output__2[[#This Row],[ay]]*$B876</f>
        <v>1.7576316899999644</v>
      </c>
      <c r="U876">
        <f>output__2[[#This Row],[az]]*$B876</f>
        <v>-1.0640444399999787</v>
      </c>
      <c r="V876">
        <f>SUM(S$2:S876)</f>
        <v>21.984806649999552</v>
      </c>
      <c r="W876">
        <f>SUM(T$2:T876)</f>
        <v>10.950533330000011</v>
      </c>
      <c r="X876">
        <f>SUM($U$2:U876)</f>
        <v>-95.046005589999538</v>
      </c>
      <c r="Y876">
        <f>SQRT(output__2[[#This Row],[vx]]^2+output__2[[#This Row],[vy]]^2+output__2[[#This Row],[vz]]^2)</f>
        <v>98.168167357160797</v>
      </c>
      <c r="Z876">
        <f t="shared" si="13"/>
        <v>0.97499999999999998</v>
      </c>
      <c r="AA876">
        <f>output__2[[#This Row],[m segmental(kg)]]*output__2[[#This Row],[vmag]]</f>
        <v>95.713963173231775</v>
      </c>
    </row>
    <row r="877" spans="1:27" x14ac:dyDescent="0.3">
      <c r="A877">
        <v>109.92144499999999</v>
      </c>
      <c r="B877">
        <f>output__2[[#This Row],[time]]-A876</f>
        <v>0.11759299999999939</v>
      </c>
      <c r="C877">
        <v>-4.57</v>
      </c>
      <c r="D877">
        <v>2.0699999999999998</v>
      </c>
      <c r="E877">
        <v>-2.41</v>
      </c>
      <c r="F877">
        <v>7.0000000000000007E-2</v>
      </c>
      <c r="G877">
        <v>-0.14000000000000001</v>
      </c>
      <c r="H877">
        <v>-0.48</v>
      </c>
      <c r="I877">
        <f>output__2[[#This Row],[wx]]*180/PI()</f>
        <v>4.0107045659157627</v>
      </c>
      <c r="J877">
        <f>output__2[[#This Row],[wy]]*180/PI()</f>
        <v>-8.0214091318315255</v>
      </c>
      <c r="K877">
        <f>output__2[[#This Row],[wz]]*180/PI()</f>
        <v>-27.501974166279513</v>
      </c>
      <c r="L877">
        <f>output__2[[#This Row],[wx (deg)]]*output__2[[#This Row],[dt]]</f>
        <v>0.47163078201972986</v>
      </c>
      <c r="M877">
        <f>output__2[[#This Row],[wy (deg)]]*output__2[[#This Row],[dt]]</f>
        <v>-0.94326156403945971</v>
      </c>
      <c r="N877">
        <f>output__2[[#This Row],[wz (deg)]]*output__2[[#This Row],[dt]]</f>
        <v>-3.23403964813529</v>
      </c>
      <c r="O877">
        <f>SUM($L$2:output__2[[#This Row],[delta θx]])</f>
        <v>-154.32889736548108</v>
      </c>
      <c r="P877">
        <f>SUM($M$2:output__2[[#This Row],[delta θy]])</f>
        <v>50.900833122738312</v>
      </c>
      <c r="Q877">
        <f>SUM($N$2:output__2[[#This Row],[delta θz]])</f>
        <v>3.8507576678259592</v>
      </c>
      <c r="R877">
        <f>SQRT(output__2[[#This Row],[θ x]]^2+output__2[[#This Row],[θ y]]^2+output__2[[#This Row],[θ z]]^2)</f>
        <v>162.55193542142268</v>
      </c>
      <c r="S877">
        <f>output__2[[#This Row],[ax]]*$B877</f>
        <v>-0.53740000999999726</v>
      </c>
      <c r="T877">
        <f>output__2[[#This Row],[ay]]*$B877</f>
        <v>0.24341750999999873</v>
      </c>
      <c r="U877">
        <f>output__2[[#This Row],[az]]*$B877</f>
        <v>-0.28339912999999856</v>
      </c>
      <c r="V877">
        <f>SUM(S$2:S877)</f>
        <v>21.447406639999553</v>
      </c>
      <c r="W877">
        <f>SUM(T$2:T877)</f>
        <v>11.19395084000001</v>
      </c>
      <c r="X877">
        <f>SUM($U$2:U877)</f>
        <v>-95.32940471999953</v>
      </c>
      <c r="Y877">
        <f>SQRT(output__2[[#This Row],[vx]]^2+output__2[[#This Row],[vy]]^2+output__2[[#This Row],[vz]]^2)</f>
        <v>98.351365985731505</v>
      </c>
      <c r="Z877">
        <f t="shared" si="13"/>
        <v>0.97499999999999998</v>
      </c>
      <c r="AA877">
        <f>output__2[[#This Row],[m segmental(kg)]]*output__2[[#This Row],[vmag]]</f>
        <v>95.892581836088212</v>
      </c>
    </row>
    <row r="878" spans="1:27" x14ac:dyDescent="0.3">
      <c r="A878">
        <v>110.038027</v>
      </c>
      <c r="B878">
        <f>output__2[[#This Row],[time]]-A877</f>
        <v>0.11658200000000818</v>
      </c>
      <c r="C878">
        <v>-2.21</v>
      </c>
      <c r="D878">
        <v>-1.51</v>
      </c>
      <c r="E878">
        <v>0.95000000000000007</v>
      </c>
      <c r="F878">
        <v>-0.19</v>
      </c>
      <c r="G878">
        <v>-0.27</v>
      </c>
      <c r="H878">
        <v>0.1</v>
      </c>
      <c r="I878">
        <f>output__2[[#This Row],[wx]]*180/PI()</f>
        <v>-10.886198107485642</v>
      </c>
      <c r="J878">
        <f>output__2[[#This Row],[wy]]*180/PI()</f>
        <v>-15.469860468532227</v>
      </c>
      <c r="K878">
        <f>output__2[[#This Row],[wz]]*180/PI()</f>
        <v>5.7295779513082321</v>
      </c>
      <c r="L878">
        <f>output__2[[#This Row],[wx (deg)]]*output__2[[#This Row],[dt]]</f>
        <v>-1.2691347477669801</v>
      </c>
      <c r="M878">
        <f>output__2[[#This Row],[wy (deg)]]*output__2[[#This Row],[dt]]</f>
        <v>-1.8035072731425505</v>
      </c>
      <c r="N878">
        <f>output__2[[#This Row],[wz (deg)]]*output__2[[#This Row],[dt]]</f>
        <v>0.66796565671946317</v>
      </c>
      <c r="O878">
        <f>SUM($L$2:output__2[[#This Row],[delta θx]])</f>
        <v>-155.59803211324805</v>
      </c>
      <c r="P878">
        <f>SUM($M$2:output__2[[#This Row],[delta θy]])</f>
        <v>49.097325849595762</v>
      </c>
      <c r="Q878">
        <f>SUM($N$2:output__2[[#This Row],[delta θz]])</f>
        <v>4.5187233245454221</v>
      </c>
      <c r="R878">
        <f>SQRT(output__2[[#This Row],[θ x]]^2+output__2[[#This Row],[θ y]]^2+output__2[[#This Row],[θ z]]^2)</f>
        <v>163.2228962602384</v>
      </c>
      <c r="S878">
        <f>output__2[[#This Row],[ax]]*$B878</f>
        <v>-0.25764622000001808</v>
      </c>
      <c r="T878">
        <f>output__2[[#This Row],[ay]]*$B878</f>
        <v>-0.17603882000001236</v>
      </c>
      <c r="U878">
        <f>output__2[[#This Row],[az]]*$B878</f>
        <v>0.11075290000000777</v>
      </c>
      <c r="V878">
        <f>SUM(S$2:S878)</f>
        <v>21.189760419999534</v>
      </c>
      <c r="W878">
        <f>SUM(T$2:T878)</f>
        <v>11.017912019999997</v>
      </c>
      <c r="X878">
        <f>SUM($U$2:U878)</f>
        <v>-95.218651819999522</v>
      </c>
      <c r="Y878">
        <f>SQRT(output__2[[#This Row],[vx]]^2+output__2[[#This Row],[vy]]^2+output__2[[#This Row],[vz]]^2)</f>
        <v>98.168182148574687</v>
      </c>
      <c r="Z878">
        <f t="shared" si="13"/>
        <v>0.97499999999999998</v>
      </c>
      <c r="AA878">
        <f>output__2[[#This Row],[m segmental(kg)]]*output__2[[#This Row],[vmag]]</f>
        <v>95.71397759486031</v>
      </c>
    </row>
    <row r="879" spans="1:27" x14ac:dyDescent="0.3">
      <c r="A879">
        <v>110.151456</v>
      </c>
      <c r="B879">
        <f>output__2[[#This Row],[time]]-A878</f>
        <v>0.11342899999999645</v>
      </c>
      <c r="C879">
        <v>0.52</v>
      </c>
      <c r="D879">
        <v>-1</v>
      </c>
      <c r="E879">
        <v>-0.83000000000000007</v>
      </c>
      <c r="F879">
        <v>0.56000000000000005</v>
      </c>
      <c r="G879">
        <v>0.35000000000000003</v>
      </c>
      <c r="H879">
        <v>-0.28000000000000003</v>
      </c>
      <c r="I879">
        <f>output__2[[#This Row],[wx]]*180/PI()</f>
        <v>32.085636527326102</v>
      </c>
      <c r="J879">
        <f>output__2[[#This Row],[wy]]*180/PI()</f>
        <v>20.053522829578814</v>
      </c>
      <c r="K879">
        <f>output__2[[#This Row],[wz]]*180/PI()</f>
        <v>-16.042818263663051</v>
      </c>
      <c r="L879">
        <f>output__2[[#This Row],[wx (deg)]]*output__2[[#This Row],[dt]]</f>
        <v>3.6394416656579587</v>
      </c>
      <c r="M879">
        <f>output__2[[#This Row],[wy (deg)]]*output__2[[#This Row],[dt]]</f>
        <v>2.2746510410362242</v>
      </c>
      <c r="N879">
        <f>output__2[[#This Row],[wz (deg)]]*output__2[[#This Row],[dt]]</f>
        <v>-1.8197208328289793</v>
      </c>
      <c r="O879">
        <f>SUM($L$2:output__2[[#This Row],[delta θx]])</f>
        <v>-151.9585904475901</v>
      </c>
      <c r="P879">
        <f>SUM($M$2:output__2[[#This Row],[delta θy]])</f>
        <v>51.371976890631984</v>
      </c>
      <c r="Q879">
        <f>SUM($N$2:output__2[[#This Row],[delta θz]])</f>
        <v>2.6990024917164428</v>
      </c>
      <c r="R879">
        <f>SQRT(output__2[[#This Row],[θ x]]^2+output__2[[#This Row],[θ y]]^2+output__2[[#This Row],[θ z]]^2)</f>
        <v>160.42997798080114</v>
      </c>
      <c r="S879">
        <f>output__2[[#This Row],[ax]]*$B879</f>
        <v>5.8983079999998154E-2</v>
      </c>
      <c r="T879">
        <f>output__2[[#This Row],[ay]]*$B879</f>
        <v>-0.11342899999999645</v>
      </c>
      <c r="U879">
        <f>output__2[[#This Row],[az]]*$B879</f>
        <v>-9.4146069999997056E-2</v>
      </c>
      <c r="V879">
        <f>SUM(S$2:S879)</f>
        <v>21.248743499999531</v>
      </c>
      <c r="W879">
        <f>SUM(T$2:T879)</f>
        <v>10.904483020000001</v>
      </c>
      <c r="X879">
        <f>SUM($U$2:U879)</f>
        <v>-95.312797889999516</v>
      </c>
      <c r="Y879">
        <f>SQRT(output__2[[#This Row],[vx]]^2+output__2[[#This Row],[vy]]^2+output__2[[#This Row],[vz]]^2)</f>
        <v>98.259586259469557</v>
      </c>
      <c r="Z879">
        <f t="shared" si="13"/>
        <v>0.97499999999999998</v>
      </c>
      <c r="AA879">
        <f>output__2[[#This Row],[m segmental(kg)]]*output__2[[#This Row],[vmag]]</f>
        <v>95.803096602982819</v>
      </c>
    </row>
    <row r="880" spans="1:27" x14ac:dyDescent="0.3">
      <c r="A880">
        <v>110.280323</v>
      </c>
      <c r="B880">
        <f>output__2[[#This Row],[time]]-A879</f>
        <v>0.12886699999999962</v>
      </c>
      <c r="C880">
        <v>0.11</v>
      </c>
      <c r="D880">
        <v>0.18</v>
      </c>
      <c r="E880">
        <v>0.06</v>
      </c>
      <c r="F880">
        <v>0.38</v>
      </c>
      <c r="G880">
        <v>0.15</v>
      </c>
      <c r="H880">
        <v>-0.09</v>
      </c>
      <c r="I880">
        <f>output__2[[#This Row],[wx]]*180/PI()</f>
        <v>21.772396214971284</v>
      </c>
      <c r="J880">
        <f>output__2[[#This Row],[wy]]*180/PI()</f>
        <v>8.5943669269623477</v>
      </c>
      <c r="K880">
        <f>output__2[[#This Row],[wz]]*180/PI()</f>
        <v>-5.156620156177409</v>
      </c>
      <c r="L880">
        <f>output__2[[#This Row],[wx (deg)]]*output__2[[#This Row],[dt]]</f>
        <v>2.8057433830346961</v>
      </c>
      <c r="M880">
        <f>output__2[[#This Row],[wy (deg)]]*output__2[[#This Row],[dt]]</f>
        <v>1.1075302827768536</v>
      </c>
      <c r="N880">
        <f>output__2[[#This Row],[wz (deg)]]*output__2[[#This Row],[dt]]</f>
        <v>-0.66451816966611221</v>
      </c>
      <c r="O880">
        <f>SUM($L$2:output__2[[#This Row],[delta θx]])</f>
        <v>-149.1528470645554</v>
      </c>
      <c r="P880">
        <f>SUM($M$2:output__2[[#This Row],[delta θy]])</f>
        <v>52.479507173408841</v>
      </c>
      <c r="Q880">
        <f>SUM($N$2:output__2[[#This Row],[delta θz]])</f>
        <v>2.0344843220503304</v>
      </c>
      <c r="R880">
        <f>SQRT(output__2[[#This Row],[θ x]]^2+output__2[[#This Row],[θ y]]^2+output__2[[#This Row],[θ z]]^2)</f>
        <v>158.12909152677503</v>
      </c>
      <c r="S880">
        <f>output__2[[#This Row],[ax]]*$B880</f>
        <v>1.4175369999999958E-2</v>
      </c>
      <c r="T880">
        <f>output__2[[#This Row],[ay]]*$B880</f>
        <v>2.3196059999999932E-2</v>
      </c>
      <c r="U880">
        <f>output__2[[#This Row],[az]]*$B880</f>
        <v>7.7320199999999766E-3</v>
      </c>
      <c r="V880">
        <f>SUM(S$2:S880)</f>
        <v>21.262918869999531</v>
      </c>
      <c r="W880">
        <f>SUM(T$2:T880)</f>
        <v>10.927679080000001</v>
      </c>
      <c r="X880">
        <f>SUM($U$2:U880)</f>
        <v>-95.30506586999951</v>
      </c>
      <c r="Y880">
        <f>SQRT(output__2[[#This Row],[vx]]^2+output__2[[#This Row],[vy]]^2+output__2[[#This Row],[vz]]^2)</f>
        <v>98.257729820267045</v>
      </c>
      <c r="Z880">
        <f t="shared" si="13"/>
        <v>0.97499999999999998</v>
      </c>
      <c r="AA880">
        <f>output__2[[#This Row],[m segmental(kg)]]*output__2[[#This Row],[vmag]]</f>
        <v>95.801286574760368</v>
      </c>
    </row>
    <row r="881" spans="1:27" x14ac:dyDescent="0.3">
      <c r="A881">
        <v>110.397615</v>
      </c>
      <c r="B881">
        <f>output__2[[#This Row],[time]]-A880</f>
        <v>0.11729200000000617</v>
      </c>
      <c r="C881">
        <v>-0.84</v>
      </c>
      <c r="D881">
        <v>-1.22</v>
      </c>
      <c r="E881">
        <v>0.57000000000000006</v>
      </c>
      <c r="F881">
        <v>0.25</v>
      </c>
      <c r="G881">
        <v>0.15</v>
      </c>
      <c r="H881">
        <v>0.18</v>
      </c>
      <c r="I881">
        <f>output__2[[#This Row],[wx]]*180/PI()</f>
        <v>14.323944878270581</v>
      </c>
      <c r="J881">
        <f>output__2[[#This Row],[wy]]*180/PI()</f>
        <v>8.5943669269623477</v>
      </c>
      <c r="K881">
        <f>output__2[[#This Row],[wz]]*180/PI()</f>
        <v>10.313240312354818</v>
      </c>
      <c r="L881">
        <f>output__2[[#This Row],[wx (deg)]]*output__2[[#This Row],[dt]]</f>
        <v>1.6800841426622013</v>
      </c>
      <c r="M881">
        <f>output__2[[#This Row],[wy (deg)]]*output__2[[#This Row],[dt]]</f>
        <v>1.0080504855973207</v>
      </c>
      <c r="N881">
        <f>output__2[[#This Row],[wz (deg)]]*output__2[[#This Row],[dt]]</f>
        <v>1.209660582716785</v>
      </c>
      <c r="O881">
        <f>SUM($L$2:output__2[[#This Row],[delta θx]])</f>
        <v>-147.47276292189321</v>
      </c>
      <c r="P881">
        <f>SUM($M$2:output__2[[#This Row],[delta θy]])</f>
        <v>53.487557659006164</v>
      </c>
      <c r="Q881">
        <f>SUM($N$2:output__2[[#This Row],[delta θz]])</f>
        <v>3.2441449047671154</v>
      </c>
      <c r="R881">
        <f>SQRT(output__2[[#This Row],[θ x]]^2+output__2[[#This Row],[θ y]]^2+output__2[[#This Row],[θ z]]^2)</f>
        <v>156.90652983322764</v>
      </c>
      <c r="S881">
        <f>output__2[[#This Row],[ax]]*$B881</f>
        <v>-9.8525280000005183E-2</v>
      </c>
      <c r="T881">
        <f>output__2[[#This Row],[ay]]*$B881</f>
        <v>-0.14309624000000754</v>
      </c>
      <c r="U881">
        <f>output__2[[#This Row],[az]]*$B881</f>
        <v>6.6856440000003528E-2</v>
      </c>
      <c r="V881">
        <f>SUM(S$2:S881)</f>
        <v>21.164393589999527</v>
      </c>
      <c r="W881">
        <f>SUM(T$2:T881)</f>
        <v>10.784582839999993</v>
      </c>
      <c r="X881">
        <f>SUM($U$2:U881)</f>
        <v>-95.2382094299995</v>
      </c>
      <c r="Y881">
        <f>SQRT(output__2[[#This Row],[vx]]^2+output__2[[#This Row],[vy]]^2+output__2[[#This Row],[vz]]^2)</f>
        <v>98.155770683631644</v>
      </c>
      <c r="Z881">
        <f t="shared" si="13"/>
        <v>0.97499999999999998</v>
      </c>
      <c r="AA881">
        <f>output__2[[#This Row],[m segmental(kg)]]*output__2[[#This Row],[vmag]]</f>
        <v>95.701876416540856</v>
      </c>
    </row>
    <row r="882" spans="1:27" x14ac:dyDescent="0.3">
      <c r="A882">
        <v>110.52562499999999</v>
      </c>
      <c r="B882">
        <f>output__2[[#This Row],[time]]-A881</f>
        <v>0.12800999999998908</v>
      </c>
      <c r="C882">
        <v>0.26</v>
      </c>
      <c r="D882">
        <v>-0.23</v>
      </c>
      <c r="E882">
        <v>-0.94000000000000006</v>
      </c>
      <c r="F882">
        <v>-0.01</v>
      </c>
      <c r="G882">
        <v>-0.27</v>
      </c>
      <c r="H882">
        <v>0.04</v>
      </c>
      <c r="I882">
        <f>output__2[[#This Row],[wx]]*180/PI()</f>
        <v>-0.57295779513082323</v>
      </c>
      <c r="J882">
        <f>output__2[[#This Row],[wy]]*180/PI()</f>
        <v>-15.469860468532227</v>
      </c>
      <c r="K882">
        <f>output__2[[#This Row],[wz]]*180/PI()</f>
        <v>2.2918311805232929</v>
      </c>
      <c r="L882">
        <f>output__2[[#This Row],[wx (deg)]]*output__2[[#This Row],[dt]]</f>
        <v>-7.3344327354690417E-2</v>
      </c>
      <c r="M882">
        <f>output__2[[#This Row],[wy (deg)]]*output__2[[#This Row],[dt]]</f>
        <v>-1.9802968385766413</v>
      </c>
      <c r="N882">
        <f>output__2[[#This Row],[wz (deg)]]*output__2[[#This Row],[dt]]</f>
        <v>0.29337730941876167</v>
      </c>
      <c r="O882">
        <f>SUM($L$2:output__2[[#This Row],[delta θx]])</f>
        <v>-147.54610724924791</v>
      </c>
      <c r="P882">
        <f>SUM($M$2:output__2[[#This Row],[delta θy]])</f>
        <v>51.507260820429522</v>
      </c>
      <c r="Q882">
        <f>SUM($N$2:output__2[[#This Row],[delta θz]])</f>
        <v>3.5375222141858771</v>
      </c>
      <c r="R882">
        <f>SQRT(output__2[[#This Row],[θ x]]^2+output__2[[#This Row],[θ y]]^2+output__2[[#This Row],[θ z]]^2)</f>
        <v>156.31815551958826</v>
      </c>
      <c r="S882">
        <f>output__2[[#This Row],[ax]]*$B882</f>
        <v>3.3282599999997164E-2</v>
      </c>
      <c r="T882">
        <f>output__2[[#This Row],[ay]]*$B882</f>
        <v>-2.9442299999997489E-2</v>
      </c>
      <c r="U882">
        <f>output__2[[#This Row],[az]]*$B882</f>
        <v>-0.12032939999998973</v>
      </c>
      <c r="V882">
        <f>SUM(S$2:S882)</f>
        <v>21.197676189999523</v>
      </c>
      <c r="W882">
        <f>SUM(T$2:T882)</f>
        <v>10.755140539999996</v>
      </c>
      <c r="X882">
        <f>SUM($U$2:U882)</f>
        <v>-95.358538829999489</v>
      </c>
      <c r="Y882">
        <f>SQRT(output__2[[#This Row],[vx]]^2+output__2[[#This Row],[vy]]^2+output__2[[#This Row],[vz]]^2)</f>
        <v>98.276474558684413</v>
      </c>
      <c r="Z882">
        <f t="shared" si="13"/>
        <v>0.97499999999999998</v>
      </c>
      <c r="AA882">
        <f>output__2[[#This Row],[m segmental(kg)]]*output__2[[#This Row],[vmag]]</f>
        <v>95.819562694717305</v>
      </c>
    </row>
    <row r="883" spans="1:27" x14ac:dyDescent="0.3">
      <c r="A883">
        <v>110.646585</v>
      </c>
      <c r="B883">
        <f>output__2[[#This Row],[time]]-A882</f>
        <v>0.12096000000001084</v>
      </c>
      <c r="C883">
        <v>-2.57</v>
      </c>
      <c r="D883">
        <v>2.25</v>
      </c>
      <c r="E883">
        <v>-0.77</v>
      </c>
      <c r="F883">
        <v>0.68</v>
      </c>
      <c r="G883">
        <v>0.16</v>
      </c>
      <c r="H883">
        <v>0.32</v>
      </c>
      <c r="I883">
        <f>output__2[[#This Row],[wx]]*180/PI()</f>
        <v>38.961130068895983</v>
      </c>
      <c r="J883">
        <f>output__2[[#This Row],[wy]]*180/PI()</f>
        <v>9.1673247220931717</v>
      </c>
      <c r="K883">
        <f>output__2[[#This Row],[wz]]*180/PI()</f>
        <v>18.334649444186343</v>
      </c>
      <c r="L883">
        <f>output__2[[#This Row],[wx (deg)]]*output__2[[#This Row],[dt]]</f>
        <v>4.7127382931340804</v>
      </c>
      <c r="M883">
        <f>output__2[[#This Row],[wy (deg)]]*output__2[[#This Row],[dt]]</f>
        <v>1.1088795983844895</v>
      </c>
      <c r="N883">
        <f>output__2[[#This Row],[wz (deg)]]*output__2[[#This Row],[dt]]</f>
        <v>2.2177591967689789</v>
      </c>
      <c r="O883">
        <f>SUM($L$2:output__2[[#This Row],[delta θx]])</f>
        <v>-142.83336895611382</v>
      </c>
      <c r="P883">
        <f>SUM($M$2:output__2[[#This Row],[delta θy]])</f>
        <v>52.616140418814012</v>
      </c>
      <c r="Q883">
        <f>SUM($N$2:output__2[[#This Row],[delta θz]])</f>
        <v>5.755281410954856</v>
      </c>
      <c r="R883">
        <f>SQRT(output__2[[#This Row],[θ x]]^2+output__2[[#This Row],[θ y]]^2+output__2[[#This Row],[θ z]]^2)</f>
        <v>152.32515479737737</v>
      </c>
      <c r="S883">
        <f>output__2[[#This Row],[ax]]*$B883</f>
        <v>-0.31086720000002782</v>
      </c>
      <c r="T883">
        <f>output__2[[#This Row],[ay]]*$B883</f>
        <v>0.27216000000002438</v>
      </c>
      <c r="U883">
        <f>output__2[[#This Row],[az]]*$B883</f>
        <v>-9.3139200000008346E-2</v>
      </c>
      <c r="V883">
        <f>SUM(S$2:S883)</f>
        <v>20.886808989999494</v>
      </c>
      <c r="W883">
        <f>SUM(T$2:T883)</f>
        <v>11.02730054000002</v>
      </c>
      <c r="X883">
        <f>SUM($U$2:U883)</f>
        <v>-95.451678029999499</v>
      </c>
      <c r="Y883">
        <f>SQRT(output__2[[#This Row],[vx]]^2+output__2[[#This Row],[vy]]^2+output__2[[#This Row],[vz]]^2)</f>
        <v>98.330478417054891</v>
      </c>
      <c r="Z883">
        <f t="shared" si="13"/>
        <v>0.97499999999999998</v>
      </c>
      <c r="AA883">
        <f>output__2[[#This Row],[m segmental(kg)]]*output__2[[#This Row],[vmag]]</f>
        <v>95.872216456628522</v>
      </c>
    </row>
    <row r="884" spans="1:27" x14ac:dyDescent="0.3">
      <c r="A884">
        <v>110.81419899999999</v>
      </c>
      <c r="B884">
        <f>output__2[[#This Row],[time]]-A883</f>
        <v>0.16761399999998616</v>
      </c>
      <c r="C884">
        <v>1.27</v>
      </c>
      <c r="D884">
        <v>0.98</v>
      </c>
      <c r="E884">
        <v>-0.15</v>
      </c>
      <c r="F884">
        <v>0.06</v>
      </c>
      <c r="G884">
        <v>-0.21</v>
      </c>
      <c r="H884">
        <v>0.12</v>
      </c>
      <c r="I884">
        <f>output__2[[#This Row],[wx]]*180/PI()</f>
        <v>3.4377467707849392</v>
      </c>
      <c r="J884">
        <f>output__2[[#This Row],[wy]]*180/PI()</f>
        <v>-12.032113697747286</v>
      </c>
      <c r="K884">
        <f>output__2[[#This Row],[wz]]*180/PI()</f>
        <v>6.8754935415698784</v>
      </c>
      <c r="L884">
        <f>output__2[[#This Row],[wx (deg)]]*output__2[[#This Row],[dt]]</f>
        <v>0.57621448723829927</v>
      </c>
      <c r="M884">
        <f>output__2[[#This Row],[wy (deg)]]*output__2[[#This Row],[dt]]</f>
        <v>-2.0167507053340472</v>
      </c>
      <c r="N884">
        <f>output__2[[#This Row],[wz (deg)]]*output__2[[#This Row],[dt]]</f>
        <v>1.1524289744765985</v>
      </c>
      <c r="O884">
        <f>SUM($L$2:output__2[[#This Row],[delta θx]])</f>
        <v>-142.25715446887551</v>
      </c>
      <c r="P884">
        <f>SUM($M$2:output__2[[#This Row],[delta θy]])</f>
        <v>50.599389713479965</v>
      </c>
      <c r="Q884">
        <f>SUM($N$2:output__2[[#This Row],[delta θz]])</f>
        <v>6.9077103854314545</v>
      </c>
      <c r="R884">
        <f>SQRT(output__2[[#This Row],[θ x]]^2+output__2[[#This Row],[θ y]]^2+output__2[[#This Row],[θ z]]^2)</f>
        <v>151.14599796133251</v>
      </c>
      <c r="S884">
        <f>output__2[[#This Row],[ax]]*$B884</f>
        <v>0.21286977999998244</v>
      </c>
      <c r="T884">
        <f>output__2[[#This Row],[ay]]*$B884</f>
        <v>0.16426171999998643</v>
      </c>
      <c r="U884">
        <f>output__2[[#This Row],[az]]*$B884</f>
        <v>-2.5142099999997922E-2</v>
      </c>
      <c r="V884">
        <f>SUM(S$2:S884)</f>
        <v>21.099678769999478</v>
      </c>
      <c r="W884">
        <f>SUM(T$2:T884)</f>
        <v>11.191562260000007</v>
      </c>
      <c r="X884">
        <f>SUM($U$2:U884)</f>
        <v>-95.476820129999496</v>
      </c>
      <c r="Y884">
        <f>SQRT(output__2[[#This Row],[vx]]^2+output__2[[#This Row],[vy]]^2+output__2[[#This Row],[vz]]^2)</f>
        <v>98.418853336913557</v>
      </c>
      <c r="Z884">
        <f t="shared" si="13"/>
        <v>0.97499999999999998</v>
      </c>
      <c r="AA884">
        <f>output__2[[#This Row],[m segmental(kg)]]*output__2[[#This Row],[vmag]]</f>
        <v>95.958382003490712</v>
      </c>
    </row>
    <row r="885" spans="1:27" x14ac:dyDescent="0.3">
      <c r="A885">
        <v>110.922462</v>
      </c>
      <c r="B885">
        <f>output__2[[#This Row],[time]]-A884</f>
        <v>0.10826300000000799</v>
      </c>
      <c r="C885">
        <v>0.91</v>
      </c>
      <c r="D885">
        <v>-0.74</v>
      </c>
      <c r="E885">
        <v>0.9</v>
      </c>
      <c r="F885">
        <v>0.24</v>
      </c>
      <c r="G885">
        <v>-0.19</v>
      </c>
      <c r="H885">
        <v>-0.09</v>
      </c>
      <c r="I885">
        <f>output__2[[#This Row],[wx]]*180/PI()</f>
        <v>13.750987083139757</v>
      </c>
      <c r="J885">
        <f>output__2[[#This Row],[wy]]*180/PI()</f>
        <v>-10.886198107485642</v>
      </c>
      <c r="K885">
        <f>output__2[[#This Row],[wz]]*180/PI()</f>
        <v>-5.156620156177409</v>
      </c>
      <c r="L885">
        <f>output__2[[#This Row],[wx (deg)]]*output__2[[#This Row],[dt]]</f>
        <v>1.4887231145820694</v>
      </c>
      <c r="M885">
        <f>output__2[[#This Row],[wy (deg)]]*output__2[[#This Row],[dt]]</f>
        <v>-1.178572465710805</v>
      </c>
      <c r="N885">
        <f>output__2[[#This Row],[wz (deg)]]*output__2[[#This Row],[dt]]</f>
        <v>-0.55827116796827603</v>
      </c>
      <c r="O885">
        <f>SUM($L$2:output__2[[#This Row],[delta θx]])</f>
        <v>-140.76843135429345</v>
      </c>
      <c r="P885">
        <f>SUM($M$2:output__2[[#This Row],[delta θy]])</f>
        <v>49.420817247769158</v>
      </c>
      <c r="Q885">
        <f>SUM($N$2:output__2[[#This Row],[delta θz]])</f>
        <v>6.3494392174631784</v>
      </c>
      <c r="R885">
        <f>SQRT(output__2[[#This Row],[θ x]]^2+output__2[[#This Row],[θ y]]^2+output__2[[#This Row],[θ z]]^2)</f>
        <v>149.32676860416584</v>
      </c>
      <c r="S885">
        <f>output__2[[#This Row],[ax]]*$B885</f>
        <v>9.8519330000007274E-2</v>
      </c>
      <c r="T885">
        <f>output__2[[#This Row],[ay]]*$B885</f>
        <v>-8.0114620000005909E-2</v>
      </c>
      <c r="U885">
        <f>output__2[[#This Row],[az]]*$B885</f>
        <v>9.743670000000719E-2</v>
      </c>
      <c r="V885">
        <f>SUM(S$2:S885)</f>
        <v>21.198198099999484</v>
      </c>
      <c r="W885">
        <f>SUM(T$2:T885)</f>
        <v>11.111447640000002</v>
      </c>
      <c r="X885">
        <f>SUM($U$2:U885)</f>
        <v>-95.379383429999493</v>
      </c>
      <c r="Y885">
        <f>SQRT(output__2[[#This Row],[vx]]^2+output__2[[#This Row],[vy]]^2+output__2[[#This Row],[vz]]^2)</f>
        <v>98.336436049056331</v>
      </c>
      <c r="Z885">
        <f t="shared" si="13"/>
        <v>0.97499999999999998</v>
      </c>
      <c r="AA885">
        <f>output__2[[#This Row],[m segmental(kg)]]*output__2[[#This Row],[vmag]]</f>
        <v>95.878025147829916</v>
      </c>
    </row>
    <row r="886" spans="1:27" x14ac:dyDescent="0.3">
      <c r="A886">
        <v>111.02485299999999</v>
      </c>
      <c r="B886">
        <f>output__2[[#This Row],[time]]-A885</f>
        <v>0.10239099999999723</v>
      </c>
      <c r="C886">
        <v>0.04</v>
      </c>
      <c r="D886">
        <v>0.62</v>
      </c>
      <c r="E886">
        <v>0.41000000000000003</v>
      </c>
      <c r="F886">
        <v>0.18</v>
      </c>
      <c r="G886">
        <v>0.13</v>
      </c>
      <c r="H886">
        <v>-0.11</v>
      </c>
      <c r="I886">
        <f>output__2[[#This Row],[wx]]*180/PI()</f>
        <v>10.313240312354818</v>
      </c>
      <c r="J886">
        <f>output__2[[#This Row],[wy]]*180/PI()</f>
        <v>7.4484513367007024</v>
      </c>
      <c r="K886">
        <f>output__2[[#This Row],[wz]]*180/PI()</f>
        <v>-6.3025357464390561</v>
      </c>
      <c r="L886">
        <f>output__2[[#This Row],[wx (deg)]]*output__2[[#This Row],[dt]]</f>
        <v>1.0559829888222936</v>
      </c>
      <c r="M886">
        <f>output__2[[#This Row],[wy (deg)]]*output__2[[#This Row],[dt]]</f>
        <v>0.76265438081610104</v>
      </c>
      <c r="N886">
        <f>output__2[[#This Row],[wz (deg)]]*output__2[[#This Row],[dt]]</f>
        <v>-0.64532293761362391</v>
      </c>
      <c r="O886">
        <f>SUM($L$2:output__2[[#This Row],[delta θx]])</f>
        <v>-139.71244836547118</v>
      </c>
      <c r="P886">
        <f>SUM($M$2:output__2[[#This Row],[delta θy]])</f>
        <v>50.183471628585259</v>
      </c>
      <c r="Q886">
        <f>SUM($N$2:output__2[[#This Row],[delta θz]])</f>
        <v>5.7041162798495542</v>
      </c>
      <c r="R886">
        <f>SQRT(output__2[[#This Row],[θ x]]^2+output__2[[#This Row],[θ y]]^2+output__2[[#This Row],[θ z]]^2)</f>
        <v>148.56138796977334</v>
      </c>
      <c r="S886">
        <f>output__2[[#This Row],[ax]]*$B886</f>
        <v>4.0956399999998892E-3</v>
      </c>
      <c r="T886">
        <f>output__2[[#This Row],[ay]]*$B886</f>
        <v>6.3482419999998291E-2</v>
      </c>
      <c r="U886">
        <f>output__2[[#This Row],[az]]*$B886</f>
        <v>4.1980309999998869E-2</v>
      </c>
      <c r="V886">
        <f>SUM(S$2:S886)</f>
        <v>21.202293739999483</v>
      </c>
      <c r="W886">
        <f>SUM(T$2:T886)</f>
        <v>11.174930059999999</v>
      </c>
      <c r="X886">
        <f>SUM($U$2:U886)</f>
        <v>-95.337403119999493</v>
      </c>
      <c r="Y886">
        <f>SQRT(output__2[[#This Row],[vx]]^2+output__2[[#This Row],[vy]]^2+output__2[[#This Row],[vz]]^2)</f>
        <v>98.30379827528742</v>
      </c>
      <c r="Z886">
        <f t="shared" si="13"/>
        <v>0.97499999999999998</v>
      </c>
      <c r="AA886">
        <f>output__2[[#This Row],[m segmental(kg)]]*output__2[[#This Row],[vmag]]</f>
        <v>95.84620331840523</v>
      </c>
    </row>
    <row r="887" spans="1:27" x14ac:dyDescent="0.3">
      <c r="A887">
        <v>111.14171899999999</v>
      </c>
      <c r="B887">
        <f>output__2[[#This Row],[time]]-A886</f>
        <v>0.11686600000000169</v>
      </c>
      <c r="C887">
        <v>-0.98</v>
      </c>
      <c r="D887">
        <v>0.3</v>
      </c>
      <c r="E887">
        <v>0.28999999999999998</v>
      </c>
      <c r="F887">
        <v>-0.24</v>
      </c>
      <c r="G887">
        <v>0.23</v>
      </c>
      <c r="H887">
        <v>-0.05</v>
      </c>
      <c r="I887">
        <f>output__2[[#This Row],[wx]]*180/PI()</f>
        <v>-13.750987083139757</v>
      </c>
      <c r="J887">
        <f>output__2[[#This Row],[wy]]*180/PI()</f>
        <v>13.178029288008934</v>
      </c>
      <c r="K887">
        <f>output__2[[#This Row],[wz]]*180/PI()</f>
        <v>-2.8647889756541161</v>
      </c>
      <c r="L887">
        <f>output__2[[#This Row],[wx (deg)]]*output__2[[#This Row],[dt]]</f>
        <v>-1.6070228564582341</v>
      </c>
      <c r="M887">
        <f>output__2[[#This Row],[wy (deg)]]*output__2[[#This Row],[dt]]</f>
        <v>1.5400635707724744</v>
      </c>
      <c r="N887">
        <f>output__2[[#This Row],[wz (deg)]]*output__2[[#This Row],[dt]]</f>
        <v>-0.33479642842879875</v>
      </c>
      <c r="O887">
        <f>SUM($L$2:output__2[[#This Row],[delta θx]])</f>
        <v>-141.3194712219294</v>
      </c>
      <c r="P887">
        <f>SUM($M$2:output__2[[#This Row],[delta θy]])</f>
        <v>51.723535199357734</v>
      </c>
      <c r="Q887">
        <f>SUM($N$2:output__2[[#This Row],[delta θz]])</f>
        <v>5.3693198514207552</v>
      </c>
      <c r="R887">
        <f>SQRT(output__2[[#This Row],[θ x]]^2+output__2[[#This Row],[θ y]]^2+output__2[[#This Row],[θ z]]^2)</f>
        <v>150.58335444408121</v>
      </c>
      <c r="S887">
        <f>output__2[[#This Row],[ax]]*$B887</f>
        <v>-0.11452868000000166</v>
      </c>
      <c r="T887">
        <f>output__2[[#This Row],[ay]]*$B887</f>
        <v>3.5059800000000509E-2</v>
      </c>
      <c r="U887">
        <f>output__2[[#This Row],[az]]*$B887</f>
        <v>3.3891140000000486E-2</v>
      </c>
      <c r="V887">
        <f>SUM(S$2:S887)</f>
        <v>21.08776505999948</v>
      </c>
      <c r="W887">
        <f>SUM(T$2:T887)</f>
        <v>11.20998986</v>
      </c>
      <c r="X887">
        <f>SUM($U$2:U887)</f>
        <v>-95.303511979999499</v>
      </c>
      <c r="Y887">
        <f>SQRT(output__2[[#This Row],[vx]]^2+output__2[[#This Row],[vy]]^2+output__2[[#This Row],[vz]]^2)</f>
        <v>98.250277880568603</v>
      </c>
      <c r="Z887">
        <f t="shared" si="13"/>
        <v>0.97499999999999998</v>
      </c>
      <c r="AA887">
        <f>output__2[[#This Row],[m segmental(kg)]]*output__2[[#This Row],[vmag]]</f>
        <v>95.794020933554393</v>
      </c>
    </row>
    <row r="888" spans="1:27" x14ac:dyDescent="0.3">
      <c r="A888">
        <v>111.30484899999999</v>
      </c>
      <c r="B888">
        <f>output__2[[#This Row],[time]]-A887</f>
        <v>0.16312999999999533</v>
      </c>
      <c r="C888">
        <v>1.35</v>
      </c>
      <c r="D888">
        <v>-2.5500000000000003</v>
      </c>
      <c r="E888">
        <v>-0.88</v>
      </c>
      <c r="F888">
        <v>-0.51</v>
      </c>
      <c r="G888">
        <v>0.27</v>
      </c>
      <c r="H888">
        <v>-0.08</v>
      </c>
      <c r="I888">
        <f>output__2[[#This Row],[wx]]*180/PI()</f>
        <v>-29.220847551671984</v>
      </c>
      <c r="J888">
        <f>output__2[[#This Row],[wy]]*180/PI()</f>
        <v>15.469860468532227</v>
      </c>
      <c r="K888">
        <f>output__2[[#This Row],[wz]]*180/PI()</f>
        <v>-4.5836623610465859</v>
      </c>
      <c r="L888">
        <f>output__2[[#This Row],[wx (deg)]]*output__2[[#This Row],[dt]]</f>
        <v>-4.7667968611041145</v>
      </c>
      <c r="M888">
        <f>output__2[[#This Row],[wy (deg)]]*output__2[[#This Row],[dt]]</f>
        <v>2.5235983382315901</v>
      </c>
      <c r="N888">
        <f>output__2[[#This Row],[wz (deg)]]*output__2[[#This Row],[dt]]</f>
        <v>-0.74773284095750814</v>
      </c>
      <c r="O888">
        <f>SUM($L$2:output__2[[#This Row],[delta θx]])</f>
        <v>-146.08626808303353</v>
      </c>
      <c r="P888">
        <f>SUM($M$2:output__2[[#This Row],[delta θy]])</f>
        <v>54.24713353758932</v>
      </c>
      <c r="Q888">
        <f>SUM($N$2:output__2[[#This Row],[delta θz]])</f>
        <v>4.621587010463247</v>
      </c>
      <c r="R888">
        <f>SQRT(output__2[[#This Row],[θ x]]^2+output__2[[#This Row],[θ y]]^2+output__2[[#This Row],[θ z]]^2)</f>
        <v>155.90159808664012</v>
      </c>
      <c r="S888">
        <f>output__2[[#This Row],[ax]]*$B888</f>
        <v>0.22022549999999372</v>
      </c>
      <c r="T888">
        <f>output__2[[#This Row],[ay]]*$B888</f>
        <v>-0.41598149999998812</v>
      </c>
      <c r="U888">
        <f>output__2[[#This Row],[az]]*$B888</f>
        <v>-0.14355439999999589</v>
      </c>
      <c r="V888">
        <f>SUM(S$2:S888)</f>
        <v>21.307990559999475</v>
      </c>
      <c r="W888">
        <f>SUM(T$2:T888)</f>
        <v>10.794008360000012</v>
      </c>
      <c r="X888">
        <f>SUM($U$2:U888)</f>
        <v>-95.447066379999498</v>
      </c>
      <c r="Y888">
        <f>SQRT(output__2[[#This Row],[vx]]^2+output__2[[#This Row],[vy]]^2+output__2[[#This Row],[vz]]^2)</f>
        <v>98.390464775448677</v>
      </c>
      <c r="Z888">
        <f t="shared" si="13"/>
        <v>0.97499999999999998</v>
      </c>
      <c r="AA888">
        <f>output__2[[#This Row],[m segmental(kg)]]*output__2[[#This Row],[vmag]]</f>
        <v>95.930703156062464</v>
      </c>
    </row>
    <row r="889" spans="1:27" x14ac:dyDescent="0.3">
      <c r="A889">
        <v>111.417119</v>
      </c>
      <c r="B889">
        <f>output__2[[#This Row],[time]]-A888</f>
        <v>0.11227000000000942</v>
      </c>
      <c r="C889">
        <v>-0.15</v>
      </c>
      <c r="D889">
        <v>1.29</v>
      </c>
      <c r="E889">
        <v>-1.34</v>
      </c>
      <c r="F889">
        <v>-0.5</v>
      </c>
      <c r="G889">
        <v>0.38</v>
      </c>
      <c r="H889">
        <v>0.1</v>
      </c>
      <c r="I889">
        <f>output__2[[#This Row],[wx]]*180/PI()</f>
        <v>-28.647889756541161</v>
      </c>
      <c r="J889">
        <f>output__2[[#This Row],[wy]]*180/PI()</f>
        <v>21.772396214971284</v>
      </c>
      <c r="K889">
        <f>output__2[[#This Row],[wz]]*180/PI()</f>
        <v>5.7295779513082321</v>
      </c>
      <c r="L889">
        <f>output__2[[#This Row],[wx (deg)]]*output__2[[#This Row],[dt]]</f>
        <v>-3.2162985829671462</v>
      </c>
      <c r="M889">
        <f>output__2[[#This Row],[wy (deg)]]*output__2[[#This Row],[dt]]</f>
        <v>2.4443869230550312</v>
      </c>
      <c r="N889">
        <f>output__2[[#This Row],[wz (deg)]]*output__2[[#This Row],[dt]]</f>
        <v>0.64325971659342918</v>
      </c>
      <c r="O889">
        <f>SUM($L$2:output__2[[#This Row],[delta θx]])</f>
        <v>-149.30256666600067</v>
      </c>
      <c r="P889">
        <f>SUM($M$2:output__2[[#This Row],[delta θy]])</f>
        <v>56.691520460644355</v>
      </c>
      <c r="Q889">
        <f>SUM($N$2:output__2[[#This Row],[delta θz]])</f>
        <v>5.2648467270566766</v>
      </c>
      <c r="R889">
        <f>SQRT(output__2[[#This Row],[θ x]]^2+output__2[[#This Row],[θ y]]^2+output__2[[#This Row],[θ z]]^2)</f>
        <v>159.79018591970734</v>
      </c>
      <c r="S889">
        <f>output__2[[#This Row],[ax]]*$B889</f>
        <v>-1.6840500000001413E-2</v>
      </c>
      <c r="T889">
        <f>output__2[[#This Row],[ay]]*$B889</f>
        <v>0.14482830000001215</v>
      </c>
      <c r="U889">
        <f>output__2[[#This Row],[az]]*$B889</f>
        <v>-0.15044180000001262</v>
      </c>
      <c r="V889">
        <f>SUM(S$2:S889)</f>
        <v>21.291150059999474</v>
      </c>
      <c r="W889">
        <f>SUM(T$2:T889)</f>
        <v>10.938836660000025</v>
      </c>
      <c r="X889">
        <f>SUM($U$2:U889)</f>
        <v>-95.597508179999508</v>
      </c>
      <c r="Y889">
        <f>SQRT(output__2[[#This Row],[vx]]^2+output__2[[#This Row],[vy]]^2+output__2[[#This Row],[vz]]^2)</f>
        <v>98.548743211553187</v>
      </c>
      <c r="Z889">
        <f t="shared" si="13"/>
        <v>0.97499999999999998</v>
      </c>
      <c r="AA889">
        <f>output__2[[#This Row],[m segmental(kg)]]*output__2[[#This Row],[vmag]]</f>
        <v>96.085024631264361</v>
      </c>
    </row>
    <row r="890" spans="1:27" x14ac:dyDescent="0.3">
      <c r="A890">
        <v>111.531317</v>
      </c>
      <c r="B890">
        <f>output__2[[#This Row],[time]]-A889</f>
        <v>0.1141980000000018</v>
      </c>
      <c r="C890">
        <v>-0.34</v>
      </c>
      <c r="D890">
        <v>-0.45</v>
      </c>
      <c r="E890">
        <v>0.55000000000000004</v>
      </c>
      <c r="F890">
        <v>0.3</v>
      </c>
      <c r="G890">
        <v>0.1</v>
      </c>
      <c r="H890">
        <v>0.04</v>
      </c>
      <c r="I890">
        <f>output__2[[#This Row],[wx]]*180/PI()</f>
        <v>17.188733853924695</v>
      </c>
      <c r="J890">
        <f>output__2[[#This Row],[wy]]*180/PI()</f>
        <v>5.7295779513082321</v>
      </c>
      <c r="K890">
        <f>output__2[[#This Row],[wz]]*180/PI()</f>
        <v>2.2918311805232929</v>
      </c>
      <c r="L890">
        <f>output__2[[#This Row],[wx (deg)]]*output__2[[#This Row],[dt]]</f>
        <v>1.9629190286505234</v>
      </c>
      <c r="M890">
        <f>output__2[[#This Row],[wy (deg)]]*output__2[[#This Row],[dt]]</f>
        <v>0.65430634288350775</v>
      </c>
      <c r="N890">
        <f>output__2[[#This Row],[wz (deg)]]*output__2[[#This Row],[dt]]</f>
        <v>0.2617225371534031</v>
      </c>
      <c r="O890">
        <f>SUM($L$2:output__2[[#This Row],[delta θx]])</f>
        <v>-147.33964763735014</v>
      </c>
      <c r="P890">
        <f>SUM($M$2:output__2[[#This Row],[delta θy]])</f>
        <v>57.345826803527864</v>
      </c>
      <c r="Q890">
        <f>SUM($N$2:output__2[[#This Row],[delta θz]])</f>
        <v>5.5265692642100799</v>
      </c>
      <c r="R890">
        <f>SQRT(output__2[[#This Row],[θ x]]^2+output__2[[#This Row],[θ y]]^2+output__2[[#This Row],[θ z]]^2)</f>
        <v>158.20258716440395</v>
      </c>
      <c r="S890">
        <f>output__2[[#This Row],[ax]]*$B890</f>
        <v>-3.8827320000000616E-2</v>
      </c>
      <c r="T890">
        <f>output__2[[#This Row],[ay]]*$B890</f>
        <v>-5.1389100000000812E-2</v>
      </c>
      <c r="U890">
        <f>output__2[[#This Row],[az]]*$B890</f>
        <v>6.2808900000001E-2</v>
      </c>
      <c r="V890">
        <f>SUM(S$2:S890)</f>
        <v>21.252322739999475</v>
      </c>
      <c r="W890">
        <f>SUM(T$2:T890)</f>
        <v>10.887447560000023</v>
      </c>
      <c r="X890">
        <f>SUM($U$2:U890)</f>
        <v>-95.534699279999501</v>
      </c>
      <c r="Y890">
        <f>SQRT(output__2[[#This Row],[vx]]^2+output__2[[#This Row],[vy]]^2+output__2[[#This Row],[vz]]^2)</f>
        <v>98.473735090818948</v>
      </c>
      <c r="Z890">
        <f t="shared" si="13"/>
        <v>0.97499999999999998</v>
      </c>
      <c r="AA890">
        <f>output__2[[#This Row],[m segmental(kg)]]*output__2[[#This Row],[vmag]]</f>
        <v>96.011891713548479</v>
      </c>
    </row>
    <row r="891" spans="1:27" x14ac:dyDescent="0.3">
      <c r="A891">
        <v>111.655452</v>
      </c>
      <c r="B891">
        <f>output__2[[#This Row],[time]]-A890</f>
        <v>0.12413499999999544</v>
      </c>
      <c r="C891">
        <v>-0.46</v>
      </c>
      <c r="D891">
        <v>0.18</v>
      </c>
      <c r="E891">
        <v>-0.13</v>
      </c>
      <c r="F891">
        <v>0.06</v>
      </c>
      <c r="G891">
        <v>-0.04</v>
      </c>
      <c r="H891">
        <v>-0.11</v>
      </c>
      <c r="I891">
        <f>output__2[[#This Row],[wx]]*180/PI()</f>
        <v>3.4377467707849392</v>
      </c>
      <c r="J891">
        <f>output__2[[#This Row],[wy]]*180/PI()</f>
        <v>-2.2918311805232929</v>
      </c>
      <c r="K891">
        <f>output__2[[#This Row],[wz]]*180/PI()</f>
        <v>-6.3025357464390561</v>
      </c>
      <c r="L891">
        <f>output__2[[#This Row],[wx (deg)]]*output__2[[#This Row],[dt]]</f>
        <v>0.42674469539137277</v>
      </c>
      <c r="M891">
        <f>output__2[[#This Row],[wy (deg)]]*output__2[[#This Row],[dt]]</f>
        <v>-0.28449646359424852</v>
      </c>
      <c r="N891">
        <f>output__2[[#This Row],[wz (deg)]]*output__2[[#This Row],[dt]]</f>
        <v>-0.7823652748841835</v>
      </c>
      <c r="O891">
        <f>SUM($L$2:output__2[[#This Row],[delta θx]])</f>
        <v>-146.91290294195878</v>
      </c>
      <c r="P891">
        <f>SUM($M$2:output__2[[#This Row],[delta θy]])</f>
        <v>57.061330339933612</v>
      </c>
      <c r="Q891">
        <f>SUM($N$2:output__2[[#This Row],[delta θz]])</f>
        <v>4.7442039893258965</v>
      </c>
      <c r="R891">
        <f>SQRT(output__2[[#This Row],[θ x]]^2+output__2[[#This Row],[θ y]]^2+output__2[[#This Row],[θ z]]^2)</f>
        <v>157.67658019658074</v>
      </c>
      <c r="S891">
        <f>output__2[[#This Row],[ax]]*$B891</f>
        <v>-5.7102099999997907E-2</v>
      </c>
      <c r="T891">
        <f>output__2[[#This Row],[ay]]*$B891</f>
        <v>2.2344299999999179E-2</v>
      </c>
      <c r="U891">
        <f>output__2[[#This Row],[az]]*$B891</f>
        <v>-1.6137549999999407E-2</v>
      </c>
      <c r="V891">
        <f>SUM(S$2:S891)</f>
        <v>21.195220639999476</v>
      </c>
      <c r="W891">
        <f>SUM(T$2:T891)</f>
        <v>10.909791860000022</v>
      </c>
      <c r="X891">
        <f>SUM($U$2:U891)</f>
        <v>-95.550836829999497</v>
      </c>
      <c r="Y891">
        <f>SQRT(output__2[[#This Row],[vx]]^2+output__2[[#This Row],[vy]]^2+output__2[[#This Row],[vz]]^2)</f>
        <v>98.479558058106505</v>
      </c>
      <c r="Z891">
        <f t="shared" si="13"/>
        <v>0.97499999999999998</v>
      </c>
      <c r="AA891">
        <f>output__2[[#This Row],[m segmental(kg)]]*output__2[[#This Row],[vmag]]</f>
        <v>96.017569106653838</v>
      </c>
    </row>
    <row r="892" spans="1:27" x14ac:dyDescent="0.3">
      <c r="A892">
        <v>111.774158</v>
      </c>
      <c r="B892">
        <f>output__2[[#This Row],[time]]-A891</f>
        <v>0.11870600000000309</v>
      </c>
      <c r="C892">
        <v>-1.53</v>
      </c>
      <c r="D892">
        <v>3.0700000000000003</v>
      </c>
      <c r="E892">
        <v>-2.97</v>
      </c>
      <c r="F892">
        <v>0.23</v>
      </c>
      <c r="G892">
        <v>-0.36</v>
      </c>
      <c r="H892">
        <v>0.46</v>
      </c>
      <c r="I892">
        <f>output__2[[#This Row],[wx]]*180/PI()</f>
        <v>13.178029288008934</v>
      </c>
      <c r="J892">
        <f>output__2[[#This Row],[wy]]*180/PI()</f>
        <v>-20.626480624709636</v>
      </c>
      <c r="K892">
        <f>output__2[[#This Row],[wz]]*180/PI()</f>
        <v>26.356058576017869</v>
      </c>
      <c r="L892">
        <f>output__2[[#This Row],[wx (deg)]]*output__2[[#This Row],[dt]]</f>
        <v>1.5643111446624292</v>
      </c>
      <c r="M892">
        <f>output__2[[#This Row],[wy (deg)]]*output__2[[#This Row],[dt]]</f>
        <v>-2.4484870090368456</v>
      </c>
      <c r="N892">
        <f>output__2[[#This Row],[wz (deg)]]*output__2[[#This Row],[dt]]</f>
        <v>3.1286222893248583</v>
      </c>
      <c r="O892">
        <f>SUM($L$2:output__2[[#This Row],[delta θx]])</f>
        <v>-145.34859179729634</v>
      </c>
      <c r="P892">
        <f>SUM($M$2:output__2[[#This Row],[delta θy]])</f>
        <v>54.612843330896766</v>
      </c>
      <c r="Q892">
        <f>SUM($N$2:output__2[[#This Row],[delta θz]])</f>
        <v>7.8728262786507548</v>
      </c>
      <c r="R892">
        <f>SQRT(output__2[[#This Row],[θ x]]^2+output__2[[#This Row],[θ y]]^2+output__2[[#This Row],[θ z]]^2)</f>
        <v>155.46947349160209</v>
      </c>
      <c r="S892">
        <f>output__2[[#This Row],[ax]]*$B892</f>
        <v>-0.18162018000000474</v>
      </c>
      <c r="T892">
        <f>output__2[[#This Row],[ay]]*$B892</f>
        <v>0.36442742000000949</v>
      </c>
      <c r="U892">
        <f>output__2[[#This Row],[az]]*$B892</f>
        <v>-0.35255682000000921</v>
      </c>
      <c r="V892">
        <f>SUM(S$2:S892)</f>
        <v>21.013600459999473</v>
      </c>
      <c r="W892">
        <f>SUM(T$2:T892)</f>
        <v>11.274219280000031</v>
      </c>
      <c r="X892">
        <f>SUM($U$2:U892)</f>
        <v>-95.903393649999501</v>
      </c>
      <c r="Y892">
        <f>SQRT(output__2[[#This Row],[vx]]^2+output__2[[#This Row],[vy]]^2+output__2[[#This Row],[vz]]^2)</f>
        <v>98.823784274094564</v>
      </c>
      <c r="Z892">
        <f t="shared" si="13"/>
        <v>0.97499999999999998</v>
      </c>
      <c r="AA892">
        <f>output__2[[#This Row],[m segmental(kg)]]*output__2[[#This Row],[vmag]]</f>
        <v>96.353189667242191</v>
      </c>
    </row>
    <row r="893" spans="1:27" x14ac:dyDescent="0.3">
      <c r="A893">
        <v>111.927297</v>
      </c>
      <c r="B893">
        <f>output__2[[#This Row],[time]]-A892</f>
        <v>0.15313899999999592</v>
      </c>
      <c r="C893">
        <v>-0.72</v>
      </c>
      <c r="D893">
        <v>-0.99</v>
      </c>
      <c r="E893">
        <v>-0.88</v>
      </c>
      <c r="F893">
        <v>0.32</v>
      </c>
      <c r="G893">
        <v>-0.65</v>
      </c>
      <c r="H893">
        <v>0.04</v>
      </c>
      <c r="I893">
        <f>output__2[[#This Row],[wx]]*180/PI()</f>
        <v>18.334649444186343</v>
      </c>
      <c r="J893">
        <f>output__2[[#This Row],[wy]]*180/PI()</f>
        <v>-37.242256683503513</v>
      </c>
      <c r="K893">
        <f>output__2[[#This Row],[wz]]*180/PI()</f>
        <v>2.2918311805232929</v>
      </c>
      <c r="L893">
        <f>output__2[[#This Row],[wx (deg)]]*output__2[[#This Row],[dt]]</f>
        <v>2.8077498812331778</v>
      </c>
      <c r="M893">
        <f>output__2[[#This Row],[wy (deg)]]*output__2[[#This Row],[dt]]</f>
        <v>-5.7032419462548924</v>
      </c>
      <c r="N893">
        <f>output__2[[#This Row],[wz (deg)]]*output__2[[#This Row],[dt]]</f>
        <v>0.35096873515414723</v>
      </c>
      <c r="O893">
        <f>SUM($L$2:output__2[[#This Row],[delta θx]])</f>
        <v>-142.54084191606316</v>
      </c>
      <c r="P893">
        <f>SUM($M$2:output__2[[#This Row],[delta θy]])</f>
        <v>48.909601384641874</v>
      </c>
      <c r="Q893">
        <f>SUM($N$2:output__2[[#This Row],[delta θz]])</f>
        <v>8.2237950138049012</v>
      </c>
      <c r="R893">
        <f>SQRT(output__2[[#This Row],[θ x]]^2+output__2[[#This Row],[θ y]]^2+output__2[[#This Row],[θ z]]^2)</f>
        <v>150.92273362940969</v>
      </c>
      <c r="S893">
        <f>output__2[[#This Row],[ax]]*$B893</f>
        <v>-0.11026007999999705</v>
      </c>
      <c r="T893">
        <f>output__2[[#This Row],[ay]]*$B893</f>
        <v>-0.15160760999999595</v>
      </c>
      <c r="U893">
        <f>output__2[[#This Row],[az]]*$B893</f>
        <v>-0.13476231999999641</v>
      </c>
      <c r="V893">
        <f>SUM(S$2:S893)</f>
        <v>20.903340379999477</v>
      </c>
      <c r="W893">
        <f>SUM(T$2:T893)</f>
        <v>11.122611670000035</v>
      </c>
      <c r="X893">
        <f>SUM($U$2:U893)</f>
        <v>-96.038155969999494</v>
      </c>
      <c r="Y893">
        <f>SQRT(output__2[[#This Row],[vx]]^2+output__2[[#This Row],[vy]]^2+output__2[[#This Row],[vz]]^2)</f>
        <v>98.914051233996517</v>
      </c>
      <c r="Z893">
        <f t="shared" si="13"/>
        <v>0.97499999999999998</v>
      </c>
      <c r="AA893">
        <f>output__2[[#This Row],[m segmental(kg)]]*output__2[[#This Row],[vmag]]</f>
        <v>96.441199953146608</v>
      </c>
    </row>
    <row r="894" spans="1:27" x14ac:dyDescent="0.3">
      <c r="A894">
        <v>112.03066899999999</v>
      </c>
      <c r="B894">
        <f>output__2[[#This Row],[time]]-A893</f>
        <v>0.10337199999999314</v>
      </c>
      <c r="C894">
        <v>0.16</v>
      </c>
      <c r="D894">
        <v>-0.63</v>
      </c>
      <c r="E894">
        <v>0.53</v>
      </c>
      <c r="F894">
        <v>-0.02</v>
      </c>
      <c r="G894">
        <v>-0.27</v>
      </c>
      <c r="H894">
        <v>-0.11</v>
      </c>
      <c r="I894">
        <f>output__2[[#This Row],[wx]]*180/PI()</f>
        <v>-1.1459155902616465</v>
      </c>
      <c r="J894">
        <f>output__2[[#This Row],[wy]]*180/PI()</f>
        <v>-15.469860468532227</v>
      </c>
      <c r="K894">
        <f>output__2[[#This Row],[wz]]*180/PI()</f>
        <v>-6.3025357464390561</v>
      </c>
      <c r="L894">
        <f>output__2[[#This Row],[wx (deg)]]*output__2[[#This Row],[dt]]</f>
        <v>-0.11845558639651906</v>
      </c>
      <c r="M894">
        <f>output__2[[#This Row],[wy (deg)]]*output__2[[#This Row],[dt]]</f>
        <v>-1.5991504163530073</v>
      </c>
      <c r="N894">
        <f>output__2[[#This Row],[wz (deg)]]*output__2[[#This Row],[dt]]</f>
        <v>-0.65150572518085481</v>
      </c>
      <c r="O894">
        <f>SUM($L$2:output__2[[#This Row],[delta θx]])</f>
        <v>-142.65929750245968</v>
      </c>
      <c r="P894">
        <f>SUM($M$2:output__2[[#This Row],[delta θy]])</f>
        <v>47.310450968288869</v>
      </c>
      <c r="Q894">
        <f>SUM($N$2:output__2[[#This Row],[delta θz]])</f>
        <v>7.572289288624046</v>
      </c>
      <c r="R894">
        <f>SQRT(output__2[[#This Row],[θ x]]^2+output__2[[#This Row],[θ y]]^2+output__2[[#This Row],[θ z]]^2)</f>
        <v>150.49017741962024</v>
      </c>
      <c r="S894">
        <f>output__2[[#This Row],[ax]]*$B894</f>
        <v>1.6539519999998902E-2</v>
      </c>
      <c r="T894">
        <f>output__2[[#This Row],[ay]]*$B894</f>
        <v>-6.5124359999995676E-2</v>
      </c>
      <c r="U894">
        <f>output__2[[#This Row],[az]]*$B894</f>
        <v>5.4787159999996365E-2</v>
      </c>
      <c r="V894">
        <f>SUM(S$2:S894)</f>
        <v>20.919879899999476</v>
      </c>
      <c r="W894">
        <f>SUM(T$2:T894)</f>
        <v>11.05748731000004</v>
      </c>
      <c r="X894">
        <f>SUM($U$2:U894)</f>
        <v>-95.983368809999504</v>
      </c>
      <c r="Y894">
        <f>SQRT(output__2[[#This Row],[vx]]^2+output__2[[#This Row],[vy]]^2+output__2[[#This Row],[vz]]^2)</f>
        <v>98.857050779181151</v>
      </c>
      <c r="Z894">
        <f t="shared" si="13"/>
        <v>0.97499999999999998</v>
      </c>
      <c r="AA894">
        <f>output__2[[#This Row],[m segmental(kg)]]*output__2[[#This Row],[vmag]]</f>
        <v>96.385624509701614</v>
      </c>
    </row>
    <row r="895" spans="1:27" x14ac:dyDescent="0.3">
      <c r="A895">
        <v>112.15464499999999</v>
      </c>
      <c r="B895">
        <f>output__2[[#This Row],[time]]-A894</f>
        <v>0.12397599999999898</v>
      </c>
      <c r="C895">
        <v>0.01</v>
      </c>
      <c r="D895">
        <v>-0.32</v>
      </c>
      <c r="E895">
        <v>0.46</v>
      </c>
      <c r="F895">
        <v>-0.08</v>
      </c>
      <c r="G895">
        <v>-0.21</v>
      </c>
      <c r="H895">
        <v>-0.01</v>
      </c>
      <c r="I895">
        <f>output__2[[#This Row],[wx]]*180/PI()</f>
        <v>-4.5836623610465859</v>
      </c>
      <c r="J895">
        <f>output__2[[#This Row],[wy]]*180/PI()</f>
        <v>-12.032113697747286</v>
      </c>
      <c r="K895">
        <f>output__2[[#This Row],[wz]]*180/PI()</f>
        <v>-0.57295779513082323</v>
      </c>
      <c r="L895">
        <f>output__2[[#This Row],[wx (deg)]]*output__2[[#This Row],[dt]]</f>
        <v>-0.56826412487310685</v>
      </c>
      <c r="M895">
        <f>output__2[[#This Row],[wy (deg)]]*output__2[[#This Row],[dt]]</f>
        <v>-1.4916933277919053</v>
      </c>
      <c r="N895">
        <f>output__2[[#This Row],[wz (deg)]]*output__2[[#This Row],[dt]]</f>
        <v>-7.1033015609138356E-2</v>
      </c>
      <c r="O895">
        <f>SUM($L$2:output__2[[#This Row],[delta θx]])</f>
        <v>-143.22756162733279</v>
      </c>
      <c r="P895">
        <f>SUM($M$2:output__2[[#This Row],[delta θy]])</f>
        <v>45.818757640496962</v>
      </c>
      <c r="Q895">
        <f>SUM($N$2:output__2[[#This Row],[delta θz]])</f>
        <v>7.5012562730149073</v>
      </c>
      <c r="R895">
        <f>SQRT(output__2[[#This Row],[θ x]]^2+output__2[[#This Row],[θ y]]^2+output__2[[#This Row],[θ z]]^2)</f>
        <v>150.56480932509913</v>
      </c>
      <c r="S895">
        <f>output__2[[#This Row],[ax]]*$B895</f>
        <v>1.2397599999999897E-3</v>
      </c>
      <c r="T895">
        <f>output__2[[#This Row],[ay]]*$B895</f>
        <v>-3.9672319999999671E-2</v>
      </c>
      <c r="U895">
        <f>output__2[[#This Row],[az]]*$B895</f>
        <v>5.7028959999999532E-2</v>
      </c>
      <c r="V895">
        <f>SUM(S$2:S895)</f>
        <v>20.921119659999476</v>
      </c>
      <c r="W895">
        <f>SUM(T$2:T895)</f>
        <v>11.017814990000041</v>
      </c>
      <c r="X895">
        <f>SUM($U$2:U895)</f>
        <v>-95.926339849999508</v>
      </c>
      <c r="Y895">
        <f>SQRT(output__2[[#This Row],[vx]]^2+output__2[[#This Row],[vy]]^2+output__2[[#This Row],[vz]]^2)</f>
        <v>98.797510960547427</v>
      </c>
      <c r="Z895">
        <f t="shared" si="13"/>
        <v>0.97499999999999998</v>
      </c>
      <c r="AA895">
        <f>output__2[[#This Row],[m segmental(kg)]]*output__2[[#This Row],[vmag]]</f>
        <v>96.327573186533741</v>
      </c>
    </row>
    <row r="896" spans="1:27" x14ac:dyDescent="0.3">
      <c r="A896">
        <v>112.272026</v>
      </c>
      <c r="B896">
        <f>output__2[[#This Row],[time]]-A895</f>
        <v>0.11738100000000884</v>
      </c>
      <c r="C896">
        <v>-0.51</v>
      </c>
      <c r="D896">
        <v>0.12</v>
      </c>
      <c r="E896">
        <v>-0.08</v>
      </c>
      <c r="F896">
        <v>-0.22</v>
      </c>
      <c r="G896">
        <v>0.16</v>
      </c>
      <c r="H896">
        <v>-0.04</v>
      </c>
      <c r="I896">
        <f>output__2[[#This Row],[wx]]*180/PI()</f>
        <v>-12.605071492878112</v>
      </c>
      <c r="J896">
        <f>output__2[[#This Row],[wy]]*180/PI()</f>
        <v>9.1673247220931717</v>
      </c>
      <c r="K896">
        <f>output__2[[#This Row],[wz]]*180/PI()</f>
        <v>-2.2918311805232929</v>
      </c>
      <c r="L896">
        <f>output__2[[#This Row],[wx (deg)]]*output__2[[#This Row],[dt]]</f>
        <v>-1.4795958969056371</v>
      </c>
      <c r="M896">
        <f>output__2[[#This Row],[wy (deg)]]*output__2[[#This Row],[dt]]</f>
        <v>1.0760697432040995</v>
      </c>
      <c r="N896">
        <f>output__2[[#This Row],[wz (deg)]]*output__2[[#This Row],[dt]]</f>
        <v>-0.26901743580102488</v>
      </c>
      <c r="O896">
        <f>SUM($L$2:output__2[[#This Row],[delta θx]])</f>
        <v>-144.70715752423843</v>
      </c>
      <c r="P896">
        <f>SUM($M$2:output__2[[#This Row],[delta θy]])</f>
        <v>46.894827383701063</v>
      </c>
      <c r="Q896">
        <f>SUM($N$2:output__2[[#This Row],[delta θz]])</f>
        <v>7.2322388372138828</v>
      </c>
      <c r="R896">
        <f>SQRT(output__2[[#This Row],[θ x]]^2+output__2[[#This Row],[θ y]]^2+output__2[[#This Row],[θ z]]^2)</f>
        <v>152.28785753529525</v>
      </c>
      <c r="S896">
        <f>output__2[[#This Row],[ax]]*$B896</f>
        <v>-5.9864310000004507E-2</v>
      </c>
      <c r="T896">
        <f>output__2[[#This Row],[ay]]*$B896</f>
        <v>1.4085720000001059E-2</v>
      </c>
      <c r="U896">
        <f>output__2[[#This Row],[az]]*$B896</f>
        <v>-9.3904800000007074E-3</v>
      </c>
      <c r="V896">
        <f>SUM(S$2:S896)</f>
        <v>20.861255349999471</v>
      </c>
      <c r="W896">
        <f>SUM(T$2:T896)</f>
        <v>11.031900710000041</v>
      </c>
      <c r="X896">
        <f>SUM($U$2:U896)</f>
        <v>-95.935730329999515</v>
      </c>
      <c r="Y896">
        <f>SQRT(output__2[[#This Row],[vx]]^2+output__2[[#This Row],[vy]]^2+output__2[[#This Row],[vz]]^2)</f>
        <v>98.795542217265904</v>
      </c>
      <c r="Z896">
        <f t="shared" si="13"/>
        <v>0.97499999999999998</v>
      </c>
      <c r="AA896">
        <f>output__2[[#This Row],[m segmental(kg)]]*output__2[[#This Row],[vmag]]</f>
        <v>96.325653661834252</v>
      </c>
    </row>
    <row r="897" spans="1:27" x14ac:dyDescent="0.3">
      <c r="A897">
        <v>112.42294099999999</v>
      </c>
      <c r="B897">
        <f>output__2[[#This Row],[time]]-A896</f>
        <v>0.15091499999999769</v>
      </c>
      <c r="C897">
        <v>0.21</v>
      </c>
      <c r="D897">
        <v>0.56000000000000005</v>
      </c>
      <c r="E897">
        <v>0.27</v>
      </c>
      <c r="F897">
        <v>-0.3</v>
      </c>
      <c r="G897">
        <v>0.44</v>
      </c>
      <c r="H897">
        <v>0.02</v>
      </c>
      <c r="I897">
        <f>output__2[[#This Row],[wx]]*180/PI()</f>
        <v>-17.188733853924695</v>
      </c>
      <c r="J897">
        <f>output__2[[#This Row],[wy]]*180/PI()</f>
        <v>25.210142985756224</v>
      </c>
      <c r="K897">
        <f>output__2[[#This Row],[wz]]*180/PI()</f>
        <v>1.1459155902616465</v>
      </c>
      <c r="L897">
        <f>output__2[[#This Row],[wx (deg)]]*output__2[[#This Row],[dt]]</f>
        <v>-2.5940377695650056</v>
      </c>
      <c r="M897">
        <f>output__2[[#This Row],[wy (deg)]]*output__2[[#This Row],[dt]]</f>
        <v>3.8045887286953426</v>
      </c>
      <c r="N897">
        <f>output__2[[#This Row],[wz (deg)]]*output__2[[#This Row],[dt]]</f>
        <v>0.17293585130433373</v>
      </c>
      <c r="O897">
        <f>SUM($L$2:output__2[[#This Row],[delta θx]])</f>
        <v>-147.30119529380343</v>
      </c>
      <c r="P897">
        <f>SUM($M$2:output__2[[#This Row],[delta θy]])</f>
        <v>50.699416112396406</v>
      </c>
      <c r="Q897">
        <f>SUM($N$2:output__2[[#This Row],[delta θz]])</f>
        <v>7.4051746885182164</v>
      </c>
      <c r="R897">
        <f>SQRT(output__2[[#This Row],[θ x]]^2+output__2[[#This Row],[θ y]]^2+output__2[[#This Row],[θ z]]^2)</f>
        <v>155.9580377578809</v>
      </c>
      <c r="S897">
        <f>output__2[[#This Row],[ax]]*$B897</f>
        <v>3.1692149999999517E-2</v>
      </c>
      <c r="T897">
        <f>output__2[[#This Row],[ay]]*$B897</f>
        <v>8.4512399999998711E-2</v>
      </c>
      <c r="U897">
        <f>output__2[[#This Row],[az]]*$B897</f>
        <v>4.0747049999999382E-2</v>
      </c>
      <c r="V897">
        <f>SUM(S$2:S897)</f>
        <v>20.892947499999469</v>
      </c>
      <c r="W897">
        <f>SUM(T$2:T897)</f>
        <v>11.116413110000041</v>
      </c>
      <c r="X897">
        <f>SUM($U$2:U897)</f>
        <v>-95.894983279999522</v>
      </c>
      <c r="Y897">
        <f>SQRT(output__2[[#This Row],[vx]]^2+output__2[[#This Row],[vy]]^2+output__2[[#This Row],[vz]]^2)</f>
        <v>98.772150497705084</v>
      </c>
      <c r="Z897">
        <f t="shared" si="13"/>
        <v>0.97499999999999998</v>
      </c>
      <c r="AA897">
        <f>output__2[[#This Row],[m segmental(kg)]]*output__2[[#This Row],[vmag]]</f>
        <v>96.302846735262449</v>
      </c>
    </row>
    <row r="898" spans="1:27" x14ac:dyDescent="0.3">
      <c r="A898">
        <v>112.52575299999999</v>
      </c>
      <c r="B898">
        <f>output__2[[#This Row],[time]]-A897</f>
        <v>0.10281200000000013</v>
      </c>
      <c r="C898">
        <v>0.24</v>
      </c>
      <c r="D898">
        <v>-0.92</v>
      </c>
      <c r="E898">
        <v>0.12</v>
      </c>
      <c r="F898">
        <v>-0.51</v>
      </c>
      <c r="G898">
        <v>0.28000000000000003</v>
      </c>
      <c r="H898">
        <v>-0.01</v>
      </c>
      <c r="I898">
        <f>output__2[[#This Row],[wx]]*180/PI()</f>
        <v>-29.220847551671984</v>
      </c>
      <c r="J898">
        <f>output__2[[#This Row],[wy]]*180/PI()</f>
        <v>16.042818263663051</v>
      </c>
      <c r="K898">
        <f>output__2[[#This Row],[wz]]*180/PI()</f>
        <v>-0.57295779513082323</v>
      </c>
      <c r="L898">
        <f>output__2[[#This Row],[wx (deg)]]*output__2[[#This Row],[dt]]</f>
        <v>-3.0042537784825036</v>
      </c>
      <c r="M898">
        <f>output__2[[#This Row],[wy (deg)]]*output__2[[#This Row],[dt]]</f>
        <v>1.6493942313237275</v>
      </c>
      <c r="N898">
        <f>output__2[[#This Row],[wz (deg)]]*output__2[[#This Row],[dt]]</f>
        <v>-5.8906936832990267E-2</v>
      </c>
      <c r="O898">
        <f>SUM($L$2:output__2[[#This Row],[delta θx]])</f>
        <v>-150.30544907228594</v>
      </c>
      <c r="P898">
        <f>SUM($M$2:output__2[[#This Row],[delta θy]])</f>
        <v>52.348810343720132</v>
      </c>
      <c r="Q898">
        <f>SUM($N$2:output__2[[#This Row],[delta θz]])</f>
        <v>7.3462677516852262</v>
      </c>
      <c r="R898">
        <f>SQRT(output__2[[#This Row],[θ x]]^2+output__2[[#This Row],[θ y]]^2+output__2[[#This Row],[θ z]]^2)</f>
        <v>159.33014032223713</v>
      </c>
      <c r="S898">
        <f>output__2[[#This Row],[ax]]*$B898</f>
        <v>2.4674880000000027E-2</v>
      </c>
      <c r="T898">
        <f>output__2[[#This Row],[ay]]*$B898</f>
        <v>-9.4587040000000122E-2</v>
      </c>
      <c r="U898">
        <f>output__2[[#This Row],[az]]*$B898</f>
        <v>1.2337440000000014E-2</v>
      </c>
      <c r="V898">
        <f>SUM(S$2:S898)</f>
        <v>20.917622379999468</v>
      </c>
      <c r="W898">
        <f>SUM(T$2:T898)</f>
        <v>11.02182607000004</v>
      </c>
      <c r="X898">
        <f>SUM($U$2:U898)</f>
        <v>-95.882645839999526</v>
      </c>
      <c r="Y898">
        <f>SQRT(output__2[[#This Row],[vx]]^2+output__2[[#This Row],[vy]]^2+output__2[[#This Row],[vz]]^2)</f>
        <v>98.75479405693865</v>
      </c>
      <c r="Z898">
        <f t="shared" si="13"/>
        <v>0.97499999999999998</v>
      </c>
      <c r="AA898">
        <f>output__2[[#This Row],[m segmental(kg)]]*output__2[[#This Row],[vmag]]</f>
        <v>96.285924205515187</v>
      </c>
    </row>
    <row r="899" spans="1:27" x14ac:dyDescent="0.3">
      <c r="A899">
        <v>112.656533</v>
      </c>
      <c r="B899">
        <f>output__2[[#This Row],[time]]-A898</f>
        <v>0.13078000000000145</v>
      </c>
      <c r="C899">
        <v>-0.99</v>
      </c>
      <c r="D899">
        <v>0.87</v>
      </c>
      <c r="E899">
        <v>-0.33</v>
      </c>
      <c r="F899">
        <v>-0.4</v>
      </c>
      <c r="G899">
        <v>-0.08</v>
      </c>
      <c r="H899">
        <v>-0.01</v>
      </c>
      <c r="I899">
        <f>output__2[[#This Row],[wx]]*180/PI()</f>
        <v>-22.918311805232928</v>
      </c>
      <c r="J899">
        <f>output__2[[#This Row],[wy]]*180/PI()</f>
        <v>-4.5836623610465859</v>
      </c>
      <c r="K899">
        <f>output__2[[#This Row],[wz]]*180/PI()</f>
        <v>-0.57295779513082323</v>
      </c>
      <c r="L899">
        <f>output__2[[#This Row],[wx (deg)]]*output__2[[#This Row],[dt]]</f>
        <v>-2.9972568178883958</v>
      </c>
      <c r="M899">
        <f>output__2[[#This Row],[wy (deg)]]*output__2[[#This Row],[dt]]</f>
        <v>-0.59945136357767914</v>
      </c>
      <c r="N899">
        <f>output__2[[#This Row],[wz (deg)]]*output__2[[#This Row],[dt]]</f>
        <v>-7.4931420447209893E-2</v>
      </c>
      <c r="O899">
        <f>SUM($L$2:output__2[[#This Row],[delta θx]])</f>
        <v>-153.30270589017434</v>
      </c>
      <c r="P899">
        <f>SUM($M$2:output__2[[#This Row],[delta θy]])</f>
        <v>51.749358980142453</v>
      </c>
      <c r="Q899">
        <f>SUM($N$2:output__2[[#This Row],[delta θz]])</f>
        <v>7.2713363312380164</v>
      </c>
      <c r="R899">
        <f>SQRT(output__2[[#This Row],[θ x]]^2+output__2[[#This Row],[θ y]]^2+output__2[[#This Row],[θ z]]^2)</f>
        <v>161.96477431882195</v>
      </c>
      <c r="S899">
        <f>output__2[[#This Row],[ax]]*$B899</f>
        <v>-0.12947220000000143</v>
      </c>
      <c r="T899">
        <f>output__2[[#This Row],[ay]]*$B899</f>
        <v>0.11377860000000126</v>
      </c>
      <c r="U899">
        <f>output__2[[#This Row],[az]]*$B899</f>
        <v>-4.3157400000000477E-2</v>
      </c>
      <c r="V899">
        <f>SUM(S$2:S899)</f>
        <v>20.788150179999466</v>
      </c>
      <c r="W899">
        <f>SUM(T$2:T899)</f>
        <v>11.135604670000042</v>
      </c>
      <c r="X899">
        <f>SUM($U$2:U899)</f>
        <v>-95.925803239999524</v>
      </c>
      <c r="Y899">
        <f>SQRT(output__2[[#This Row],[vx]]^2+output__2[[#This Row],[vy]]^2+output__2[[#This Row],[vz]]^2)</f>
        <v>98.782126958837253</v>
      </c>
      <c r="Z899">
        <f t="shared" si="13"/>
        <v>0.97499999999999998</v>
      </c>
      <c r="AA899">
        <f>output__2[[#This Row],[m segmental(kg)]]*output__2[[#This Row],[vmag]]</f>
        <v>96.312573784866316</v>
      </c>
    </row>
    <row r="900" spans="1:27" x14ac:dyDescent="0.3">
      <c r="A900">
        <v>112.797961</v>
      </c>
      <c r="B900">
        <f>output__2[[#This Row],[time]]-A899</f>
        <v>0.14142800000000477</v>
      </c>
      <c r="C900">
        <v>-0.54</v>
      </c>
      <c r="D900">
        <v>-0.45</v>
      </c>
      <c r="E900">
        <v>0.48</v>
      </c>
      <c r="F900">
        <v>0.1</v>
      </c>
      <c r="G900">
        <v>0.03</v>
      </c>
      <c r="H900">
        <v>-0.02</v>
      </c>
      <c r="I900">
        <f>output__2[[#This Row],[wx]]*180/PI()</f>
        <v>5.7295779513082321</v>
      </c>
      <c r="J900">
        <f>output__2[[#This Row],[wy]]*180/PI()</f>
        <v>1.7188733853924696</v>
      </c>
      <c r="K900">
        <f>output__2[[#This Row],[wz]]*180/PI()</f>
        <v>-1.1459155902616465</v>
      </c>
      <c r="L900">
        <f>output__2[[#This Row],[wx (deg)]]*output__2[[#This Row],[dt]]</f>
        <v>0.81032275049764801</v>
      </c>
      <c r="M900">
        <f>output__2[[#This Row],[wy (deg)]]*output__2[[#This Row],[dt]]</f>
        <v>0.2430968251492944</v>
      </c>
      <c r="N900">
        <f>output__2[[#This Row],[wz (deg)]]*output__2[[#This Row],[dt]]</f>
        <v>-0.16206455009952961</v>
      </c>
      <c r="O900">
        <f>SUM($L$2:output__2[[#This Row],[delta θx]])</f>
        <v>-152.49238313967669</v>
      </c>
      <c r="P900">
        <f>SUM($M$2:output__2[[#This Row],[delta θy]])</f>
        <v>51.992455805291748</v>
      </c>
      <c r="Q900">
        <f>SUM($N$2:output__2[[#This Row],[delta θz]])</f>
        <v>7.1092717811384869</v>
      </c>
      <c r="R900">
        <f>SQRT(output__2[[#This Row],[θ x]]^2+output__2[[#This Row],[θ y]]^2+output__2[[#This Row],[θ z]]^2)</f>
        <v>161.26898065511935</v>
      </c>
      <c r="S900">
        <f>output__2[[#This Row],[ax]]*$B900</f>
        <v>-7.6371120000002582E-2</v>
      </c>
      <c r="T900">
        <f>output__2[[#This Row],[ay]]*$B900</f>
        <v>-6.3642600000002145E-2</v>
      </c>
      <c r="U900">
        <f>output__2[[#This Row],[az]]*$B900</f>
        <v>6.7885440000002281E-2</v>
      </c>
      <c r="V900">
        <f>SUM(S$2:S900)</f>
        <v>20.711779059999465</v>
      </c>
      <c r="W900">
        <f>SUM(T$2:T900)</f>
        <v>11.071962070000041</v>
      </c>
      <c r="X900">
        <f>SUM($U$2:U900)</f>
        <v>-95.857917799999527</v>
      </c>
      <c r="Y900">
        <f>SQRT(output__2[[#This Row],[vx]]^2+output__2[[#This Row],[vy]]^2+output__2[[#This Row],[vz]]^2)</f>
        <v>98.692991346200557</v>
      </c>
      <c r="Z900">
        <f t="shared" ref="Z900:Z963" si="14">65*0.015</f>
        <v>0.97499999999999998</v>
      </c>
      <c r="AA900">
        <f>output__2[[#This Row],[m segmental(kg)]]*output__2[[#This Row],[vmag]]</f>
        <v>96.225666562545541</v>
      </c>
    </row>
    <row r="901" spans="1:27" x14ac:dyDescent="0.3">
      <c r="A901">
        <v>112.924047</v>
      </c>
      <c r="B901">
        <f>output__2[[#This Row],[time]]-A900</f>
        <v>0.12608600000000081</v>
      </c>
      <c r="C901">
        <v>-7.0000000000000007E-2</v>
      </c>
      <c r="D901">
        <v>0.33</v>
      </c>
      <c r="E901">
        <v>-0.06</v>
      </c>
      <c r="F901">
        <v>0.38</v>
      </c>
      <c r="G901">
        <v>-0.1</v>
      </c>
      <c r="H901">
        <v>-0.1</v>
      </c>
      <c r="I901">
        <f>output__2[[#This Row],[wx]]*180/PI()</f>
        <v>21.772396214971284</v>
      </c>
      <c r="J901">
        <f>output__2[[#This Row],[wy]]*180/PI()</f>
        <v>-5.7295779513082321</v>
      </c>
      <c r="K901">
        <f>output__2[[#This Row],[wz]]*180/PI()</f>
        <v>-5.7295779513082321</v>
      </c>
      <c r="L901">
        <f>output__2[[#This Row],[wx (deg)]]*output__2[[#This Row],[dt]]</f>
        <v>2.745194349160887</v>
      </c>
      <c r="M901">
        <f>output__2[[#This Row],[wy (deg)]]*output__2[[#This Row],[dt]]</f>
        <v>-0.72241956556865439</v>
      </c>
      <c r="N901">
        <f>output__2[[#This Row],[wz (deg)]]*output__2[[#This Row],[dt]]</f>
        <v>-0.72241956556865439</v>
      </c>
      <c r="O901">
        <f>SUM($L$2:output__2[[#This Row],[delta θx]])</f>
        <v>-149.74718879051579</v>
      </c>
      <c r="P901">
        <f>SUM($M$2:output__2[[#This Row],[delta θy]])</f>
        <v>51.27003623972309</v>
      </c>
      <c r="Q901">
        <f>SUM($N$2:output__2[[#This Row],[delta θz]])</f>
        <v>6.3868522155698324</v>
      </c>
      <c r="R901">
        <f>SQRT(output__2[[#This Row],[θ x]]^2+output__2[[#This Row],[θ y]]^2+output__2[[#This Row],[θ z]]^2)</f>
        <v>158.40968735499868</v>
      </c>
      <c r="S901">
        <f>output__2[[#This Row],[ax]]*$B901</f>
        <v>-8.8260200000000576E-3</v>
      </c>
      <c r="T901">
        <f>output__2[[#This Row],[ay]]*$B901</f>
        <v>4.1608380000000271E-2</v>
      </c>
      <c r="U901">
        <f>output__2[[#This Row],[az]]*$B901</f>
        <v>-7.5651600000000482E-3</v>
      </c>
      <c r="V901">
        <f>SUM(S$2:S901)</f>
        <v>20.702953039999464</v>
      </c>
      <c r="W901">
        <f>SUM(T$2:T901)</f>
        <v>11.11357045000004</v>
      </c>
      <c r="X901">
        <f>SUM($U$2:U901)</f>
        <v>-95.865482959999525</v>
      </c>
      <c r="Y901">
        <f>SQRT(output__2[[#This Row],[vx]]^2+output__2[[#This Row],[vy]]^2+output__2[[#This Row],[vz]]^2)</f>
        <v>98.703163758197221</v>
      </c>
      <c r="Z901">
        <f t="shared" si="14"/>
        <v>0.97499999999999998</v>
      </c>
      <c r="AA901">
        <f>output__2[[#This Row],[m segmental(kg)]]*output__2[[#This Row],[vmag]]</f>
        <v>96.235584664242282</v>
      </c>
    </row>
    <row r="902" spans="1:27" x14ac:dyDescent="0.3">
      <c r="A902">
        <v>113.043673</v>
      </c>
      <c r="B902">
        <f>output__2[[#This Row],[time]]-A901</f>
        <v>0.11962599999999668</v>
      </c>
      <c r="C902">
        <v>-0.91</v>
      </c>
      <c r="D902">
        <v>0.32</v>
      </c>
      <c r="E902">
        <v>-0.56000000000000005</v>
      </c>
      <c r="F902">
        <v>0.06</v>
      </c>
      <c r="G902">
        <v>-0.2</v>
      </c>
      <c r="H902">
        <v>-0.1</v>
      </c>
      <c r="I902">
        <f>output__2[[#This Row],[wx]]*180/PI()</f>
        <v>3.4377467707849392</v>
      </c>
      <c r="J902">
        <f>output__2[[#This Row],[wy]]*180/PI()</f>
        <v>-11.459155902616464</v>
      </c>
      <c r="K902">
        <f>output__2[[#This Row],[wz]]*180/PI()</f>
        <v>-5.7295779513082321</v>
      </c>
      <c r="L902">
        <f>output__2[[#This Row],[wx (deg)]]*output__2[[#This Row],[dt]]</f>
        <v>0.41124389520190774</v>
      </c>
      <c r="M902">
        <f>output__2[[#This Row],[wy (deg)]]*output__2[[#This Row],[dt]]</f>
        <v>-1.3708129840063592</v>
      </c>
      <c r="N902">
        <f>output__2[[#This Row],[wz (deg)]]*output__2[[#This Row],[dt]]</f>
        <v>-0.6854064920031796</v>
      </c>
      <c r="O902">
        <f>SUM($L$2:output__2[[#This Row],[delta θx]])</f>
        <v>-149.33594489531387</v>
      </c>
      <c r="P902">
        <f>SUM($M$2:output__2[[#This Row],[delta θy]])</f>
        <v>49.899223255716734</v>
      </c>
      <c r="Q902">
        <f>SUM($N$2:output__2[[#This Row],[delta θz]])</f>
        <v>5.7014457235666525</v>
      </c>
      <c r="R902">
        <f>SQRT(output__2[[#This Row],[θ x]]^2+output__2[[#This Row],[θ y]]^2+output__2[[#This Row],[θ z]]^2)</f>
        <v>157.55527094527451</v>
      </c>
      <c r="S902">
        <f>output__2[[#This Row],[ax]]*$B902</f>
        <v>-0.10885965999999699</v>
      </c>
      <c r="T902">
        <f>output__2[[#This Row],[ay]]*$B902</f>
        <v>3.8280319999998938E-2</v>
      </c>
      <c r="U902">
        <f>output__2[[#This Row],[az]]*$B902</f>
        <v>-6.6990559999998145E-2</v>
      </c>
      <c r="V902">
        <f>SUM(S$2:S902)</f>
        <v>20.594093379999467</v>
      </c>
      <c r="W902">
        <f>SUM(T$2:T902)</f>
        <v>11.151850770000038</v>
      </c>
      <c r="X902">
        <f>SUM($U$2:U902)</f>
        <v>-95.932473519999519</v>
      </c>
      <c r="Y902">
        <f>SQRT(output__2[[#This Row],[vx]]^2+output__2[[#This Row],[vy]]^2+output__2[[#This Row],[vz]]^2)</f>
        <v>98.749784472706054</v>
      </c>
      <c r="Z902">
        <f t="shared" si="14"/>
        <v>0.97499999999999998</v>
      </c>
      <c r="AA902">
        <f>output__2[[#This Row],[m segmental(kg)]]*output__2[[#This Row],[vmag]]</f>
        <v>96.281039860888399</v>
      </c>
    </row>
    <row r="903" spans="1:27" x14ac:dyDescent="0.3">
      <c r="A903">
        <v>113.151196</v>
      </c>
      <c r="B903">
        <f>output__2[[#This Row],[time]]-A902</f>
        <v>0.10752300000000048</v>
      </c>
      <c r="C903">
        <v>-0.68</v>
      </c>
      <c r="D903">
        <v>0.71</v>
      </c>
      <c r="E903">
        <v>-1.35</v>
      </c>
      <c r="F903">
        <v>0.31</v>
      </c>
      <c r="G903">
        <v>-0.32</v>
      </c>
      <c r="H903">
        <v>0.24</v>
      </c>
      <c r="I903">
        <f>output__2[[#This Row],[wx]]*180/PI()</f>
        <v>17.761691649055518</v>
      </c>
      <c r="J903">
        <f>output__2[[#This Row],[wy]]*180/PI()</f>
        <v>-18.334649444186343</v>
      </c>
      <c r="K903">
        <f>output__2[[#This Row],[wz]]*180/PI()</f>
        <v>13.750987083139757</v>
      </c>
      <c r="L903">
        <f>output__2[[#This Row],[wx (deg)]]*output__2[[#This Row],[dt]]</f>
        <v>1.909790371181405</v>
      </c>
      <c r="M903">
        <f>output__2[[#This Row],[wy (deg)]]*output__2[[#This Row],[dt]]</f>
        <v>-1.971396512187257</v>
      </c>
      <c r="N903">
        <f>output__2[[#This Row],[wz (deg)]]*output__2[[#This Row],[dt]]</f>
        <v>1.4785473841404426</v>
      </c>
      <c r="O903">
        <f>SUM($L$2:output__2[[#This Row],[delta θx]])</f>
        <v>-147.42615452413247</v>
      </c>
      <c r="P903">
        <f>SUM($M$2:output__2[[#This Row],[delta θy]])</f>
        <v>47.927826743529479</v>
      </c>
      <c r="Q903">
        <f>SUM($N$2:output__2[[#This Row],[delta θz]])</f>
        <v>7.1799931077070953</v>
      </c>
      <c r="R903">
        <f>SQRT(output__2[[#This Row],[θ x]]^2+output__2[[#This Row],[θ y]]^2+output__2[[#This Row],[θ z]]^2)</f>
        <v>155.18730590856291</v>
      </c>
      <c r="S903">
        <f>output__2[[#This Row],[ax]]*$B903</f>
        <v>-7.3115640000000329E-2</v>
      </c>
      <c r="T903">
        <f>output__2[[#This Row],[ay]]*$B903</f>
        <v>7.6341330000000332E-2</v>
      </c>
      <c r="U903">
        <f>output__2[[#This Row],[az]]*$B903</f>
        <v>-0.14515605000000065</v>
      </c>
      <c r="V903">
        <f>SUM(S$2:S903)</f>
        <v>20.520977739999466</v>
      </c>
      <c r="W903">
        <f>SUM(T$2:T903)</f>
        <v>11.228192100000038</v>
      </c>
      <c r="X903">
        <f>SUM($U$2:U903)</f>
        <v>-96.077629569999516</v>
      </c>
      <c r="Y903">
        <f>SQRT(output__2[[#This Row],[vx]]^2+output__2[[#This Row],[vy]]^2+output__2[[#This Row],[vz]]^2)</f>
        <v>98.884244088884572</v>
      </c>
      <c r="Z903">
        <f t="shared" si="14"/>
        <v>0.97499999999999998</v>
      </c>
      <c r="AA903">
        <f>output__2[[#This Row],[m segmental(kg)]]*output__2[[#This Row],[vmag]]</f>
        <v>96.412137986662458</v>
      </c>
    </row>
    <row r="904" spans="1:27" x14ac:dyDescent="0.3">
      <c r="A904">
        <v>113.30946499999999</v>
      </c>
      <c r="B904">
        <f>output__2[[#This Row],[time]]-A903</f>
        <v>0.15826899999999</v>
      </c>
      <c r="C904">
        <v>-1.97</v>
      </c>
      <c r="D904">
        <v>-0.28999999999999998</v>
      </c>
      <c r="E904">
        <v>-0.21</v>
      </c>
      <c r="F904">
        <v>0.26</v>
      </c>
      <c r="G904">
        <v>-0.4</v>
      </c>
      <c r="H904">
        <v>0.08</v>
      </c>
      <c r="I904">
        <f>output__2[[#This Row],[wx]]*180/PI()</f>
        <v>14.896902673401405</v>
      </c>
      <c r="J904">
        <f>output__2[[#This Row],[wy]]*180/PI()</f>
        <v>-22.918311805232928</v>
      </c>
      <c r="K904">
        <f>output__2[[#This Row],[wz]]*180/PI()</f>
        <v>4.5836623610465859</v>
      </c>
      <c r="L904">
        <f>output__2[[#This Row],[wx (deg)]]*output__2[[#This Row],[dt]]</f>
        <v>2.3577178892164179</v>
      </c>
      <c r="M904">
        <f>output__2[[#This Row],[wy (deg)]]*output__2[[#This Row],[dt]]</f>
        <v>-3.6272582911021813</v>
      </c>
      <c r="N904">
        <f>output__2[[#This Row],[wz (deg)]]*output__2[[#This Row],[dt]]</f>
        <v>0.72545165822043622</v>
      </c>
      <c r="O904">
        <f>SUM($L$2:output__2[[#This Row],[delta θx]])</f>
        <v>-145.06843663491605</v>
      </c>
      <c r="P904">
        <f>SUM($M$2:output__2[[#This Row],[delta θy]])</f>
        <v>44.300568452427299</v>
      </c>
      <c r="Q904">
        <f>SUM($N$2:output__2[[#This Row],[delta θz]])</f>
        <v>7.9054447659275313</v>
      </c>
      <c r="R904">
        <f>SQRT(output__2[[#This Row],[θ x]]^2+output__2[[#This Row],[θ y]]^2+output__2[[#This Row],[θ z]]^2)</f>
        <v>151.88774713535645</v>
      </c>
      <c r="S904">
        <f>output__2[[#This Row],[ax]]*$B904</f>
        <v>-0.31178992999998029</v>
      </c>
      <c r="T904">
        <f>output__2[[#This Row],[ay]]*$B904</f>
        <v>-4.5898009999997096E-2</v>
      </c>
      <c r="U904">
        <f>output__2[[#This Row],[az]]*$B904</f>
        <v>-3.3236489999997898E-2</v>
      </c>
      <c r="V904">
        <f>SUM(S$2:S904)</f>
        <v>20.209187809999484</v>
      </c>
      <c r="W904">
        <f>SUM(T$2:T904)</f>
        <v>11.182294090000042</v>
      </c>
      <c r="X904">
        <f>SUM($U$2:U904)</f>
        <v>-96.110866059999509</v>
      </c>
      <c r="Y904">
        <f>SQRT(output__2[[#This Row],[vx]]^2+output__2[[#This Row],[vy]]^2+output__2[[#This Row],[vz]]^2)</f>
        <v>98.847122102053362</v>
      </c>
      <c r="Z904">
        <f t="shared" si="14"/>
        <v>0.97499999999999998</v>
      </c>
      <c r="AA904">
        <f>output__2[[#This Row],[m segmental(kg)]]*output__2[[#This Row],[vmag]]</f>
        <v>96.375944049502024</v>
      </c>
    </row>
    <row r="905" spans="1:27" x14ac:dyDescent="0.3">
      <c r="A905">
        <v>113.424105</v>
      </c>
      <c r="B905">
        <f>output__2[[#This Row],[time]]-A904</f>
        <v>0.11464000000000851</v>
      </c>
      <c r="C905">
        <v>-0.04</v>
      </c>
      <c r="D905">
        <v>-0.08</v>
      </c>
      <c r="E905">
        <v>0.33</v>
      </c>
      <c r="F905">
        <v>0.04</v>
      </c>
      <c r="G905">
        <v>-0.2</v>
      </c>
      <c r="H905">
        <v>-0.1</v>
      </c>
      <c r="I905">
        <f>output__2[[#This Row],[wx]]*180/PI()</f>
        <v>2.2918311805232929</v>
      </c>
      <c r="J905">
        <f>output__2[[#This Row],[wy]]*180/PI()</f>
        <v>-11.459155902616464</v>
      </c>
      <c r="K905">
        <f>output__2[[#This Row],[wz]]*180/PI()</f>
        <v>-5.7295779513082321</v>
      </c>
      <c r="L905">
        <f>output__2[[#This Row],[wx (deg)]]*output__2[[#This Row],[dt]]</f>
        <v>0.26273552653520982</v>
      </c>
      <c r="M905">
        <f>output__2[[#This Row],[wy (deg)]]*output__2[[#This Row],[dt]]</f>
        <v>-1.3136776326760491</v>
      </c>
      <c r="N905">
        <f>output__2[[#This Row],[wz (deg)]]*output__2[[#This Row],[dt]]</f>
        <v>-0.65683881633802454</v>
      </c>
      <c r="O905">
        <f>SUM($L$2:output__2[[#This Row],[delta θx]])</f>
        <v>-144.80570110838084</v>
      </c>
      <c r="P905">
        <f>SUM($M$2:output__2[[#This Row],[delta θy]])</f>
        <v>42.986890819751252</v>
      </c>
      <c r="Q905">
        <f>SUM($N$2:output__2[[#This Row],[delta θz]])</f>
        <v>7.248605949589507</v>
      </c>
      <c r="R905">
        <f>SQRT(output__2[[#This Row],[θ x]]^2+output__2[[#This Row],[θ y]]^2+output__2[[#This Row],[θ z]]^2)</f>
        <v>151.22534888057416</v>
      </c>
      <c r="S905">
        <f>output__2[[#This Row],[ax]]*$B905</f>
        <v>-4.5856000000003404E-3</v>
      </c>
      <c r="T905">
        <f>output__2[[#This Row],[ay]]*$B905</f>
        <v>-9.1712000000006809E-3</v>
      </c>
      <c r="U905">
        <f>output__2[[#This Row],[az]]*$B905</f>
        <v>3.7831200000002813E-2</v>
      </c>
      <c r="V905">
        <f>SUM(S$2:S905)</f>
        <v>20.204602209999486</v>
      </c>
      <c r="W905">
        <f>SUM(T$2:T905)</f>
        <v>11.173122890000041</v>
      </c>
      <c r="X905">
        <f>SUM($U$2:U905)</f>
        <v>-96.07303485999951</v>
      </c>
      <c r="Y905">
        <f>SQRT(output__2[[#This Row],[vx]]^2+output__2[[#This Row],[vy]]^2+output__2[[#This Row],[vz]]^2)</f>
        <v>98.808363273510608</v>
      </c>
      <c r="Z905">
        <f t="shared" si="14"/>
        <v>0.97499999999999998</v>
      </c>
      <c r="AA905">
        <f>output__2[[#This Row],[m segmental(kg)]]*output__2[[#This Row],[vmag]]</f>
        <v>96.338154191672842</v>
      </c>
    </row>
    <row r="906" spans="1:27" x14ac:dyDescent="0.3">
      <c r="A906">
        <v>113.558617</v>
      </c>
      <c r="B906">
        <f>output__2[[#This Row],[time]]-A905</f>
        <v>0.13451200000000085</v>
      </c>
      <c r="C906">
        <v>0.14000000000000001</v>
      </c>
      <c r="D906">
        <v>0.38</v>
      </c>
      <c r="E906">
        <v>0.35000000000000003</v>
      </c>
      <c r="F906">
        <v>0</v>
      </c>
      <c r="G906">
        <v>-0.04</v>
      </c>
      <c r="H906">
        <v>-0.11</v>
      </c>
      <c r="I906">
        <f>output__2[[#This Row],[wx]]*180/PI()</f>
        <v>0</v>
      </c>
      <c r="J906">
        <f>output__2[[#This Row],[wy]]*180/PI()</f>
        <v>-2.2918311805232929</v>
      </c>
      <c r="K906">
        <f>output__2[[#This Row],[wz]]*180/PI()</f>
        <v>-6.3025357464390561</v>
      </c>
      <c r="L906">
        <f>output__2[[#This Row],[wx (deg)]]*output__2[[#This Row],[dt]]</f>
        <v>0</v>
      </c>
      <c r="M906">
        <f>output__2[[#This Row],[wy (deg)]]*output__2[[#This Row],[dt]]</f>
        <v>-0.30827879575455114</v>
      </c>
      <c r="N906">
        <f>output__2[[#This Row],[wz (deg)]]*output__2[[#This Row],[dt]]</f>
        <v>-0.84776668832501567</v>
      </c>
      <c r="O906">
        <f>SUM($L$2:output__2[[#This Row],[delta θx]])</f>
        <v>-144.80570110838084</v>
      </c>
      <c r="P906">
        <f>SUM($M$2:output__2[[#This Row],[delta θy]])</f>
        <v>42.678612023996699</v>
      </c>
      <c r="Q906">
        <f>SUM($N$2:output__2[[#This Row],[delta θz]])</f>
        <v>6.4008392612644913</v>
      </c>
      <c r="R906">
        <f>SQRT(output__2[[#This Row],[θ x]]^2+output__2[[#This Row],[θ y]]^2+output__2[[#This Row],[θ z]]^2)</f>
        <v>151.09972118118918</v>
      </c>
      <c r="S906">
        <f>output__2[[#This Row],[ax]]*$B906</f>
        <v>1.8831680000000121E-2</v>
      </c>
      <c r="T906">
        <f>output__2[[#This Row],[ay]]*$B906</f>
        <v>5.1114560000000323E-2</v>
      </c>
      <c r="U906">
        <f>output__2[[#This Row],[az]]*$B906</f>
        <v>4.70792000000003E-2</v>
      </c>
      <c r="V906">
        <f>SUM(S$2:S906)</f>
        <v>20.223433889999487</v>
      </c>
      <c r="W906">
        <f>SUM(T$2:T906)</f>
        <v>11.224237450000041</v>
      </c>
      <c r="X906">
        <f>SUM($U$2:U906)</f>
        <v>-96.025955659999511</v>
      </c>
      <c r="Y906">
        <f>SQRT(output__2[[#This Row],[vx]]^2+output__2[[#This Row],[vy]]^2+output__2[[#This Row],[vz]]^2)</f>
        <v>98.772237724237854</v>
      </c>
      <c r="Z906">
        <f t="shared" si="14"/>
        <v>0.97499999999999998</v>
      </c>
      <c r="AA906">
        <f>output__2[[#This Row],[m segmental(kg)]]*output__2[[#This Row],[vmag]]</f>
        <v>96.302931781131903</v>
      </c>
    </row>
    <row r="907" spans="1:27" x14ac:dyDescent="0.3">
      <c r="A907">
        <v>113.669162</v>
      </c>
      <c r="B907">
        <f>output__2[[#This Row],[time]]-A906</f>
        <v>0.11054500000000189</v>
      </c>
      <c r="C907">
        <v>-0.73</v>
      </c>
      <c r="D907">
        <v>0.6</v>
      </c>
      <c r="E907">
        <v>-0.57999999999999996</v>
      </c>
      <c r="F907">
        <v>-0.06</v>
      </c>
      <c r="G907">
        <v>7.0000000000000007E-2</v>
      </c>
      <c r="H907">
        <v>-0.21</v>
      </c>
      <c r="I907">
        <f>output__2[[#This Row],[wx]]*180/PI()</f>
        <v>-3.4377467707849392</v>
      </c>
      <c r="J907">
        <f>output__2[[#This Row],[wy]]*180/PI()</f>
        <v>4.0107045659157627</v>
      </c>
      <c r="K907">
        <f>output__2[[#This Row],[wz]]*180/PI()</f>
        <v>-12.032113697747286</v>
      </c>
      <c r="L907">
        <f>output__2[[#This Row],[wx (deg)]]*output__2[[#This Row],[dt]]</f>
        <v>-0.3800257167764276</v>
      </c>
      <c r="M907">
        <f>output__2[[#This Row],[wy (deg)]]*output__2[[#This Row],[dt]]</f>
        <v>0.44336333623916557</v>
      </c>
      <c r="N907">
        <f>output__2[[#This Row],[wz (deg)]]*output__2[[#This Row],[dt]]</f>
        <v>-1.3300900087174965</v>
      </c>
      <c r="O907">
        <f>SUM($L$2:output__2[[#This Row],[delta θx]])</f>
        <v>-145.18572682515727</v>
      </c>
      <c r="P907">
        <f>SUM($M$2:output__2[[#This Row],[delta θy]])</f>
        <v>43.121975360235865</v>
      </c>
      <c r="Q907">
        <f>SUM($N$2:output__2[[#This Row],[delta θz]])</f>
        <v>5.070749252546995</v>
      </c>
      <c r="R907">
        <f>SQRT(output__2[[#This Row],[θ x]]^2+output__2[[#This Row],[θ y]]^2+output__2[[#This Row],[θ z]]^2)</f>
        <v>151.53914520908512</v>
      </c>
      <c r="S907">
        <f>output__2[[#This Row],[ax]]*$B907</f>
        <v>-8.0697850000001375E-2</v>
      </c>
      <c r="T907">
        <f>output__2[[#This Row],[ay]]*$B907</f>
        <v>6.6327000000001135E-2</v>
      </c>
      <c r="U907">
        <f>output__2[[#This Row],[az]]*$B907</f>
        <v>-6.4116100000001092E-2</v>
      </c>
      <c r="V907">
        <f>SUM(S$2:S907)</f>
        <v>20.142736039999487</v>
      </c>
      <c r="W907">
        <f>SUM(T$2:T907)</f>
        <v>11.290564450000042</v>
      </c>
      <c r="X907">
        <f>SUM($U$2:U907)</f>
        <v>-96.090071759999518</v>
      </c>
      <c r="Y907">
        <f>SQRT(output__2[[#This Row],[vx]]^2+output__2[[#This Row],[vy]]^2+output__2[[#This Row],[vz]]^2)</f>
        <v>98.825647236021453</v>
      </c>
      <c r="Z907">
        <f t="shared" si="14"/>
        <v>0.97499999999999998</v>
      </c>
      <c r="AA907">
        <f>output__2[[#This Row],[m segmental(kg)]]*output__2[[#This Row],[vmag]]</f>
        <v>96.35500605512091</v>
      </c>
    </row>
    <row r="908" spans="1:27" x14ac:dyDescent="0.3">
      <c r="A908">
        <v>113.77908099999999</v>
      </c>
      <c r="B908">
        <f>output__2[[#This Row],[time]]-A907</f>
        <v>0.10991899999999077</v>
      </c>
      <c r="C908">
        <v>0.24</v>
      </c>
      <c r="D908">
        <v>1.17</v>
      </c>
      <c r="E908">
        <v>-1.92</v>
      </c>
      <c r="F908">
        <v>-0.06</v>
      </c>
      <c r="G908">
        <v>0.1</v>
      </c>
      <c r="H908">
        <v>-0.01</v>
      </c>
      <c r="I908">
        <f>output__2[[#This Row],[wx]]*180/PI()</f>
        <v>-3.4377467707849392</v>
      </c>
      <c r="J908">
        <f>output__2[[#This Row],[wy]]*180/PI()</f>
        <v>5.7295779513082321</v>
      </c>
      <c r="K908">
        <f>output__2[[#This Row],[wz]]*180/PI()</f>
        <v>-0.57295779513082323</v>
      </c>
      <c r="L908">
        <f>output__2[[#This Row],[wx (deg)]]*output__2[[#This Row],[dt]]</f>
        <v>-0.37787368729787801</v>
      </c>
      <c r="M908">
        <f>output__2[[#This Row],[wy (deg)]]*output__2[[#This Row],[dt]]</f>
        <v>0.62978947882979674</v>
      </c>
      <c r="N908">
        <f>output__2[[#This Row],[wz (deg)]]*output__2[[#This Row],[dt]]</f>
        <v>-6.2978947882979669E-2</v>
      </c>
      <c r="O908">
        <f>SUM($L$2:output__2[[#This Row],[delta θx]])</f>
        <v>-145.56360051245514</v>
      </c>
      <c r="P908">
        <f>SUM($M$2:output__2[[#This Row],[delta θy]])</f>
        <v>43.751764839065665</v>
      </c>
      <c r="Q908">
        <f>SUM($N$2:output__2[[#This Row],[delta θz]])</f>
        <v>5.0077703046640156</v>
      </c>
      <c r="R908">
        <f>SQRT(output__2[[#This Row],[θ x]]^2+output__2[[#This Row],[θ y]]^2+output__2[[#This Row],[θ z]]^2)</f>
        <v>152.07911258324336</v>
      </c>
      <c r="S908">
        <f>output__2[[#This Row],[ax]]*$B908</f>
        <v>2.6380559999997784E-2</v>
      </c>
      <c r="T908">
        <f>output__2[[#This Row],[ay]]*$B908</f>
        <v>0.12860522999998919</v>
      </c>
      <c r="U908">
        <f>output__2[[#This Row],[az]]*$B908</f>
        <v>-0.21104447999998227</v>
      </c>
      <c r="V908">
        <f>SUM(S$2:S908)</f>
        <v>20.169116599999484</v>
      </c>
      <c r="W908">
        <f>SUM(T$2:T908)</f>
        <v>11.419169680000032</v>
      </c>
      <c r="X908">
        <f>SUM($U$2:U908)</f>
        <v>-96.301116239999502</v>
      </c>
      <c r="Y908">
        <f>SQRT(output__2[[#This Row],[vx]]^2+output__2[[#This Row],[vy]]^2+output__2[[#This Row],[vz]]^2)</f>
        <v>99.050975208096261</v>
      </c>
      <c r="Z908">
        <f t="shared" si="14"/>
        <v>0.97499999999999998</v>
      </c>
      <c r="AA908">
        <f>output__2[[#This Row],[m segmental(kg)]]*output__2[[#This Row],[vmag]]</f>
        <v>96.574700827893849</v>
      </c>
    </row>
    <row r="909" spans="1:27" x14ac:dyDescent="0.3">
      <c r="A909">
        <v>113.92486599999999</v>
      </c>
      <c r="B909">
        <f>output__2[[#This Row],[time]]-A908</f>
        <v>0.14578500000000361</v>
      </c>
      <c r="C909">
        <v>0.68</v>
      </c>
      <c r="D909">
        <v>0.38</v>
      </c>
      <c r="E909">
        <v>0.45</v>
      </c>
      <c r="F909">
        <v>0.24</v>
      </c>
      <c r="G909">
        <v>-0.1</v>
      </c>
      <c r="H909">
        <v>-0.03</v>
      </c>
      <c r="I909">
        <f>output__2[[#This Row],[wx]]*180/PI()</f>
        <v>13.750987083139757</v>
      </c>
      <c r="J909">
        <f>output__2[[#This Row],[wy]]*180/PI()</f>
        <v>-5.7295779513082321</v>
      </c>
      <c r="K909">
        <f>output__2[[#This Row],[wz]]*180/PI()</f>
        <v>-1.7188733853924696</v>
      </c>
      <c r="L909">
        <f>output__2[[#This Row],[wx (deg)]]*output__2[[#This Row],[dt]]</f>
        <v>2.004687651915579</v>
      </c>
      <c r="M909">
        <f>output__2[[#This Row],[wy (deg)]]*output__2[[#This Row],[dt]]</f>
        <v>-0.83528652163149131</v>
      </c>
      <c r="N909">
        <f>output__2[[#This Row],[wz (deg)]]*output__2[[#This Row],[dt]]</f>
        <v>-0.25058595648944737</v>
      </c>
      <c r="O909">
        <f>SUM($L$2:output__2[[#This Row],[delta θx]])</f>
        <v>-143.55891286053955</v>
      </c>
      <c r="P909">
        <f>SUM($M$2:output__2[[#This Row],[delta θy]])</f>
        <v>42.916478317434176</v>
      </c>
      <c r="Q909">
        <f>SUM($N$2:output__2[[#This Row],[delta θz]])</f>
        <v>4.7571843481745679</v>
      </c>
      <c r="R909">
        <f>SQRT(output__2[[#This Row],[θ x]]^2+output__2[[#This Row],[θ y]]^2+output__2[[#This Row],[θ z]]^2)</f>
        <v>149.91202878953143</v>
      </c>
      <c r="S909">
        <f>output__2[[#This Row],[ax]]*$B909</f>
        <v>9.9133800000002464E-2</v>
      </c>
      <c r="T909">
        <f>output__2[[#This Row],[ay]]*$B909</f>
        <v>5.5398300000001371E-2</v>
      </c>
      <c r="U909">
        <f>output__2[[#This Row],[az]]*$B909</f>
        <v>6.5603250000001626E-2</v>
      </c>
      <c r="V909">
        <f>SUM(S$2:S909)</f>
        <v>20.268250399999488</v>
      </c>
      <c r="W909">
        <f>SUM(T$2:T909)</f>
        <v>11.474567980000034</v>
      </c>
      <c r="X909">
        <f>SUM($U$2:U909)</f>
        <v>-96.235512989999506</v>
      </c>
      <c r="Y909">
        <f>SQRT(output__2[[#This Row],[vx]]^2+output__2[[#This Row],[vy]]^2+output__2[[#This Row],[vz]]^2)</f>
        <v>99.0138457239849</v>
      </c>
      <c r="Z909">
        <f t="shared" si="14"/>
        <v>0.97499999999999998</v>
      </c>
      <c r="AA909">
        <f>output__2[[#This Row],[m segmental(kg)]]*output__2[[#This Row],[vmag]]</f>
        <v>96.538499580885272</v>
      </c>
    </row>
    <row r="910" spans="1:27" x14ac:dyDescent="0.3">
      <c r="A910">
        <v>114.04636199999999</v>
      </c>
      <c r="B910">
        <f>output__2[[#This Row],[time]]-A909</f>
        <v>0.12149599999999339</v>
      </c>
      <c r="C910">
        <v>0.25</v>
      </c>
      <c r="D910">
        <v>-0.72</v>
      </c>
      <c r="E910">
        <v>0.62</v>
      </c>
      <c r="F910">
        <v>-0.12</v>
      </c>
      <c r="G910">
        <v>0.16</v>
      </c>
      <c r="H910">
        <v>-0.03</v>
      </c>
      <c r="I910">
        <f>output__2[[#This Row],[wx]]*180/PI()</f>
        <v>-6.8754935415698784</v>
      </c>
      <c r="J910">
        <f>output__2[[#This Row],[wy]]*180/PI()</f>
        <v>9.1673247220931717</v>
      </c>
      <c r="K910">
        <f>output__2[[#This Row],[wz]]*180/PI()</f>
        <v>-1.7188733853924696</v>
      </c>
      <c r="L910">
        <f>output__2[[#This Row],[wx (deg)]]*output__2[[#This Row],[dt]]</f>
        <v>-0.83534496332652852</v>
      </c>
      <c r="M910">
        <f>output__2[[#This Row],[wy (deg)]]*output__2[[#This Row],[dt]]</f>
        <v>1.1137932844353713</v>
      </c>
      <c r="N910">
        <f>output__2[[#This Row],[wz (deg)]]*output__2[[#This Row],[dt]]</f>
        <v>-0.20883624083163213</v>
      </c>
      <c r="O910">
        <f>SUM($L$2:output__2[[#This Row],[delta θx]])</f>
        <v>-144.39425782386607</v>
      </c>
      <c r="P910">
        <f>SUM($M$2:output__2[[#This Row],[delta θy]])</f>
        <v>44.030271601869551</v>
      </c>
      <c r="Q910">
        <f>SUM($N$2:output__2[[#This Row],[delta θz]])</f>
        <v>4.5483481073429362</v>
      </c>
      <c r="R910">
        <f>SQRT(output__2[[#This Row],[θ x]]^2+output__2[[#This Row],[θ y]]^2+output__2[[#This Row],[θ z]]^2)</f>
        <v>151.02666645445458</v>
      </c>
      <c r="S910">
        <f>output__2[[#This Row],[ax]]*$B910</f>
        <v>3.0373999999998347E-2</v>
      </c>
      <c r="T910">
        <f>output__2[[#This Row],[ay]]*$B910</f>
        <v>-8.7477119999995231E-2</v>
      </c>
      <c r="U910">
        <f>output__2[[#This Row],[az]]*$B910</f>
        <v>7.5327519999995901E-2</v>
      </c>
      <c r="V910">
        <f>SUM(S$2:S910)</f>
        <v>20.298624399999486</v>
      </c>
      <c r="W910">
        <f>SUM(T$2:T910)</f>
        <v>11.387090860000038</v>
      </c>
      <c r="X910">
        <f>SUM($U$2:U910)</f>
        <v>-96.160185469999504</v>
      </c>
      <c r="Y910">
        <f>SQRT(output__2[[#This Row],[vx]]^2+output__2[[#This Row],[vy]]^2+output__2[[#This Row],[vz]]^2)</f>
        <v>98.936753840071262</v>
      </c>
      <c r="Z910">
        <f t="shared" si="14"/>
        <v>0.97499999999999998</v>
      </c>
      <c r="AA910">
        <f>output__2[[#This Row],[m segmental(kg)]]*output__2[[#This Row],[vmag]]</f>
        <v>96.463334994069484</v>
      </c>
    </row>
    <row r="911" spans="1:27" x14ac:dyDescent="0.3">
      <c r="A911">
        <v>114.162702</v>
      </c>
      <c r="B911">
        <f>output__2[[#This Row],[time]]-A910</f>
        <v>0.1163400000000081</v>
      </c>
      <c r="C911">
        <v>0.67</v>
      </c>
      <c r="D911">
        <v>-1.74</v>
      </c>
      <c r="E911">
        <v>0.04</v>
      </c>
      <c r="F911">
        <v>-0.14000000000000001</v>
      </c>
      <c r="G911">
        <v>-0.1</v>
      </c>
      <c r="H911">
        <v>0.14000000000000001</v>
      </c>
      <c r="I911">
        <f>output__2[[#This Row],[wx]]*180/PI()</f>
        <v>-8.0214091318315255</v>
      </c>
      <c r="J911">
        <f>output__2[[#This Row],[wy]]*180/PI()</f>
        <v>-5.7295779513082321</v>
      </c>
      <c r="K911">
        <f>output__2[[#This Row],[wz]]*180/PI()</f>
        <v>8.0214091318315255</v>
      </c>
      <c r="L911">
        <f>output__2[[#This Row],[wx (deg)]]*output__2[[#This Row],[dt]]</f>
        <v>-0.9332107383973447</v>
      </c>
      <c r="M911">
        <f>output__2[[#This Row],[wy (deg)]]*output__2[[#This Row],[dt]]</f>
        <v>-0.66657909885524613</v>
      </c>
      <c r="N911">
        <f>output__2[[#This Row],[wz (deg)]]*output__2[[#This Row],[dt]]</f>
        <v>0.9332107383973447</v>
      </c>
      <c r="O911">
        <f>SUM($L$2:output__2[[#This Row],[delta θx]])</f>
        <v>-145.32746856226342</v>
      </c>
      <c r="P911">
        <f>SUM($M$2:output__2[[#This Row],[delta θy]])</f>
        <v>43.363692503014306</v>
      </c>
      <c r="Q911">
        <f>SUM($N$2:output__2[[#This Row],[delta θz]])</f>
        <v>5.4815588457402811</v>
      </c>
      <c r="R911">
        <f>SQRT(output__2[[#This Row],[θ x]]^2+output__2[[#This Row],[θ y]]^2+output__2[[#This Row],[θ z]]^2)</f>
        <v>151.75813135905094</v>
      </c>
      <c r="S911">
        <f>output__2[[#This Row],[ax]]*$B911</f>
        <v>7.7947800000005438E-2</v>
      </c>
      <c r="T911">
        <f>output__2[[#This Row],[ay]]*$B911</f>
        <v>-0.20243160000001409</v>
      </c>
      <c r="U911">
        <f>output__2[[#This Row],[az]]*$B911</f>
        <v>4.6536000000003243E-3</v>
      </c>
      <c r="V911">
        <f>SUM(S$2:S911)</f>
        <v>20.37657219999949</v>
      </c>
      <c r="W911">
        <f>SUM(T$2:T911)</f>
        <v>11.184659260000023</v>
      </c>
      <c r="X911">
        <f>SUM($U$2:U911)</f>
        <v>-96.155531869999507</v>
      </c>
      <c r="Y911">
        <f>SQRT(output__2[[#This Row],[vx]]^2+output__2[[#This Row],[vy]]^2+output__2[[#This Row],[vz]]^2)</f>
        <v>98.925161645491315</v>
      </c>
      <c r="Z911">
        <f t="shared" si="14"/>
        <v>0.97499999999999998</v>
      </c>
      <c r="AA911">
        <f>output__2[[#This Row],[m segmental(kg)]]*output__2[[#This Row],[vmag]]</f>
        <v>96.452032604354031</v>
      </c>
    </row>
    <row r="912" spans="1:27" x14ac:dyDescent="0.3">
      <c r="A912">
        <v>114.281498</v>
      </c>
      <c r="B912">
        <f>output__2[[#This Row],[time]]-A911</f>
        <v>0.11879600000000323</v>
      </c>
      <c r="C912">
        <v>-0.73</v>
      </c>
      <c r="D912">
        <v>3.2600000000000002</v>
      </c>
      <c r="E912">
        <v>-0.2</v>
      </c>
      <c r="F912">
        <v>0.22</v>
      </c>
      <c r="G912">
        <v>-0.39</v>
      </c>
      <c r="H912">
        <v>0.22</v>
      </c>
      <c r="I912">
        <f>output__2[[#This Row],[wx]]*180/PI()</f>
        <v>12.605071492878112</v>
      </c>
      <c r="J912">
        <f>output__2[[#This Row],[wy]]*180/PI()</f>
        <v>-22.345354010102106</v>
      </c>
      <c r="K912">
        <f>output__2[[#This Row],[wz]]*180/PI()</f>
        <v>12.605071492878112</v>
      </c>
      <c r="L912">
        <f>output__2[[#This Row],[wx (deg)]]*output__2[[#This Row],[dt]]</f>
        <v>1.4974320730679889</v>
      </c>
      <c r="M912">
        <f>output__2[[#This Row],[wy (deg)]]*output__2[[#This Row],[dt]]</f>
        <v>-2.654538674984162</v>
      </c>
      <c r="N912">
        <f>output__2[[#This Row],[wz (deg)]]*output__2[[#This Row],[dt]]</f>
        <v>1.4974320730679889</v>
      </c>
      <c r="O912">
        <f>SUM($L$2:output__2[[#This Row],[delta θx]])</f>
        <v>-143.83003648919544</v>
      </c>
      <c r="P912">
        <f>SUM($M$2:output__2[[#This Row],[delta θy]])</f>
        <v>40.709153828030146</v>
      </c>
      <c r="Q912">
        <f>SUM($N$2:output__2[[#This Row],[delta θz]])</f>
        <v>6.9789909188082699</v>
      </c>
      <c r="R912">
        <f>SQRT(output__2[[#This Row],[θ x]]^2+output__2[[#This Row],[θ y]]^2+output__2[[#This Row],[θ z]]^2)</f>
        <v>149.64297817178834</v>
      </c>
      <c r="S912">
        <f>output__2[[#This Row],[ax]]*$B912</f>
        <v>-8.6721080000002351E-2</v>
      </c>
      <c r="T912">
        <f>output__2[[#This Row],[ay]]*$B912</f>
        <v>0.38727496000001055</v>
      </c>
      <c r="U912">
        <f>output__2[[#This Row],[az]]*$B912</f>
        <v>-2.3759200000000646E-2</v>
      </c>
      <c r="V912">
        <f>SUM(S$2:S912)</f>
        <v>20.289851119999486</v>
      </c>
      <c r="W912">
        <f>SUM(T$2:T912)</f>
        <v>11.571934220000033</v>
      </c>
      <c r="X912">
        <f>SUM($U$2:U912)</f>
        <v>-96.179291069999508</v>
      </c>
      <c r="Y912">
        <f>SQRT(output__2[[#This Row],[vx]]^2+output__2[[#This Row],[vy]]^2+output__2[[#This Row],[vz]]^2)</f>
        <v>98.974965272999412</v>
      </c>
      <c r="Z912">
        <f t="shared" si="14"/>
        <v>0.97499999999999998</v>
      </c>
      <c r="AA912">
        <f>output__2[[#This Row],[m segmental(kg)]]*output__2[[#This Row],[vmag]]</f>
        <v>96.500591141174425</v>
      </c>
    </row>
    <row r="913" spans="1:27" x14ac:dyDescent="0.3">
      <c r="A913">
        <v>114.411113</v>
      </c>
      <c r="B913">
        <f>output__2[[#This Row],[time]]-A912</f>
        <v>0.12961500000000115</v>
      </c>
      <c r="C913">
        <v>-1.6500000000000001</v>
      </c>
      <c r="D913">
        <v>-0.73</v>
      </c>
      <c r="E913">
        <v>-0.04</v>
      </c>
      <c r="F913">
        <v>0.2</v>
      </c>
      <c r="G913">
        <v>-0.28999999999999998</v>
      </c>
      <c r="H913">
        <v>-0.09</v>
      </c>
      <c r="I913">
        <f>output__2[[#This Row],[wx]]*180/PI()</f>
        <v>11.459155902616464</v>
      </c>
      <c r="J913">
        <f>output__2[[#This Row],[wy]]*180/PI()</f>
        <v>-16.615776058793873</v>
      </c>
      <c r="K913">
        <f>output__2[[#This Row],[wz]]*180/PI()</f>
        <v>-5.156620156177409</v>
      </c>
      <c r="L913">
        <f>output__2[[#This Row],[wx (deg)]]*output__2[[#This Row],[dt]]</f>
        <v>1.4852784923176461</v>
      </c>
      <c r="M913">
        <f>output__2[[#This Row],[wy (deg)]]*output__2[[#This Row],[dt]]</f>
        <v>-2.1536538138605867</v>
      </c>
      <c r="N913">
        <f>output__2[[#This Row],[wz (deg)]]*output__2[[#This Row],[dt]]</f>
        <v>-0.66837532154294077</v>
      </c>
      <c r="O913">
        <f>SUM($L$2:output__2[[#This Row],[delta θx]])</f>
        <v>-142.3447579968778</v>
      </c>
      <c r="P913">
        <f>SUM($M$2:output__2[[#This Row],[delta θy]])</f>
        <v>38.55550001416956</v>
      </c>
      <c r="Q913">
        <f>SUM($N$2:output__2[[#This Row],[delta θz]])</f>
        <v>6.3106155972653291</v>
      </c>
      <c r="R913">
        <f>SQRT(output__2[[#This Row],[θ x]]^2+output__2[[#This Row],[θ y]]^2+output__2[[#This Row],[θ z]]^2)</f>
        <v>147.6088770357284</v>
      </c>
      <c r="S913">
        <f>output__2[[#This Row],[ax]]*$B913</f>
        <v>-0.21386475000000191</v>
      </c>
      <c r="T913">
        <f>output__2[[#This Row],[ay]]*$B913</f>
        <v>-9.461895000000084E-2</v>
      </c>
      <c r="U913">
        <f>output__2[[#This Row],[az]]*$B913</f>
        <v>-5.1846000000000461E-3</v>
      </c>
      <c r="V913">
        <f>SUM(S$2:S913)</f>
        <v>20.075986369999484</v>
      </c>
      <c r="W913">
        <f>SUM(T$2:T913)</f>
        <v>11.477315270000032</v>
      </c>
      <c r="X913">
        <f>SUM($U$2:U913)</f>
        <v>-96.184475669999514</v>
      </c>
      <c r="Y913">
        <f>SQRT(output__2[[#This Row],[vx]]^2+output__2[[#This Row],[vy]]^2+output__2[[#This Row],[vz]]^2)</f>
        <v>98.925362543930603</v>
      </c>
      <c r="Z913">
        <f t="shared" si="14"/>
        <v>0.97499999999999998</v>
      </c>
      <c r="AA913">
        <f>output__2[[#This Row],[m segmental(kg)]]*output__2[[#This Row],[vmag]]</f>
        <v>96.452228480332337</v>
      </c>
    </row>
    <row r="914" spans="1:27" x14ac:dyDescent="0.3">
      <c r="A914">
        <v>114.55463399999999</v>
      </c>
      <c r="B914">
        <f>output__2[[#This Row],[time]]-A913</f>
        <v>0.14352099999999268</v>
      </c>
      <c r="C914">
        <v>-0.03</v>
      </c>
      <c r="D914">
        <v>-0.46</v>
      </c>
      <c r="E914">
        <v>0.46</v>
      </c>
      <c r="F914">
        <v>0.21</v>
      </c>
      <c r="G914">
        <v>-0.19</v>
      </c>
      <c r="H914">
        <v>-0.11</v>
      </c>
      <c r="I914">
        <f>output__2[[#This Row],[wx]]*180/PI()</f>
        <v>12.032113697747286</v>
      </c>
      <c r="J914">
        <f>output__2[[#This Row],[wy]]*180/PI()</f>
        <v>-10.886198107485642</v>
      </c>
      <c r="K914">
        <f>output__2[[#This Row],[wz]]*180/PI()</f>
        <v>-6.3025357464390561</v>
      </c>
      <c r="L914">
        <f>output__2[[#This Row],[wx (deg)]]*output__2[[#This Row],[dt]]</f>
        <v>1.7268609900143002</v>
      </c>
      <c r="M914">
        <f>output__2[[#This Row],[wy (deg)]]*output__2[[#This Row],[dt]]</f>
        <v>-1.5623980385843672</v>
      </c>
      <c r="N914">
        <f>output__2[[#This Row],[wz (deg)]]*output__2[[#This Row],[dt]]</f>
        <v>-0.90454623286463365</v>
      </c>
      <c r="O914">
        <f>SUM($L$2:output__2[[#This Row],[delta θx]])</f>
        <v>-140.6178970068635</v>
      </c>
      <c r="P914">
        <f>SUM($M$2:output__2[[#This Row],[delta θy]])</f>
        <v>36.993101975585191</v>
      </c>
      <c r="Q914">
        <f>SUM($N$2:output__2[[#This Row],[delta θz]])</f>
        <v>5.406069364400695</v>
      </c>
      <c r="R914">
        <f>SQRT(output__2[[#This Row],[θ x]]^2+output__2[[#This Row],[θ y]]^2+output__2[[#This Row],[θ z]]^2)</f>
        <v>145.50294889926329</v>
      </c>
      <c r="S914">
        <f>output__2[[#This Row],[ax]]*$B914</f>
        <v>-4.3056299999997801E-3</v>
      </c>
      <c r="T914">
        <f>output__2[[#This Row],[ay]]*$B914</f>
        <v>-6.6019659999996635E-2</v>
      </c>
      <c r="U914">
        <f>output__2[[#This Row],[az]]*$B914</f>
        <v>6.6019659999996635E-2</v>
      </c>
      <c r="V914">
        <f>SUM(S$2:S914)</f>
        <v>20.071680739999483</v>
      </c>
      <c r="W914">
        <f>SUM(T$2:T914)</f>
        <v>11.411295610000035</v>
      </c>
      <c r="X914">
        <f>SUM($U$2:U914)</f>
        <v>-96.11845600999952</v>
      </c>
      <c r="Y914">
        <f>SQRT(output__2[[#This Row],[vx]]^2+output__2[[#This Row],[vy]]^2+output__2[[#This Row],[vz]]^2)</f>
        <v>98.852656114914211</v>
      </c>
      <c r="Z914">
        <f t="shared" si="14"/>
        <v>0.97499999999999998</v>
      </c>
      <c r="AA914">
        <f>output__2[[#This Row],[m segmental(kg)]]*output__2[[#This Row],[vmag]]</f>
        <v>96.381339712041353</v>
      </c>
    </row>
    <row r="915" spans="1:27" x14ac:dyDescent="0.3">
      <c r="A915">
        <v>114.67535599999999</v>
      </c>
      <c r="B915">
        <f>output__2[[#This Row],[time]]-A914</f>
        <v>0.12072200000000066</v>
      </c>
      <c r="C915">
        <v>0.02</v>
      </c>
      <c r="D915">
        <v>-0.19</v>
      </c>
      <c r="E915">
        <v>0.44</v>
      </c>
      <c r="F915">
        <v>0.19</v>
      </c>
      <c r="G915">
        <v>0</v>
      </c>
      <c r="H915">
        <v>-0.11</v>
      </c>
      <c r="I915">
        <f>output__2[[#This Row],[wx]]*180/PI()</f>
        <v>10.886198107485642</v>
      </c>
      <c r="J915">
        <f>output__2[[#This Row],[wy]]*180/PI()</f>
        <v>0</v>
      </c>
      <c r="K915">
        <f>output__2[[#This Row],[wz]]*180/PI()</f>
        <v>-6.3025357464390561</v>
      </c>
      <c r="L915">
        <f>output__2[[#This Row],[wx (deg)]]*output__2[[#This Row],[dt]]</f>
        <v>1.3142036079318888</v>
      </c>
      <c r="M915">
        <f>output__2[[#This Row],[wy (deg)]]*output__2[[#This Row],[dt]]</f>
        <v>0</v>
      </c>
      <c r="N915">
        <f>output__2[[#This Row],[wz (deg)]]*output__2[[#This Row],[dt]]</f>
        <v>-0.76085472038161994</v>
      </c>
      <c r="O915">
        <f>SUM($L$2:output__2[[#This Row],[delta θx]])</f>
        <v>-139.30369339893161</v>
      </c>
      <c r="P915">
        <f>SUM($M$2:output__2[[#This Row],[delta θy]])</f>
        <v>36.993101975585191</v>
      </c>
      <c r="Q915">
        <f>SUM($N$2:output__2[[#This Row],[delta θz]])</f>
        <v>4.6452146440190747</v>
      </c>
      <c r="R915">
        <f>SQRT(output__2[[#This Row],[θ x]]^2+output__2[[#This Row],[θ y]]^2+output__2[[#This Row],[θ z]]^2)</f>
        <v>144.2067495211254</v>
      </c>
      <c r="S915">
        <f>output__2[[#This Row],[ax]]*$B915</f>
        <v>2.4144400000000133E-3</v>
      </c>
      <c r="T915">
        <f>output__2[[#This Row],[ay]]*$B915</f>
        <v>-2.2937180000000126E-2</v>
      </c>
      <c r="U915">
        <f>output__2[[#This Row],[az]]*$B915</f>
        <v>5.3117680000000292E-2</v>
      </c>
      <c r="V915">
        <f>SUM(S$2:S915)</f>
        <v>20.074095179999482</v>
      </c>
      <c r="W915">
        <f>SUM(T$2:T915)</f>
        <v>11.388358430000036</v>
      </c>
      <c r="X915">
        <f>SUM($U$2:U915)</f>
        <v>-96.06533832999952</v>
      </c>
      <c r="Y915">
        <f>SQRT(output__2[[#This Row],[vx]]^2+output__2[[#This Row],[vy]]^2+output__2[[#This Row],[vz]]^2)</f>
        <v>98.798852389504546</v>
      </c>
      <c r="Z915">
        <f t="shared" si="14"/>
        <v>0.97499999999999998</v>
      </c>
      <c r="AA915">
        <f>output__2[[#This Row],[m segmental(kg)]]*output__2[[#This Row],[vmag]]</f>
        <v>96.32888107976693</v>
      </c>
    </row>
    <row r="916" spans="1:27" x14ac:dyDescent="0.3">
      <c r="A916">
        <v>114.79028</v>
      </c>
      <c r="B916">
        <f>output__2[[#This Row],[time]]-A915</f>
        <v>0.11492400000000202</v>
      </c>
      <c r="C916">
        <v>0.19</v>
      </c>
      <c r="D916">
        <v>0.66</v>
      </c>
      <c r="E916">
        <v>0.57999999999999996</v>
      </c>
      <c r="F916">
        <v>0.04</v>
      </c>
      <c r="G916">
        <v>0.02</v>
      </c>
      <c r="H916">
        <v>-0.05</v>
      </c>
      <c r="I916">
        <f>output__2[[#This Row],[wx]]*180/PI()</f>
        <v>2.2918311805232929</v>
      </c>
      <c r="J916">
        <f>output__2[[#This Row],[wy]]*180/PI()</f>
        <v>1.1459155902616465</v>
      </c>
      <c r="K916">
        <f>output__2[[#This Row],[wz]]*180/PI()</f>
        <v>-2.8647889756541161</v>
      </c>
      <c r="L916">
        <f>output__2[[#This Row],[wx (deg)]]*output__2[[#This Row],[dt]]</f>
        <v>0.26338640659046358</v>
      </c>
      <c r="M916">
        <f>output__2[[#This Row],[wy (deg)]]*output__2[[#This Row],[dt]]</f>
        <v>0.13169320329523179</v>
      </c>
      <c r="N916">
        <f>output__2[[#This Row],[wz (deg)]]*output__2[[#This Row],[dt]]</f>
        <v>-0.32923300823807944</v>
      </c>
      <c r="O916">
        <f>SUM($L$2:output__2[[#This Row],[delta θx]])</f>
        <v>-139.04030699234116</v>
      </c>
      <c r="P916">
        <f>SUM($M$2:output__2[[#This Row],[delta θy]])</f>
        <v>37.124795178880426</v>
      </c>
      <c r="Q916">
        <f>SUM($N$2:output__2[[#This Row],[delta θz]])</f>
        <v>4.3159816357809948</v>
      </c>
      <c r="R916">
        <f>SQRT(output__2[[#This Row],[θ x]]^2+output__2[[#This Row],[θ y]]^2+output__2[[#This Row],[θ z]]^2)</f>
        <v>143.97598786977883</v>
      </c>
      <c r="S916">
        <f>output__2[[#This Row],[ax]]*$B916</f>
        <v>2.1835560000000385E-2</v>
      </c>
      <c r="T916">
        <f>output__2[[#This Row],[ay]]*$B916</f>
        <v>7.5849840000001334E-2</v>
      </c>
      <c r="U916">
        <f>output__2[[#This Row],[az]]*$B916</f>
        <v>6.6655920000001173E-2</v>
      </c>
      <c r="V916">
        <f>SUM(S$2:S916)</f>
        <v>20.095930739999481</v>
      </c>
      <c r="W916">
        <f>SUM(T$2:T916)</f>
        <v>11.464208270000038</v>
      </c>
      <c r="X916">
        <f>SUM($U$2:U916)</f>
        <v>-95.998682409999518</v>
      </c>
      <c r="Y916">
        <f>SQRT(output__2[[#This Row],[vx]]^2+output__2[[#This Row],[vy]]^2+output__2[[#This Row],[vz]]^2)</f>
        <v>98.747260863381641</v>
      </c>
      <c r="Z916">
        <f t="shared" si="14"/>
        <v>0.97499999999999998</v>
      </c>
      <c r="AA916">
        <f>output__2[[#This Row],[m segmental(kg)]]*output__2[[#This Row],[vmag]]</f>
        <v>96.278579341797098</v>
      </c>
    </row>
    <row r="917" spans="1:27" x14ac:dyDescent="0.3">
      <c r="A917">
        <v>114.90934299999999</v>
      </c>
      <c r="B917">
        <f>output__2[[#This Row],[time]]-A916</f>
        <v>0.11906299999999703</v>
      </c>
      <c r="C917">
        <v>-7.0000000000000007E-2</v>
      </c>
      <c r="D917">
        <v>0.06</v>
      </c>
      <c r="E917">
        <v>0.4</v>
      </c>
      <c r="F917">
        <v>-0.57999999999999996</v>
      </c>
      <c r="G917">
        <v>0.11</v>
      </c>
      <c r="H917">
        <v>0.15</v>
      </c>
      <c r="I917">
        <f>output__2[[#This Row],[wx]]*180/PI()</f>
        <v>-33.231552117587746</v>
      </c>
      <c r="J917">
        <f>output__2[[#This Row],[wy]]*180/PI()</f>
        <v>6.3025357464390561</v>
      </c>
      <c r="K917">
        <f>output__2[[#This Row],[wz]]*180/PI()</f>
        <v>8.5943669269623477</v>
      </c>
      <c r="L917">
        <f>output__2[[#This Row],[wx (deg)]]*output__2[[#This Row],[dt]]</f>
        <v>-3.9566482897762514</v>
      </c>
      <c r="M917">
        <f>output__2[[#This Row],[wy (deg)]]*output__2[[#This Row],[dt]]</f>
        <v>0.75039881357825466</v>
      </c>
      <c r="N917">
        <f>output__2[[#This Row],[wz (deg)]]*output__2[[#This Row],[dt]]</f>
        <v>1.0232711094248925</v>
      </c>
      <c r="O917">
        <f>SUM($L$2:output__2[[#This Row],[delta θx]])</f>
        <v>-142.9969552821174</v>
      </c>
      <c r="P917">
        <f>SUM($M$2:output__2[[#This Row],[delta θy]])</f>
        <v>37.875193992458684</v>
      </c>
      <c r="Q917">
        <f>SUM($N$2:output__2[[#This Row],[delta θz]])</f>
        <v>5.3392527452058873</v>
      </c>
      <c r="R917">
        <f>SQRT(output__2[[#This Row],[θ x]]^2+output__2[[#This Row],[θ y]]^2+output__2[[#This Row],[θ z]]^2)</f>
        <v>148.02421139732328</v>
      </c>
      <c r="S917">
        <f>output__2[[#This Row],[ax]]*$B917</f>
        <v>-8.3344099999997923E-3</v>
      </c>
      <c r="T917">
        <f>output__2[[#This Row],[ay]]*$B917</f>
        <v>7.1437799999998219E-3</v>
      </c>
      <c r="U917">
        <f>output__2[[#This Row],[az]]*$B917</f>
        <v>4.7625199999998813E-2</v>
      </c>
      <c r="V917">
        <f>SUM(S$2:S917)</f>
        <v>20.087596329999482</v>
      </c>
      <c r="W917">
        <f>SUM(T$2:T917)</f>
        <v>11.471352050000037</v>
      </c>
      <c r="X917">
        <f>SUM($U$2:U917)</f>
        <v>-95.951057209999519</v>
      </c>
      <c r="Y917">
        <f>SQRT(output__2[[#This Row],[vx]]^2+output__2[[#This Row],[vy]]^2+output__2[[#This Row],[vz]]^2)</f>
        <v>98.700095359065642</v>
      </c>
      <c r="Z917">
        <f t="shared" si="14"/>
        <v>0.97499999999999998</v>
      </c>
      <c r="AA917">
        <f>output__2[[#This Row],[m segmental(kg)]]*output__2[[#This Row],[vmag]]</f>
        <v>96.232592975089005</v>
      </c>
    </row>
    <row r="918" spans="1:27" x14ac:dyDescent="0.3">
      <c r="A918">
        <v>115.05554099999999</v>
      </c>
      <c r="B918">
        <f>output__2[[#This Row],[time]]-A917</f>
        <v>0.14619799999999827</v>
      </c>
      <c r="C918">
        <v>1.29</v>
      </c>
      <c r="D918">
        <v>-1.97</v>
      </c>
      <c r="E918">
        <v>1.34</v>
      </c>
      <c r="F918">
        <v>-0.6</v>
      </c>
      <c r="G918">
        <v>-0.03</v>
      </c>
      <c r="H918">
        <v>-0.13</v>
      </c>
      <c r="I918">
        <f>output__2[[#This Row],[wx]]*180/PI()</f>
        <v>-34.377467707849391</v>
      </c>
      <c r="J918">
        <f>output__2[[#This Row],[wy]]*180/PI()</f>
        <v>-1.7188733853924696</v>
      </c>
      <c r="K918">
        <f>output__2[[#This Row],[wz]]*180/PI()</f>
        <v>-7.4484513367007024</v>
      </c>
      <c r="L918">
        <f>output__2[[#This Row],[wx (deg)]]*output__2[[#This Row],[dt]]</f>
        <v>-5.0259170239521058</v>
      </c>
      <c r="M918">
        <f>output__2[[#This Row],[wy (deg)]]*output__2[[#This Row],[dt]]</f>
        <v>-0.25129585119760528</v>
      </c>
      <c r="N918">
        <f>output__2[[#This Row],[wz (deg)]]*output__2[[#This Row],[dt]]</f>
        <v>-1.0889486885229565</v>
      </c>
      <c r="O918">
        <f>SUM($L$2:output__2[[#This Row],[delta θx]])</f>
        <v>-148.0228723060695</v>
      </c>
      <c r="P918">
        <f>SUM($M$2:output__2[[#This Row],[delta θy]])</f>
        <v>37.62389814126108</v>
      </c>
      <c r="Q918">
        <f>SUM($N$2:output__2[[#This Row],[delta θz]])</f>
        <v>4.2503040566829311</v>
      </c>
      <c r="R918">
        <f>SQRT(output__2[[#This Row],[θ x]]^2+output__2[[#This Row],[θ y]]^2+output__2[[#This Row],[θ z]]^2)</f>
        <v>152.78872184051153</v>
      </c>
      <c r="S918">
        <f>output__2[[#This Row],[ax]]*$B918</f>
        <v>0.18859541999999777</v>
      </c>
      <c r="T918">
        <f>output__2[[#This Row],[ay]]*$B918</f>
        <v>-0.28801005999999657</v>
      </c>
      <c r="U918">
        <f>output__2[[#This Row],[az]]*$B918</f>
        <v>0.19590531999999769</v>
      </c>
      <c r="V918">
        <f>SUM(S$2:S918)</f>
        <v>20.27619174999948</v>
      </c>
      <c r="W918">
        <f>SUM(T$2:T918)</f>
        <v>11.183341990000041</v>
      </c>
      <c r="X918">
        <f>SUM($U$2:U918)</f>
        <v>-95.755151889999524</v>
      </c>
      <c r="Y918">
        <f>SQRT(output__2[[#This Row],[vx]]^2+output__2[[#This Row],[vy]]^2+output__2[[#This Row],[vz]]^2)</f>
        <v>98.515177528261731</v>
      </c>
      <c r="Z918">
        <f t="shared" si="14"/>
        <v>0.97499999999999998</v>
      </c>
      <c r="AA918">
        <f>output__2[[#This Row],[m segmental(kg)]]*output__2[[#This Row],[vmag]]</f>
        <v>96.052298090055189</v>
      </c>
    </row>
    <row r="919" spans="1:27" x14ac:dyDescent="0.3">
      <c r="A919">
        <v>115.17518899999999</v>
      </c>
      <c r="B919">
        <f>output__2[[#This Row],[time]]-A918</f>
        <v>0.11964799999999798</v>
      </c>
      <c r="C919">
        <v>1.18</v>
      </c>
      <c r="D919">
        <v>-0.26</v>
      </c>
      <c r="E919">
        <v>0.37</v>
      </c>
      <c r="F919">
        <v>-0.22</v>
      </c>
      <c r="G919">
        <v>0.21</v>
      </c>
      <c r="H919">
        <v>0.03</v>
      </c>
      <c r="I919">
        <f>output__2[[#This Row],[wx]]*180/PI()</f>
        <v>-12.605071492878112</v>
      </c>
      <c r="J919">
        <f>output__2[[#This Row],[wy]]*180/PI()</f>
        <v>12.032113697747286</v>
      </c>
      <c r="K919">
        <f>output__2[[#This Row],[wz]]*180/PI()</f>
        <v>1.7188733853924696</v>
      </c>
      <c r="L919">
        <f>output__2[[#This Row],[wx (deg)]]*output__2[[#This Row],[dt]]</f>
        <v>-1.5081715939798548</v>
      </c>
      <c r="M919">
        <f>output__2[[#This Row],[wy (deg)]]*output__2[[#This Row],[dt]]</f>
        <v>1.4396183397080431</v>
      </c>
      <c r="N919">
        <f>output__2[[#This Row],[wz (deg)]]*output__2[[#This Row],[dt]]</f>
        <v>0.20565976281543472</v>
      </c>
      <c r="O919">
        <f>SUM($L$2:output__2[[#This Row],[delta θx]])</f>
        <v>-149.53104390004935</v>
      </c>
      <c r="P919">
        <f>SUM($M$2:output__2[[#This Row],[delta θy]])</f>
        <v>39.06351648096912</v>
      </c>
      <c r="Q919">
        <f>SUM($N$2:output__2[[#This Row],[delta θz]])</f>
        <v>4.4559638194983657</v>
      </c>
      <c r="R919">
        <f>SQRT(output__2[[#This Row],[θ x]]^2+output__2[[#This Row],[θ y]]^2+output__2[[#This Row],[θ z]]^2)</f>
        <v>154.61354087937482</v>
      </c>
      <c r="S919">
        <f>output__2[[#This Row],[ax]]*$B919</f>
        <v>0.14118463999999761</v>
      </c>
      <c r="T919">
        <f>output__2[[#This Row],[ay]]*$B919</f>
        <v>-3.1108479999999477E-2</v>
      </c>
      <c r="U919">
        <f>output__2[[#This Row],[az]]*$B919</f>
        <v>4.4269759999999249E-2</v>
      </c>
      <c r="V919">
        <f>SUM(S$2:S919)</f>
        <v>20.417376389999479</v>
      </c>
      <c r="W919">
        <f>SUM(T$2:T919)</f>
        <v>11.152233510000041</v>
      </c>
      <c r="X919">
        <f>SUM($U$2:U919)</f>
        <v>-95.710882129999518</v>
      </c>
      <c r="Y919">
        <f>SQRT(output__2[[#This Row],[vx]]^2+output__2[[#This Row],[vy]]^2+output__2[[#This Row],[vz]]^2)</f>
        <v>98.497789462582034</v>
      </c>
      <c r="Z919">
        <f t="shared" si="14"/>
        <v>0.97499999999999998</v>
      </c>
      <c r="AA919">
        <f>output__2[[#This Row],[m segmental(kg)]]*output__2[[#This Row],[vmag]]</f>
        <v>96.035344726017485</v>
      </c>
    </row>
    <row r="920" spans="1:27" x14ac:dyDescent="0.3">
      <c r="A920">
        <v>115.29964699999999</v>
      </c>
      <c r="B920">
        <f>output__2[[#This Row],[time]]-A919</f>
        <v>0.12445800000000418</v>
      </c>
      <c r="C920">
        <v>-0.01</v>
      </c>
      <c r="D920">
        <v>-0.19</v>
      </c>
      <c r="E920">
        <v>0.77</v>
      </c>
      <c r="F920">
        <v>0.08</v>
      </c>
      <c r="G920">
        <v>0.08</v>
      </c>
      <c r="H920">
        <v>0.08</v>
      </c>
      <c r="I920">
        <f>output__2[[#This Row],[wx]]*180/PI()</f>
        <v>4.5836623610465859</v>
      </c>
      <c r="J920">
        <f>output__2[[#This Row],[wy]]*180/PI()</f>
        <v>4.5836623610465859</v>
      </c>
      <c r="K920">
        <f>output__2[[#This Row],[wz]]*180/PI()</f>
        <v>4.5836623610465859</v>
      </c>
      <c r="L920">
        <f>output__2[[#This Row],[wx (deg)]]*output__2[[#This Row],[dt]]</f>
        <v>0.57047345013115514</v>
      </c>
      <c r="M920">
        <f>output__2[[#This Row],[wy (deg)]]*output__2[[#This Row],[dt]]</f>
        <v>0.57047345013115514</v>
      </c>
      <c r="N920">
        <f>output__2[[#This Row],[wz (deg)]]*output__2[[#This Row],[dt]]</f>
        <v>0.57047345013115514</v>
      </c>
      <c r="O920">
        <f>SUM($L$2:output__2[[#This Row],[delta θx]])</f>
        <v>-148.96057044991821</v>
      </c>
      <c r="P920">
        <f>SUM($M$2:output__2[[#This Row],[delta θy]])</f>
        <v>39.633989931100274</v>
      </c>
      <c r="Q920">
        <f>SUM($N$2:output__2[[#This Row],[delta θz]])</f>
        <v>5.026437269629521</v>
      </c>
      <c r="R920">
        <f>SQRT(output__2[[#This Row],[θ x]]^2+output__2[[#This Row],[θ y]]^2+output__2[[#This Row],[θ z]]^2)</f>
        <v>154.22506209513784</v>
      </c>
      <c r="S920">
        <f>output__2[[#This Row],[ax]]*$B920</f>
        <v>-1.2445800000000418E-3</v>
      </c>
      <c r="T920">
        <f>output__2[[#This Row],[ay]]*$B920</f>
        <v>-2.3647020000000792E-2</v>
      </c>
      <c r="U920">
        <f>output__2[[#This Row],[az]]*$B920</f>
        <v>9.583266000000322E-2</v>
      </c>
      <c r="V920">
        <f>SUM(S$2:S920)</f>
        <v>20.416131809999477</v>
      </c>
      <c r="W920">
        <f>SUM(T$2:T920)</f>
        <v>11.128586490000041</v>
      </c>
      <c r="X920">
        <f>SUM($U$2:U920)</f>
        <v>-95.615049469999519</v>
      </c>
      <c r="Y920">
        <f>SQRT(output__2[[#This Row],[vx]]^2+output__2[[#This Row],[vy]]^2+output__2[[#This Row],[vz]]^2)</f>
        <v>98.401735556336305</v>
      </c>
      <c r="Z920">
        <f t="shared" si="14"/>
        <v>0.97499999999999998</v>
      </c>
      <c r="AA920">
        <f>output__2[[#This Row],[m segmental(kg)]]*output__2[[#This Row],[vmag]]</f>
        <v>95.941692167427902</v>
      </c>
    </row>
    <row r="921" spans="1:27" x14ac:dyDescent="0.3">
      <c r="A921">
        <v>115.41359999999999</v>
      </c>
      <c r="B921">
        <f>output__2[[#This Row],[time]]-A920</f>
        <v>0.11395299999999509</v>
      </c>
      <c r="C921">
        <v>0.33</v>
      </c>
      <c r="D921">
        <v>-7.0000000000000007E-2</v>
      </c>
      <c r="E921">
        <v>0.41000000000000003</v>
      </c>
      <c r="F921">
        <v>-0.21</v>
      </c>
      <c r="G921">
        <v>0.03</v>
      </c>
      <c r="H921">
        <v>0.13</v>
      </c>
      <c r="I921">
        <f>output__2[[#This Row],[wx]]*180/PI()</f>
        <v>-12.032113697747286</v>
      </c>
      <c r="J921">
        <f>output__2[[#This Row],[wy]]*180/PI()</f>
        <v>1.7188733853924696</v>
      </c>
      <c r="K921">
        <f>output__2[[#This Row],[wz]]*180/PI()</f>
        <v>7.4484513367007024</v>
      </c>
      <c r="L921">
        <f>output__2[[#This Row],[wx (deg)]]*output__2[[#This Row],[dt]]</f>
        <v>-1.3710954521993375</v>
      </c>
      <c r="M921">
        <f>output__2[[#This Row],[wy (deg)]]*output__2[[#This Row],[dt]]</f>
        <v>0.19587077888561963</v>
      </c>
      <c r="N921">
        <f>output__2[[#This Row],[wz (deg)]]*output__2[[#This Row],[dt]]</f>
        <v>0.84877337517101858</v>
      </c>
      <c r="O921">
        <f>SUM($L$2:output__2[[#This Row],[delta θx]])</f>
        <v>-150.33166590211755</v>
      </c>
      <c r="P921">
        <f>SUM($M$2:output__2[[#This Row],[delta θy]])</f>
        <v>39.829860709985894</v>
      </c>
      <c r="Q921">
        <f>SUM($N$2:output__2[[#This Row],[delta θz]])</f>
        <v>5.8752106448005392</v>
      </c>
      <c r="R921">
        <f>SQRT(output__2[[#This Row],[θ x]]^2+output__2[[#This Row],[θ y]]^2+output__2[[#This Row],[θ z]]^2)</f>
        <v>155.62951415847687</v>
      </c>
      <c r="S921">
        <f>output__2[[#This Row],[ax]]*$B921</f>
        <v>3.7604489999998381E-2</v>
      </c>
      <c r="T921">
        <f>output__2[[#This Row],[ay]]*$B921</f>
        <v>-7.9767099999996562E-3</v>
      </c>
      <c r="U921">
        <f>output__2[[#This Row],[az]]*$B921</f>
        <v>4.672072999999799E-2</v>
      </c>
      <c r="V921">
        <f>SUM(S$2:S921)</f>
        <v>20.453736299999477</v>
      </c>
      <c r="W921">
        <f>SUM(T$2:T921)</f>
        <v>11.120609780000041</v>
      </c>
      <c r="X921">
        <f>SUM($U$2:U921)</f>
        <v>-95.568328739999515</v>
      </c>
      <c r="Y921">
        <f>SQRT(output__2[[#This Row],[vx]]^2+output__2[[#This Row],[vy]]^2+output__2[[#This Row],[vz]]^2)</f>
        <v>98.363248973717646</v>
      </c>
      <c r="Z921">
        <f t="shared" si="14"/>
        <v>0.97499999999999998</v>
      </c>
      <c r="AA921">
        <f>output__2[[#This Row],[m segmental(kg)]]*output__2[[#This Row],[vmag]]</f>
        <v>95.904167749374707</v>
      </c>
    </row>
    <row r="922" spans="1:27" x14ac:dyDescent="0.3">
      <c r="A922">
        <v>115.56949399999999</v>
      </c>
      <c r="B922">
        <f>output__2[[#This Row],[time]]-A921</f>
        <v>0.15589400000000353</v>
      </c>
      <c r="C922">
        <v>-1.27</v>
      </c>
      <c r="D922">
        <v>1</v>
      </c>
      <c r="E922">
        <v>-1.62</v>
      </c>
      <c r="F922">
        <v>0</v>
      </c>
      <c r="G922">
        <v>-0.26</v>
      </c>
      <c r="H922">
        <v>0.15</v>
      </c>
      <c r="I922">
        <f>output__2[[#This Row],[wx]]*180/PI()</f>
        <v>0</v>
      </c>
      <c r="J922">
        <f>output__2[[#This Row],[wy]]*180/PI()</f>
        <v>-14.896902673401405</v>
      </c>
      <c r="K922">
        <f>output__2[[#This Row],[wz]]*180/PI()</f>
        <v>8.5943669269623477</v>
      </c>
      <c r="L922">
        <f>output__2[[#This Row],[wx (deg)]]*output__2[[#This Row],[dt]]</f>
        <v>0</v>
      </c>
      <c r="M922">
        <f>output__2[[#This Row],[wy (deg)]]*output__2[[#This Row],[dt]]</f>
        <v>-2.3223377453672911</v>
      </c>
      <c r="N922">
        <f>output__2[[#This Row],[wz (deg)]]*output__2[[#This Row],[dt]]</f>
        <v>1.3398102377118986</v>
      </c>
      <c r="O922">
        <f>SUM($L$2:output__2[[#This Row],[delta θx]])</f>
        <v>-150.33166590211755</v>
      </c>
      <c r="P922">
        <f>SUM($M$2:output__2[[#This Row],[delta θy]])</f>
        <v>37.507522964618602</v>
      </c>
      <c r="Q922">
        <f>SUM($N$2:output__2[[#This Row],[delta θz]])</f>
        <v>7.2150208825124373</v>
      </c>
      <c r="R922">
        <f>SQRT(output__2[[#This Row],[θ x]]^2+output__2[[#This Row],[θ y]]^2+output__2[[#This Row],[θ z]]^2)</f>
        <v>155.10796426419364</v>
      </c>
      <c r="S922">
        <f>output__2[[#This Row],[ax]]*$B922</f>
        <v>-0.19798538000000449</v>
      </c>
      <c r="T922">
        <f>output__2[[#This Row],[ay]]*$B922</f>
        <v>0.15589400000000353</v>
      </c>
      <c r="U922">
        <f>output__2[[#This Row],[az]]*$B922</f>
        <v>-0.25254828000000573</v>
      </c>
      <c r="V922">
        <f>SUM(S$2:S922)</f>
        <v>20.255750919999471</v>
      </c>
      <c r="W922">
        <f>SUM(T$2:T922)</f>
        <v>11.276503780000045</v>
      </c>
      <c r="X922">
        <f>SUM($U$2:U922)</f>
        <v>-95.820877019999514</v>
      </c>
      <c r="Y922">
        <f>SQRT(output__2[[#This Row],[vx]]^2+output__2[[#This Row],[vy]]^2+output__2[[#This Row],[vz]]^2)</f>
        <v>98.585472843189663</v>
      </c>
      <c r="Z922">
        <f t="shared" si="14"/>
        <v>0.97499999999999998</v>
      </c>
      <c r="AA922">
        <f>output__2[[#This Row],[m segmental(kg)]]*output__2[[#This Row],[vmag]]</f>
        <v>96.120836022109913</v>
      </c>
    </row>
    <row r="923" spans="1:27" x14ac:dyDescent="0.3">
      <c r="A923">
        <v>115.663349</v>
      </c>
      <c r="B923">
        <f>output__2[[#This Row],[time]]-A922</f>
        <v>9.3855000000004907E-2</v>
      </c>
      <c r="C923">
        <v>-1.33</v>
      </c>
      <c r="D923">
        <v>-0.26</v>
      </c>
      <c r="E923">
        <v>-0.38</v>
      </c>
      <c r="F923">
        <v>0.09</v>
      </c>
      <c r="G923">
        <v>-0.37</v>
      </c>
      <c r="H923">
        <v>0.05</v>
      </c>
      <c r="I923">
        <f>output__2[[#This Row],[wx]]*180/PI()</f>
        <v>5.156620156177409</v>
      </c>
      <c r="J923">
        <f>output__2[[#This Row],[wy]]*180/PI()</f>
        <v>-21.199438419840458</v>
      </c>
      <c r="K923">
        <f>output__2[[#This Row],[wz]]*180/PI()</f>
        <v>2.8647889756541161</v>
      </c>
      <c r="L923">
        <f>output__2[[#This Row],[wx (deg)]]*output__2[[#This Row],[dt]]</f>
        <v>0.48397458475805605</v>
      </c>
      <c r="M923">
        <f>output__2[[#This Row],[wy (deg)]]*output__2[[#This Row],[dt]]</f>
        <v>-1.9896732928942302</v>
      </c>
      <c r="N923">
        <f>output__2[[#This Row],[wz (deg)]]*output__2[[#This Row],[dt]]</f>
        <v>0.26887476931003113</v>
      </c>
      <c r="O923">
        <f>SUM($L$2:output__2[[#This Row],[delta θx]])</f>
        <v>-149.84769131735951</v>
      </c>
      <c r="P923">
        <f>SUM($M$2:output__2[[#This Row],[delta θy]])</f>
        <v>35.51784967172437</v>
      </c>
      <c r="Q923">
        <f>SUM($N$2:output__2[[#This Row],[delta θz]])</f>
        <v>7.4838956518224684</v>
      </c>
      <c r="R923">
        <f>SQRT(output__2[[#This Row],[θ x]]^2+output__2[[#This Row],[θ y]]^2+output__2[[#This Row],[θ z]]^2)</f>
        <v>154.18124701977615</v>
      </c>
      <c r="S923">
        <f>output__2[[#This Row],[ax]]*$B923</f>
        <v>-0.12482715000000653</v>
      </c>
      <c r="T923">
        <f>output__2[[#This Row],[ay]]*$B923</f>
        <v>-2.4402300000001275E-2</v>
      </c>
      <c r="U923">
        <f>output__2[[#This Row],[az]]*$B923</f>
        <v>-3.5664900000001866E-2</v>
      </c>
      <c r="V923">
        <f>SUM(S$2:S923)</f>
        <v>20.130923769999466</v>
      </c>
      <c r="W923">
        <f>SUM(T$2:T923)</f>
        <v>11.252101480000043</v>
      </c>
      <c r="X923">
        <f>SUM($U$2:U923)</f>
        <v>-95.856541919999515</v>
      </c>
      <c r="Y923">
        <f>SQRT(output__2[[#This Row],[vx]]^2+output__2[[#This Row],[vy]]^2+output__2[[#This Row],[vz]]^2)</f>
        <v>98.59178722596711</v>
      </c>
      <c r="Z923">
        <f t="shared" si="14"/>
        <v>0.97499999999999998</v>
      </c>
      <c r="AA923">
        <f>output__2[[#This Row],[m segmental(kg)]]*output__2[[#This Row],[vmag]]</f>
        <v>96.126992545317933</v>
      </c>
    </row>
    <row r="924" spans="1:27" x14ac:dyDescent="0.3">
      <c r="A924">
        <v>115.80089299999999</v>
      </c>
      <c r="B924">
        <f>output__2[[#This Row],[time]]-A923</f>
        <v>0.13754399999999123</v>
      </c>
      <c r="C924">
        <v>-0.53</v>
      </c>
      <c r="D924">
        <v>-0.28999999999999998</v>
      </c>
      <c r="E924">
        <v>0.41000000000000003</v>
      </c>
      <c r="F924">
        <v>-0.02</v>
      </c>
      <c r="G924">
        <v>-0.3</v>
      </c>
      <c r="H924">
        <v>-0.08</v>
      </c>
      <c r="I924">
        <f>output__2[[#This Row],[wx]]*180/PI()</f>
        <v>-1.1459155902616465</v>
      </c>
      <c r="J924">
        <f>output__2[[#This Row],[wy]]*180/PI()</f>
        <v>-17.188733853924695</v>
      </c>
      <c r="K924">
        <f>output__2[[#This Row],[wz]]*180/PI()</f>
        <v>-4.5836623610465859</v>
      </c>
      <c r="L924">
        <f>output__2[[#This Row],[wx (deg)]]*output__2[[#This Row],[dt]]</f>
        <v>-0.15761381394693785</v>
      </c>
      <c r="M924">
        <f>output__2[[#This Row],[wy (deg)]]*output__2[[#This Row],[dt]]</f>
        <v>-2.3642072092040674</v>
      </c>
      <c r="N924">
        <f>output__2[[#This Row],[wz (deg)]]*output__2[[#This Row],[dt]]</f>
        <v>-0.63045525578775141</v>
      </c>
      <c r="O924">
        <f>SUM($L$2:output__2[[#This Row],[delta θx]])</f>
        <v>-150.00530513130644</v>
      </c>
      <c r="P924">
        <f>SUM($M$2:output__2[[#This Row],[delta θy]])</f>
        <v>33.153642462520303</v>
      </c>
      <c r="Q924">
        <f>SUM($N$2:output__2[[#This Row],[delta θz]])</f>
        <v>6.853440396034717</v>
      </c>
      <c r="R924">
        <f>SQRT(output__2[[#This Row],[θ x]]^2+output__2[[#This Row],[θ y]]^2+output__2[[#This Row],[θ z]]^2)</f>
        <v>153.77816887104288</v>
      </c>
      <c r="S924">
        <f>output__2[[#This Row],[ax]]*$B924</f>
        <v>-7.2898319999995354E-2</v>
      </c>
      <c r="T924">
        <f>output__2[[#This Row],[ay]]*$B924</f>
        <v>-3.9887759999997455E-2</v>
      </c>
      <c r="U924">
        <f>output__2[[#This Row],[az]]*$B924</f>
        <v>5.6393039999996411E-2</v>
      </c>
      <c r="V924">
        <f>SUM(S$2:S924)</f>
        <v>20.058025449999469</v>
      </c>
      <c r="W924">
        <f>SUM(T$2:T924)</f>
        <v>11.212213720000046</v>
      </c>
      <c r="X924">
        <f>SUM($U$2:U924)</f>
        <v>-95.800148879999512</v>
      </c>
      <c r="Y924">
        <f>SQRT(output__2[[#This Row],[vx]]^2+output__2[[#This Row],[vy]]^2+output__2[[#This Row],[vz]]^2)</f>
        <v>98.517544868342384</v>
      </c>
      <c r="Z924">
        <f t="shared" si="14"/>
        <v>0.97499999999999998</v>
      </c>
      <c r="AA924">
        <f>output__2[[#This Row],[m segmental(kg)]]*output__2[[#This Row],[vmag]]</f>
        <v>96.054606246633824</v>
      </c>
    </row>
    <row r="925" spans="1:27" x14ac:dyDescent="0.3">
      <c r="A925">
        <v>115.919766</v>
      </c>
      <c r="B925">
        <f>output__2[[#This Row],[time]]-A924</f>
        <v>0.11887300000000778</v>
      </c>
      <c r="C925">
        <v>-0.04</v>
      </c>
      <c r="D925">
        <v>-0.16</v>
      </c>
      <c r="E925">
        <v>0.44</v>
      </c>
      <c r="F925">
        <v>0.18</v>
      </c>
      <c r="G925">
        <v>0.18</v>
      </c>
      <c r="H925">
        <v>-0.06</v>
      </c>
      <c r="I925">
        <f>output__2[[#This Row],[wx]]*180/PI()</f>
        <v>10.313240312354818</v>
      </c>
      <c r="J925">
        <f>output__2[[#This Row],[wy]]*180/PI()</f>
        <v>10.313240312354818</v>
      </c>
      <c r="K925">
        <f>output__2[[#This Row],[wz]]*180/PI()</f>
        <v>-3.4377467707849392</v>
      </c>
      <c r="L925">
        <f>output__2[[#This Row],[wx (deg)]]*output__2[[#This Row],[dt]]</f>
        <v>1.2259658156506346</v>
      </c>
      <c r="M925">
        <f>output__2[[#This Row],[wy (deg)]]*output__2[[#This Row],[dt]]</f>
        <v>1.2259658156506346</v>
      </c>
      <c r="N925">
        <f>output__2[[#This Row],[wz (deg)]]*output__2[[#This Row],[dt]]</f>
        <v>-0.40865527188354484</v>
      </c>
      <c r="O925">
        <f>SUM($L$2:output__2[[#This Row],[delta θx]])</f>
        <v>-148.77933931565582</v>
      </c>
      <c r="P925">
        <f>SUM($M$2:output__2[[#This Row],[delta θy]])</f>
        <v>34.379608278170934</v>
      </c>
      <c r="Q925">
        <f>SUM($N$2:output__2[[#This Row],[delta θz]])</f>
        <v>6.4447851241511724</v>
      </c>
      <c r="R925">
        <f>SQRT(output__2[[#This Row],[θ x]]^2+output__2[[#This Row],[θ y]]^2+output__2[[#This Row],[θ z]]^2)</f>
        <v>152.83580904964651</v>
      </c>
      <c r="S925">
        <f>output__2[[#This Row],[ax]]*$B925</f>
        <v>-4.7549200000003115E-3</v>
      </c>
      <c r="T925">
        <f>output__2[[#This Row],[ay]]*$B925</f>
        <v>-1.9019680000001246E-2</v>
      </c>
      <c r="U925">
        <f>output__2[[#This Row],[az]]*$B925</f>
        <v>5.2304120000003423E-2</v>
      </c>
      <c r="V925">
        <f>SUM(S$2:S925)</f>
        <v>20.05327052999947</v>
      </c>
      <c r="W925">
        <f>SUM(T$2:T925)</f>
        <v>11.193194040000044</v>
      </c>
      <c r="X925">
        <f>SUM($U$2:U925)</f>
        <v>-95.747844759999509</v>
      </c>
      <c r="Y925">
        <f>SQRT(output__2[[#This Row],[vx]]^2+output__2[[#This Row],[vy]]^2+output__2[[#This Row],[vz]]^2)</f>
        <v>98.463551774001147</v>
      </c>
      <c r="Z925">
        <f t="shared" si="14"/>
        <v>0.97499999999999998</v>
      </c>
      <c r="AA925">
        <f>output__2[[#This Row],[m segmental(kg)]]*output__2[[#This Row],[vmag]]</f>
        <v>96.001962979651111</v>
      </c>
    </row>
    <row r="926" spans="1:27" x14ac:dyDescent="0.3">
      <c r="A926">
        <v>116.066282</v>
      </c>
      <c r="B926">
        <f>output__2[[#This Row],[time]]-A925</f>
        <v>0.14651600000000542</v>
      </c>
      <c r="C926">
        <v>-0.4</v>
      </c>
      <c r="D926">
        <v>0.01</v>
      </c>
      <c r="E926">
        <v>0.16</v>
      </c>
      <c r="F926">
        <v>0.06</v>
      </c>
      <c r="G926">
        <v>0.08</v>
      </c>
      <c r="H926">
        <v>-0.13</v>
      </c>
      <c r="I926">
        <f>output__2[[#This Row],[wx]]*180/PI()</f>
        <v>3.4377467707849392</v>
      </c>
      <c r="J926">
        <f>output__2[[#This Row],[wy]]*180/PI()</f>
        <v>4.5836623610465859</v>
      </c>
      <c r="K926">
        <f>output__2[[#This Row],[wz]]*180/PI()</f>
        <v>-7.4484513367007024</v>
      </c>
      <c r="L926">
        <f>output__2[[#This Row],[wx (deg)]]*output__2[[#This Row],[dt]]</f>
        <v>0.5036849058683448</v>
      </c>
      <c r="M926">
        <f>output__2[[#This Row],[wy (deg)]]*output__2[[#This Row],[dt]]</f>
        <v>0.67157987449112644</v>
      </c>
      <c r="N926">
        <f>output__2[[#This Row],[wz (deg)]]*output__2[[#This Row],[dt]]</f>
        <v>-1.0913172960480804</v>
      </c>
      <c r="O926">
        <f>SUM($L$2:output__2[[#This Row],[delta θx]])</f>
        <v>-148.27565440978748</v>
      </c>
      <c r="P926">
        <f>SUM($M$2:output__2[[#This Row],[delta θy]])</f>
        <v>35.051188152662064</v>
      </c>
      <c r="Q926">
        <f>SUM($N$2:output__2[[#This Row],[delta θz]])</f>
        <v>5.3534678281030921</v>
      </c>
      <c r="R926">
        <f>SQRT(output__2[[#This Row],[θ x]]^2+output__2[[#This Row],[θ y]]^2+output__2[[#This Row],[θ z]]^2)</f>
        <v>152.45627274517301</v>
      </c>
      <c r="S926">
        <f>output__2[[#This Row],[ax]]*$B926</f>
        <v>-5.8606400000002168E-2</v>
      </c>
      <c r="T926">
        <f>output__2[[#This Row],[ay]]*$B926</f>
        <v>1.4651600000000543E-3</v>
      </c>
      <c r="U926">
        <f>output__2[[#This Row],[az]]*$B926</f>
        <v>2.3442560000000869E-2</v>
      </c>
      <c r="V926">
        <f>SUM(S$2:S926)</f>
        <v>19.994664129999467</v>
      </c>
      <c r="W926">
        <f>SUM(T$2:T926)</f>
        <v>11.194659200000045</v>
      </c>
      <c r="X926">
        <f>SUM($U$2:U926)</f>
        <v>-95.724402199999503</v>
      </c>
      <c r="Y926">
        <f>SQRT(output__2[[#This Row],[vx]]^2+output__2[[#This Row],[vy]]^2+output__2[[#This Row],[vz]]^2)</f>
        <v>98.429000628996036</v>
      </c>
      <c r="Z926">
        <f t="shared" si="14"/>
        <v>0.97499999999999998</v>
      </c>
      <c r="AA926">
        <f>output__2[[#This Row],[m segmental(kg)]]*output__2[[#This Row],[vmag]]</f>
        <v>95.968275613271132</v>
      </c>
    </row>
    <row r="927" spans="1:27" x14ac:dyDescent="0.3">
      <c r="A927">
        <v>116.16502799999999</v>
      </c>
      <c r="B927">
        <f>output__2[[#This Row],[time]]-A926</f>
        <v>9.8745999999991341E-2</v>
      </c>
      <c r="C927">
        <v>-0.12</v>
      </c>
      <c r="D927">
        <v>0.94000000000000006</v>
      </c>
      <c r="E927">
        <v>-1.18</v>
      </c>
      <c r="F927">
        <v>-0.03</v>
      </c>
      <c r="G927">
        <v>-0.03</v>
      </c>
      <c r="H927">
        <v>-0.12</v>
      </c>
      <c r="I927">
        <f>output__2[[#This Row],[wx]]*180/PI()</f>
        <v>-1.7188733853924696</v>
      </c>
      <c r="J927">
        <f>output__2[[#This Row],[wy]]*180/PI()</f>
        <v>-1.7188733853924696</v>
      </c>
      <c r="K927">
        <f>output__2[[#This Row],[wz]]*180/PI()</f>
        <v>-6.8754935415698784</v>
      </c>
      <c r="L927">
        <f>output__2[[#This Row],[wx (deg)]]*output__2[[#This Row],[dt]]</f>
        <v>-0.16973187131394993</v>
      </c>
      <c r="M927">
        <f>output__2[[#This Row],[wy (deg)]]*output__2[[#This Row],[dt]]</f>
        <v>-0.16973187131394993</v>
      </c>
      <c r="N927">
        <f>output__2[[#This Row],[wz (deg)]]*output__2[[#This Row],[dt]]</f>
        <v>-0.67892748525579971</v>
      </c>
      <c r="O927">
        <f>SUM($L$2:output__2[[#This Row],[delta θx]])</f>
        <v>-148.44538628110143</v>
      </c>
      <c r="P927">
        <f>SUM($M$2:output__2[[#This Row],[delta θy]])</f>
        <v>34.881456281348115</v>
      </c>
      <c r="Q927">
        <f>SUM($N$2:output__2[[#This Row],[delta θz]])</f>
        <v>4.6745403428472923</v>
      </c>
      <c r="R927">
        <f>SQRT(output__2[[#This Row],[θ x]]^2+output__2[[#This Row],[θ y]]^2+output__2[[#This Row],[θ z]]^2)</f>
        <v>152.56015216258118</v>
      </c>
      <c r="S927">
        <f>output__2[[#This Row],[ax]]*$B927</f>
        <v>-1.184951999999896E-2</v>
      </c>
      <c r="T927">
        <f>output__2[[#This Row],[ay]]*$B927</f>
        <v>9.2821239999991867E-2</v>
      </c>
      <c r="U927">
        <f>output__2[[#This Row],[az]]*$B927</f>
        <v>-0.11652027999998978</v>
      </c>
      <c r="V927">
        <f>SUM(S$2:S927)</f>
        <v>19.982814609999469</v>
      </c>
      <c r="W927">
        <f>SUM(T$2:T927)</f>
        <v>11.287480440000037</v>
      </c>
      <c r="X927">
        <f>SUM($U$2:U927)</f>
        <v>-95.840922479999492</v>
      </c>
      <c r="Y927">
        <f>SQRT(output__2[[#This Row],[vx]]^2+output__2[[#This Row],[vy]]^2+output__2[[#This Row],[vz]]^2)</f>
        <v>98.55050743775125</v>
      </c>
      <c r="Z927">
        <f t="shared" si="14"/>
        <v>0.97499999999999998</v>
      </c>
      <c r="AA927">
        <f>output__2[[#This Row],[m segmental(kg)]]*output__2[[#This Row],[vmag]]</f>
        <v>96.086744751807473</v>
      </c>
    </row>
    <row r="928" spans="1:27" x14ac:dyDescent="0.3">
      <c r="A928">
        <v>116.29032699999999</v>
      </c>
      <c r="B928">
        <f>output__2[[#This Row],[time]]-A927</f>
        <v>0.12529899999999827</v>
      </c>
      <c r="C928">
        <v>1.37</v>
      </c>
      <c r="D928">
        <v>-0.98</v>
      </c>
      <c r="E928">
        <v>0.42</v>
      </c>
      <c r="F928">
        <v>-0.3</v>
      </c>
      <c r="G928">
        <v>0.1</v>
      </c>
      <c r="H928">
        <v>-0.03</v>
      </c>
      <c r="I928">
        <f>output__2[[#This Row],[wx]]*180/PI()</f>
        <v>-17.188733853924695</v>
      </c>
      <c r="J928">
        <f>output__2[[#This Row],[wy]]*180/PI()</f>
        <v>5.7295779513082321</v>
      </c>
      <c r="K928">
        <f>output__2[[#This Row],[wz]]*180/PI()</f>
        <v>-1.7188733853924696</v>
      </c>
      <c r="L928">
        <f>output__2[[#This Row],[wx (deg)]]*output__2[[#This Row],[dt]]</f>
        <v>-2.1537311631628806</v>
      </c>
      <c r="M928">
        <f>output__2[[#This Row],[wy (deg)]]*output__2[[#This Row],[dt]]</f>
        <v>0.71791038772096027</v>
      </c>
      <c r="N928">
        <f>output__2[[#This Row],[wz (deg)]]*output__2[[#This Row],[dt]]</f>
        <v>-0.21537311631628808</v>
      </c>
      <c r="O928">
        <f>SUM($L$2:output__2[[#This Row],[delta θx]])</f>
        <v>-150.59911744426432</v>
      </c>
      <c r="P928">
        <f>SUM($M$2:output__2[[#This Row],[delta θy]])</f>
        <v>35.599366669069077</v>
      </c>
      <c r="Q928">
        <f>SUM($N$2:output__2[[#This Row],[delta θz]])</f>
        <v>4.4591672265310045</v>
      </c>
      <c r="R928">
        <f>SQRT(output__2[[#This Row],[θ x]]^2+output__2[[#This Row],[θ y]]^2+output__2[[#This Row],[θ z]]^2)</f>
        <v>154.81373729286531</v>
      </c>
      <c r="S928">
        <f>output__2[[#This Row],[ax]]*$B928</f>
        <v>0.17165962999999765</v>
      </c>
      <c r="T928">
        <f>output__2[[#This Row],[ay]]*$B928</f>
        <v>-0.12279301999999831</v>
      </c>
      <c r="U928">
        <f>output__2[[#This Row],[az]]*$B928</f>
        <v>5.262557999999927E-2</v>
      </c>
      <c r="V928">
        <f>SUM(S$2:S928)</f>
        <v>20.154474239999466</v>
      </c>
      <c r="W928">
        <f>SUM(T$2:T928)</f>
        <v>11.164687420000039</v>
      </c>
      <c r="X928">
        <f>SUM($U$2:U928)</f>
        <v>-95.788296899999494</v>
      </c>
      <c r="Y928">
        <f>SQRT(output__2[[#This Row],[vx]]^2+output__2[[#This Row],[vy]]^2+output__2[[#This Row],[vz]]^2)</f>
        <v>98.520307044180299</v>
      </c>
      <c r="Z928">
        <f t="shared" si="14"/>
        <v>0.97499999999999998</v>
      </c>
      <c r="AA928">
        <f>output__2[[#This Row],[m segmental(kg)]]*output__2[[#This Row],[vmag]]</f>
        <v>96.057299368075789</v>
      </c>
    </row>
    <row r="929" spans="1:27" x14ac:dyDescent="0.3">
      <c r="A929">
        <v>116.419236</v>
      </c>
      <c r="B929">
        <f>output__2[[#This Row],[time]]-A928</f>
        <v>0.12890900000000727</v>
      </c>
      <c r="C929">
        <v>-0.15</v>
      </c>
      <c r="D929">
        <v>0.42</v>
      </c>
      <c r="E929">
        <v>0.17</v>
      </c>
      <c r="F929">
        <v>-0.28999999999999998</v>
      </c>
      <c r="G929">
        <v>0.41000000000000003</v>
      </c>
      <c r="H929">
        <v>0</v>
      </c>
      <c r="I929">
        <f>output__2[[#This Row],[wx]]*180/PI()</f>
        <v>-16.615776058793873</v>
      </c>
      <c r="J929">
        <f>output__2[[#This Row],[wy]]*180/PI()</f>
        <v>23.491269600363758</v>
      </c>
      <c r="K929">
        <f>output__2[[#This Row],[wz]]*180/PI()</f>
        <v>0</v>
      </c>
      <c r="L929">
        <f>output__2[[#This Row],[wx (deg)]]*output__2[[#This Row],[dt]]</f>
        <v>-2.14192307596318</v>
      </c>
      <c r="M929">
        <f>output__2[[#This Row],[wy (deg)]]*output__2[[#This Row],[dt]]</f>
        <v>3.0282360729134625</v>
      </c>
      <c r="N929">
        <f>output__2[[#This Row],[wz (deg)]]*output__2[[#This Row],[dt]]</f>
        <v>0</v>
      </c>
      <c r="O929">
        <f>SUM($L$2:output__2[[#This Row],[delta θx]])</f>
        <v>-152.7410405202275</v>
      </c>
      <c r="P929">
        <f>SUM($M$2:output__2[[#This Row],[delta θy]])</f>
        <v>38.627602741982543</v>
      </c>
      <c r="Q929">
        <f>SUM($N$2:output__2[[#This Row],[delta θz]])</f>
        <v>4.4591672265310045</v>
      </c>
      <c r="R929">
        <f>SQRT(output__2[[#This Row],[θ x]]^2+output__2[[#This Row],[θ y]]^2+output__2[[#This Row],[θ z]]^2)</f>
        <v>157.61282094153498</v>
      </c>
      <c r="S929">
        <f>output__2[[#This Row],[ax]]*$B929</f>
        <v>-1.9336350000001088E-2</v>
      </c>
      <c r="T929">
        <f>output__2[[#This Row],[ay]]*$B929</f>
        <v>5.4141780000003054E-2</v>
      </c>
      <c r="U929">
        <f>output__2[[#This Row],[az]]*$B929</f>
        <v>2.1914530000001237E-2</v>
      </c>
      <c r="V929">
        <f>SUM(S$2:S929)</f>
        <v>20.135137889999466</v>
      </c>
      <c r="W929">
        <f>SUM(T$2:T929)</f>
        <v>11.218829200000043</v>
      </c>
      <c r="X929">
        <f>SUM($U$2:U929)</f>
        <v>-95.766382369999491</v>
      </c>
      <c r="Y929">
        <f>SQRT(output__2[[#This Row],[vx]]^2+output__2[[#This Row],[vy]]^2+output__2[[#This Row],[vz]]^2)</f>
        <v>98.501197448076809</v>
      </c>
      <c r="Z929">
        <f t="shared" si="14"/>
        <v>0.97499999999999998</v>
      </c>
      <c r="AA929">
        <f>output__2[[#This Row],[m segmental(kg)]]*output__2[[#This Row],[vmag]]</f>
        <v>96.038667511874891</v>
      </c>
    </row>
    <row r="930" spans="1:27" x14ac:dyDescent="0.3">
      <c r="A930">
        <v>116.541839</v>
      </c>
      <c r="B930">
        <f>output__2[[#This Row],[time]]-A929</f>
        <v>0.12260299999999802</v>
      </c>
      <c r="C930">
        <v>0.44</v>
      </c>
      <c r="D930">
        <v>-0.64</v>
      </c>
      <c r="E930">
        <v>0.51</v>
      </c>
      <c r="F930">
        <v>0.16</v>
      </c>
      <c r="G930">
        <v>-0.11</v>
      </c>
      <c r="H930">
        <v>0.08</v>
      </c>
      <c r="I930">
        <f>output__2[[#This Row],[wx]]*180/PI()</f>
        <v>9.1673247220931717</v>
      </c>
      <c r="J930">
        <f>output__2[[#This Row],[wy]]*180/PI()</f>
        <v>-6.3025357464390561</v>
      </c>
      <c r="K930">
        <f>output__2[[#This Row],[wz]]*180/PI()</f>
        <v>4.5836623610465859</v>
      </c>
      <c r="L930">
        <f>output__2[[#This Row],[wx (deg)]]*output__2[[#This Row],[dt]]</f>
        <v>1.123941512902771</v>
      </c>
      <c r="M930">
        <f>output__2[[#This Row],[wy (deg)]]*output__2[[#This Row],[dt]]</f>
        <v>-0.7727097901206551</v>
      </c>
      <c r="N930">
        <f>output__2[[#This Row],[wz (deg)]]*output__2[[#This Row],[dt]]</f>
        <v>0.5619707564513855</v>
      </c>
      <c r="O930">
        <f>SUM($L$2:output__2[[#This Row],[delta θx]])</f>
        <v>-151.61709900732473</v>
      </c>
      <c r="P930">
        <f>SUM($M$2:output__2[[#This Row],[delta θy]])</f>
        <v>37.854892951861885</v>
      </c>
      <c r="Q930">
        <f>SUM($N$2:output__2[[#This Row],[delta θz]])</f>
        <v>5.0211379829823901</v>
      </c>
      <c r="R930">
        <f>SQRT(output__2[[#This Row],[θ x]]^2+output__2[[#This Row],[θ y]]^2+output__2[[#This Row],[θ z]]^2)</f>
        <v>156.35200497095641</v>
      </c>
      <c r="S930">
        <f>output__2[[#This Row],[ax]]*$B930</f>
        <v>5.3945319999999131E-2</v>
      </c>
      <c r="T930">
        <f>output__2[[#This Row],[ay]]*$B930</f>
        <v>-7.8465919999998732E-2</v>
      </c>
      <c r="U930">
        <f>output__2[[#This Row],[az]]*$B930</f>
        <v>6.2527529999998985E-2</v>
      </c>
      <c r="V930">
        <f>SUM(S$2:S930)</f>
        <v>20.189083209999467</v>
      </c>
      <c r="W930">
        <f>SUM(T$2:T930)</f>
        <v>11.140363280000043</v>
      </c>
      <c r="X930">
        <f>SUM($U$2:U930)</f>
        <v>-95.703854839999494</v>
      </c>
      <c r="Y930">
        <f>SQRT(output__2[[#This Row],[vx]]^2+output__2[[#This Row],[vy]]^2+output__2[[#This Row],[vz]]^2)</f>
        <v>98.44254469540266</v>
      </c>
      <c r="Z930">
        <f t="shared" si="14"/>
        <v>0.97499999999999998</v>
      </c>
      <c r="AA930">
        <f>output__2[[#This Row],[m segmental(kg)]]*output__2[[#This Row],[vmag]]</f>
        <v>95.981481078017595</v>
      </c>
    </row>
    <row r="931" spans="1:27" x14ac:dyDescent="0.3">
      <c r="A931">
        <v>116.693247</v>
      </c>
      <c r="B931">
        <f>output__2[[#This Row],[time]]-A930</f>
        <v>0.15140800000000354</v>
      </c>
      <c r="C931">
        <v>0.25</v>
      </c>
      <c r="D931">
        <v>-0.81</v>
      </c>
      <c r="E931">
        <v>-0.05</v>
      </c>
      <c r="F931">
        <v>-0.26</v>
      </c>
      <c r="G931">
        <v>-0.13</v>
      </c>
      <c r="H931">
        <v>0.02</v>
      </c>
      <c r="I931">
        <f>output__2[[#This Row],[wx]]*180/PI()</f>
        <v>-14.896902673401405</v>
      </c>
      <c r="J931">
        <f>output__2[[#This Row],[wy]]*180/PI()</f>
        <v>-7.4484513367007024</v>
      </c>
      <c r="K931">
        <f>output__2[[#This Row],[wz]]*180/PI()</f>
        <v>1.1459155902616465</v>
      </c>
      <c r="L931">
        <f>output__2[[#This Row],[wx (deg)]]*output__2[[#This Row],[dt]]</f>
        <v>-2.2555102399744125</v>
      </c>
      <c r="M931">
        <f>output__2[[#This Row],[wy (deg)]]*output__2[[#This Row],[dt]]</f>
        <v>-1.1277551199872062</v>
      </c>
      <c r="N931">
        <f>output__2[[#This Row],[wz (deg)]]*output__2[[#This Row],[dt]]</f>
        <v>0.17350078769033941</v>
      </c>
      <c r="O931">
        <f>SUM($L$2:output__2[[#This Row],[delta θx]])</f>
        <v>-153.87260924729912</v>
      </c>
      <c r="P931">
        <f>SUM($M$2:output__2[[#This Row],[delta θy]])</f>
        <v>36.727137831874678</v>
      </c>
      <c r="Q931">
        <f>SUM($N$2:output__2[[#This Row],[delta θz]])</f>
        <v>5.1946387706727295</v>
      </c>
      <c r="R931">
        <f>SQRT(output__2[[#This Row],[θ x]]^2+output__2[[#This Row],[θ y]]^2+output__2[[#This Row],[θ z]]^2)</f>
        <v>158.28027925756038</v>
      </c>
      <c r="S931">
        <f>output__2[[#This Row],[ax]]*$B931</f>
        <v>3.7852000000000885E-2</v>
      </c>
      <c r="T931">
        <f>output__2[[#This Row],[ay]]*$B931</f>
        <v>-0.12264048000000287</v>
      </c>
      <c r="U931">
        <f>output__2[[#This Row],[az]]*$B931</f>
        <v>-7.5704000000001775E-3</v>
      </c>
      <c r="V931">
        <f>SUM(S$2:S931)</f>
        <v>20.226935209999468</v>
      </c>
      <c r="W931">
        <f>SUM(T$2:T931)</f>
        <v>11.01772280000004</v>
      </c>
      <c r="X931">
        <f>SUM($U$2:U931)</f>
        <v>-95.7114252399995</v>
      </c>
      <c r="Y931">
        <f>SQRT(output__2[[#This Row],[vx]]^2+output__2[[#This Row],[vy]]^2+output__2[[#This Row],[vz]]^2)</f>
        <v>98.443872562791682</v>
      </c>
      <c r="Z931">
        <f t="shared" si="14"/>
        <v>0.97499999999999998</v>
      </c>
      <c r="AA931">
        <f>output__2[[#This Row],[m segmental(kg)]]*output__2[[#This Row],[vmag]]</f>
        <v>95.982775748721892</v>
      </c>
    </row>
    <row r="932" spans="1:27" x14ac:dyDescent="0.3">
      <c r="A932">
        <v>116.79992799999999</v>
      </c>
      <c r="B932">
        <f>output__2[[#This Row],[time]]-A931</f>
        <v>0.1066809999999947</v>
      </c>
      <c r="C932">
        <v>-0.18</v>
      </c>
      <c r="D932">
        <v>0.86</v>
      </c>
      <c r="E932">
        <v>-3.0500000000000003</v>
      </c>
      <c r="F932">
        <v>-0.15</v>
      </c>
      <c r="G932">
        <v>-0.2</v>
      </c>
      <c r="H932">
        <v>0.17</v>
      </c>
      <c r="I932">
        <f>output__2[[#This Row],[wx]]*180/PI()</f>
        <v>-8.5943669269623477</v>
      </c>
      <c r="J932">
        <f>output__2[[#This Row],[wy]]*180/PI()</f>
        <v>-11.459155902616464</v>
      </c>
      <c r="K932">
        <f>output__2[[#This Row],[wz]]*180/PI()</f>
        <v>9.7402825172239957</v>
      </c>
      <c r="L932">
        <f>output__2[[#This Row],[wx (deg)]]*output__2[[#This Row],[dt]]</f>
        <v>-0.91685565813522463</v>
      </c>
      <c r="M932">
        <f>output__2[[#This Row],[wy (deg)]]*output__2[[#This Row],[dt]]</f>
        <v>-1.2224742108469662</v>
      </c>
      <c r="N932">
        <f>output__2[[#This Row],[wz (deg)]]*output__2[[#This Row],[dt]]</f>
        <v>1.0391030792199214</v>
      </c>
      <c r="O932">
        <f>SUM($L$2:output__2[[#This Row],[delta θx]])</f>
        <v>-154.78946490543436</v>
      </c>
      <c r="P932">
        <f>SUM($M$2:output__2[[#This Row],[delta θy]])</f>
        <v>35.50466362102771</v>
      </c>
      <c r="Q932">
        <f>SUM($N$2:output__2[[#This Row],[delta θz]])</f>
        <v>6.2337418498926507</v>
      </c>
      <c r="R932">
        <f>SQRT(output__2[[#This Row],[θ x]]^2+output__2[[#This Row],[θ y]]^2+output__2[[#This Row],[θ z]]^2)</f>
        <v>158.931491913982</v>
      </c>
      <c r="S932">
        <f>output__2[[#This Row],[ax]]*$B932</f>
        <v>-1.9202579999999046E-2</v>
      </c>
      <c r="T932">
        <f>output__2[[#This Row],[ay]]*$B932</f>
        <v>9.1745659999995441E-2</v>
      </c>
      <c r="U932">
        <f>output__2[[#This Row],[az]]*$B932</f>
        <v>-0.32537704999998385</v>
      </c>
      <c r="V932">
        <f>SUM(S$2:S932)</f>
        <v>20.20773262999947</v>
      </c>
      <c r="W932">
        <f>SUM(T$2:T932)</f>
        <v>11.109468460000036</v>
      </c>
      <c r="X932">
        <f>SUM($U$2:U932)</f>
        <v>-96.036802289999486</v>
      </c>
      <c r="Y932">
        <f>SQRT(output__2[[#This Row],[vx]]^2+output__2[[#This Row],[vy]]^2+output__2[[#This Row],[vz]]^2)</f>
        <v>98.766594259383737</v>
      </c>
      <c r="Z932">
        <f t="shared" si="14"/>
        <v>0.97499999999999998</v>
      </c>
      <c r="AA932">
        <f>output__2[[#This Row],[m segmental(kg)]]*output__2[[#This Row],[vmag]]</f>
        <v>96.297429402899141</v>
      </c>
    </row>
    <row r="933" spans="1:27" x14ac:dyDescent="0.3">
      <c r="A933">
        <v>116.92084199999999</v>
      </c>
      <c r="B933">
        <f>output__2[[#This Row],[time]]-A932</f>
        <v>0.12091399999999908</v>
      </c>
      <c r="C933">
        <v>-0.72</v>
      </c>
      <c r="D933">
        <v>0.65</v>
      </c>
      <c r="E933">
        <v>-0.17</v>
      </c>
      <c r="F933">
        <v>0.14000000000000001</v>
      </c>
      <c r="G933">
        <v>-0.12</v>
      </c>
      <c r="H933">
        <v>0.1</v>
      </c>
      <c r="I933">
        <f>output__2[[#This Row],[wx]]*180/PI()</f>
        <v>8.0214091318315255</v>
      </c>
      <c r="J933">
        <f>output__2[[#This Row],[wy]]*180/PI()</f>
        <v>-6.8754935415698784</v>
      </c>
      <c r="K933">
        <f>output__2[[#This Row],[wz]]*180/PI()</f>
        <v>5.7295779513082321</v>
      </c>
      <c r="L933">
        <f>output__2[[#This Row],[wx (deg)]]*output__2[[#This Row],[dt]]</f>
        <v>0.96990066376626971</v>
      </c>
      <c r="M933">
        <f>output__2[[#This Row],[wy (deg)]]*output__2[[#This Row],[dt]]</f>
        <v>-0.83134342608537393</v>
      </c>
      <c r="N933">
        <f>output__2[[#This Row],[wz (deg)]]*output__2[[#This Row],[dt]]</f>
        <v>0.69278618840447825</v>
      </c>
      <c r="O933">
        <f>SUM($L$2:output__2[[#This Row],[delta θx]])</f>
        <v>-153.81956424166808</v>
      </c>
      <c r="P933">
        <f>SUM($M$2:output__2[[#This Row],[delta θy]])</f>
        <v>34.673320194942335</v>
      </c>
      <c r="Q933">
        <f>SUM($N$2:output__2[[#This Row],[delta θz]])</f>
        <v>6.9265280382971293</v>
      </c>
      <c r="R933">
        <f>SQRT(output__2[[#This Row],[θ x]]^2+output__2[[#This Row],[θ y]]^2+output__2[[#This Row],[θ z]]^2)</f>
        <v>157.83115746741188</v>
      </c>
      <c r="S933">
        <f>output__2[[#This Row],[ax]]*$B933</f>
        <v>-8.705807999999933E-2</v>
      </c>
      <c r="T933">
        <f>output__2[[#This Row],[ay]]*$B933</f>
        <v>7.8594099999999403E-2</v>
      </c>
      <c r="U933">
        <f>output__2[[#This Row],[az]]*$B933</f>
        <v>-2.0555379999999845E-2</v>
      </c>
      <c r="V933">
        <f>SUM(S$2:S933)</f>
        <v>20.120674549999471</v>
      </c>
      <c r="W933">
        <f>SUM(T$2:T933)</f>
        <v>11.188062560000036</v>
      </c>
      <c r="X933">
        <f>SUM($U$2:U933)</f>
        <v>-96.05735766999949</v>
      </c>
      <c r="Y933">
        <f>SQRT(output__2[[#This Row],[vx]]^2+output__2[[#This Row],[vy]]^2+output__2[[#This Row],[vz]]^2)</f>
        <v>98.777680934185128</v>
      </c>
      <c r="Z933">
        <f t="shared" si="14"/>
        <v>0.97499999999999998</v>
      </c>
      <c r="AA933">
        <f>output__2[[#This Row],[m segmental(kg)]]*output__2[[#This Row],[vmag]]</f>
        <v>96.308238910830497</v>
      </c>
    </row>
    <row r="934" spans="1:27" x14ac:dyDescent="0.3">
      <c r="A934">
        <v>117.064402</v>
      </c>
      <c r="B934">
        <f>output__2[[#This Row],[time]]-A933</f>
        <v>0.1435600000000079</v>
      </c>
      <c r="C934">
        <v>-7.0000000000000007E-2</v>
      </c>
      <c r="D934">
        <v>-0.76</v>
      </c>
      <c r="E934">
        <v>0.78</v>
      </c>
      <c r="F934">
        <v>0.09</v>
      </c>
      <c r="G934">
        <v>-0.02</v>
      </c>
      <c r="H934">
        <v>0.12</v>
      </c>
      <c r="I934">
        <f>output__2[[#This Row],[wx]]*180/PI()</f>
        <v>5.156620156177409</v>
      </c>
      <c r="J934">
        <f>output__2[[#This Row],[wy]]*180/PI()</f>
        <v>-1.1459155902616465</v>
      </c>
      <c r="K934">
        <f>output__2[[#This Row],[wz]]*180/PI()</f>
        <v>6.8754935415698784</v>
      </c>
      <c r="L934">
        <f>output__2[[#This Row],[wx (deg)]]*output__2[[#This Row],[dt]]</f>
        <v>0.74028438962086962</v>
      </c>
      <c r="M934">
        <f>output__2[[#This Row],[wy (deg)]]*output__2[[#This Row],[dt]]</f>
        <v>-0.16450764213797103</v>
      </c>
      <c r="N934">
        <f>output__2[[#This Row],[wz (deg)]]*output__2[[#This Row],[dt]]</f>
        <v>0.98704585282782609</v>
      </c>
      <c r="O934">
        <f>SUM($L$2:output__2[[#This Row],[delta θx]])</f>
        <v>-153.07927985204719</v>
      </c>
      <c r="P934">
        <f>SUM($M$2:output__2[[#This Row],[delta θy]])</f>
        <v>34.508812552804365</v>
      </c>
      <c r="Q934">
        <f>SUM($N$2:output__2[[#This Row],[delta θz]])</f>
        <v>7.9135738911249556</v>
      </c>
      <c r="R934">
        <f>SQRT(output__2[[#This Row],[θ x]]^2+output__2[[#This Row],[θ y]]^2+output__2[[#This Row],[θ z]]^2)</f>
        <v>157.12017284727082</v>
      </c>
      <c r="S934">
        <f>output__2[[#This Row],[ax]]*$B934</f>
        <v>-1.0049200000000555E-2</v>
      </c>
      <c r="T934">
        <f>output__2[[#This Row],[ay]]*$B934</f>
        <v>-0.10910560000000601</v>
      </c>
      <c r="U934">
        <f>output__2[[#This Row],[az]]*$B934</f>
        <v>0.11197680000000616</v>
      </c>
      <c r="V934">
        <f>SUM(S$2:S934)</f>
        <v>20.11062534999947</v>
      </c>
      <c r="W934">
        <f>SUM(T$2:T934)</f>
        <v>11.078956960000029</v>
      </c>
      <c r="X934">
        <f>SUM($U$2:U934)</f>
        <v>-95.945380869999482</v>
      </c>
      <c r="Y934">
        <f>SQRT(output__2[[#This Row],[vx]]^2+output__2[[#This Row],[vy]]^2+output__2[[#This Row],[vz]]^2)</f>
        <v>98.654430460972392</v>
      </c>
      <c r="Z934">
        <f t="shared" si="14"/>
        <v>0.97499999999999998</v>
      </c>
      <c r="AA934">
        <f>output__2[[#This Row],[m segmental(kg)]]*output__2[[#This Row],[vmag]]</f>
        <v>96.188069699448079</v>
      </c>
    </row>
    <row r="935" spans="1:27" x14ac:dyDescent="0.3">
      <c r="A935">
        <v>117.180026</v>
      </c>
      <c r="B935">
        <f>output__2[[#This Row],[time]]-A934</f>
        <v>0.11562399999999684</v>
      </c>
      <c r="C935">
        <v>-0.33</v>
      </c>
      <c r="D935">
        <v>-0.22</v>
      </c>
      <c r="E935">
        <v>0.19</v>
      </c>
      <c r="F935">
        <v>-7.0000000000000007E-2</v>
      </c>
      <c r="G935">
        <v>0.15</v>
      </c>
      <c r="H935">
        <v>-0.01</v>
      </c>
      <c r="I935">
        <f>output__2[[#This Row],[wx]]*180/PI()</f>
        <v>-4.0107045659157627</v>
      </c>
      <c r="J935">
        <f>output__2[[#This Row],[wy]]*180/PI()</f>
        <v>8.5943669269623477</v>
      </c>
      <c r="K935">
        <f>output__2[[#This Row],[wz]]*180/PI()</f>
        <v>-0.57295779513082323</v>
      </c>
      <c r="L935">
        <f>output__2[[#This Row],[wx (deg)]]*output__2[[#This Row],[dt]]</f>
        <v>-0.46373370472943148</v>
      </c>
      <c r="M935">
        <f>output__2[[#This Row],[wy (deg)]]*output__2[[#This Row],[dt]]</f>
        <v>0.99371508156306732</v>
      </c>
      <c r="N935">
        <f>output__2[[#This Row],[wz (deg)]]*output__2[[#This Row],[dt]]</f>
        <v>-6.62476721042045E-2</v>
      </c>
      <c r="O935">
        <f>SUM($L$2:output__2[[#This Row],[delta θx]])</f>
        <v>-153.54301355677663</v>
      </c>
      <c r="P935">
        <f>SUM($M$2:output__2[[#This Row],[delta θy]])</f>
        <v>35.502527634367432</v>
      </c>
      <c r="Q935">
        <f>SUM($N$2:output__2[[#This Row],[delta θz]])</f>
        <v>7.8473262190207507</v>
      </c>
      <c r="R935">
        <f>SQRT(output__2[[#This Row],[θ x]]^2+output__2[[#This Row],[θ y]]^2+output__2[[#This Row],[θ z]]^2)</f>
        <v>157.78931208834533</v>
      </c>
      <c r="S935">
        <f>output__2[[#This Row],[ax]]*$B935</f>
        <v>-3.8155919999998962E-2</v>
      </c>
      <c r="T935">
        <f>output__2[[#This Row],[ay]]*$B935</f>
        <v>-2.5437279999999306E-2</v>
      </c>
      <c r="U935">
        <f>output__2[[#This Row],[az]]*$B935</f>
        <v>2.1968559999999401E-2</v>
      </c>
      <c r="V935">
        <f>SUM(S$2:S935)</f>
        <v>20.072469429999472</v>
      </c>
      <c r="W935">
        <f>SUM(T$2:T935)</f>
        <v>11.053519680000031</v>
      </c>
      <c r="X935">
        <f>SUM($U$2:U935)</f>
        <v>-95.923412309999478</v>
      </c>
      <c r="Y935">
        <f>SQRT(output__2[[#This Row],[vx]]^2+output__2[[#This Row],[vy]]^2+output__2[[#This Row],[vz]]^2)</f>
        <v>98.622438397803634</v>
      </c>
      <c r="Z935">
        <f t="shared" si="14"/>
        <v>0.97499999999999998</v>
      </c>
      <c r="AA935">
        <f>output__2[[#This Row],[m segmental(kg)]]*output__2[[#This Row],[vmag]]</f>
        <v>96.15687743785854</v>
      </c>
    </row>
    <row r="936" spans="1:27" x14ac:dyDescent="0.3">
      <c r="A936">
        <v>117.29568099999999</v>
      </c>
      <c r="B936">
        <f>output__2[[#This Row],[time]]-A935</f>
        <v>0.11565499999998963</v>
      </c>
      <c r="C936">
        <v>-0.62</v>
      </c>
      <c r="D936">
        <v>0.31</v>
      </c>
      <c r="E936">
        <v>-0.37</v>
      </c>
      <c r="F936">
        <v>-0.06</v>
      </c>
      <c r="G936">
        <v>0.16</v>
      </c>
      <c r="H936">
        <v>-0.15</v>
      </c>
      <c r="I936">
        <f>output__2[[#This Row],[wx]]*180/PI()</f>
        <v>-3.4377467707849392</v>
      </c>
      <c r="J936">
        <f>output__2[[#This Row],[wy]]*180/PI()</f>
        <v>9.1673247220931717</v>
      </c>
      <c r="K936">
        <f>output__2[[#This Row],[wz]]*180/PI()</f>
        <v>-8.5943669269623477</v>
      </c>
      <c r="L936">
        <f>output__2[[#This Row],[wx (deg)]]*output__2[[#This Row],[dt]]</f>
        <v>-0.3975926027750965</v>
      </c>
      <c r="M936">
        <f>output__2[[#This Row],[wy (deg)]]*output__2[[#This Row],[dt]]</f>
        <v>1.0602469407335906</v>
      </c>
      <c r="N936">
        <f>output__2[[#This Row],[wz (deg)]]*output__2[[#This Row],[dt]]</f>
        <v>-0.99398150693774123</v>
      </c>
      <c r="O936">
        <f>SUM($L$2:output__2[[#This Row],[delta θx]])</f>
        <v>-153.94060615955172</v>
      </c>
      <c r="P936">
        <f>SUM($M$2:output__2[[#This Row],[delta θy]])</f>
        <v>36.562774575101024</v>
      </c>
      <c r="Q936">
        <f>SUM($N$2:output__2[[#This Row],[delta θz]])</f>
        <v>6.8533447120830093</v>
      </c>
      <c r="R936">
        <f>SQRT(output__2[[#This Row],[θ x]]^2+output__2[[#This Row],[θ y]]^2+output__2[[#This Row],[θ z]]^2)</f>
        <v>158.37144642624978</v>
      </c>
      <c r="S936">
        <f>output__2[[#This Row],[ax]]*$B936</f>
        <v>-7.1706099999993569E-2</v>
      </c>
      <c r="T936">
        <f>output__2[[#This Row],[ay]]*$B936</f>
        <v>3.5853049999996785E-2</v>
      </c>
      <c r="U936">
        <f>output__2[[#This Row],[az]]*$B936</f>
        <v>-4.2792349999996163E-2</v>
      </c>
      <c r="V936">
        <f>SUM(S$2:S936)</f>
        <v>20.000763329999479</v>
      </c>
      <c r="W936">
        <f>SUM(T$2:T936)</f>
        <v>11.089372730000028</v>
      </c>
      <c r="X936">
        <f>SUM($U$2:U936)</f>
        <v>-95.966204659999477</v>
      </c>
      <c r="Y936">
        <f>SQRT(output__2[[#This Row],[vx]]^2+output__2[[#This Row],[vy]]^2+output__2[[#This Row],[vz]]^2)</f>
        <v>98.653520759131681</v>
      </c>
      <c r="Z936">
        <f t="shared" si="14"/>
        <v>0.97499999999999998</v>
      </c>
      <c r="AA936">
        <f>output__2[[#This Row],[m segmental(kg)]]*output__2[[#This Row],[vmag]]</f>
        <v>96.187182740153389</v>
      </c>
    </row>
    <row r="937" spans="1:27" x14ac:dyDescent="0.3">
      <c r="A937">
        <v>117.421222</v>
      </c>
      <c r="B937">
        <f>output__2[[#This Row],[time]]-A936</f>
        <v>0.12554100000001256</v>
      </c>
      <c r="C937">
        <v>1.06</v>
      </c>
      <c r="D937">
        <v>-1.03</v>
      </c>
      <c r="E937">
        <v>-0.38</v>
      </c>
      <c r="F937">
        <v>-0.4</v>
      </c>
      <c r="G937">
        <v>0.28000000000000003</v>
      </c>
      <c r="H937">
        <v>-0.1</v>
      </c>
      <c r="I937">
        <f>output__2[[#This Row],[wx]]*180/PI()</f>
        <v>-22.918311805232928</v>
      </c>
      <c r="J937">
        <f>output__2[[#This Row],[wy]]*180/PI()</f>
        <v>16.042818263663051</v>
      </c>
      <c r="K937">
        <f>output__2[[#This Row],[wz]]*180/PI()</f>
        <v>-5.7295779513082321</v>
      </c>
      <c r="L937">
        <f>output__2[[#This Row],[wx (deg)]]*output__2[[#This Row],[dt]]</f>
        <v>-2.8771877823410348</v>
      </c>
      <c r="M937">
        <f>output__2[[#This Row],[wy (deg)]]*output__2[[#This Row],[dt]]</f>
        <v>2.0140314476387244</v>
      </c>
      <c r="N937">
        <f>output__2[[#This Row],[wz (deg)]]*output__2[[#This Row],[dt]]</f>
        <v>-0.7192969455852587</v>
      </c>
      <c r="O937">
        <f>SUM($L$2:output__2[[#This Row],[delta θx]])</f>
        <v>-156.81779394189275</v>
      </c>
      <c r="P937">
        <f>SUM($M$2:output__2[[#This Row],[delta θy]])</f>
        <v>38.576806022739746</v>
      </c>
      <c r="Q937">
        <f>SUM($N$2:output__2[[#This Row],[delta θz]])</f>
        <v>6.1340477664977504</v>
      </c>
      <c r="R937">
        <f>SQRT(output__2[[#This Row],[θ x]]^2+output__2[[#This Row],[θ y]]^2+output__2[[#This Row],[θ z]]^2)</f>
        <v>161.60945826813386</v>
      </c>
      <c r="S937">
        <f>output__2[[#This Row],[ax]]*$B937</f>
        <v>0.13307346000001333</v>
      </c>
      <c r="T937">
        <f>output__2[[#This Row],[ay]]*$B937</f>
        <v>-0.12930723000001293</v>
      </c>
      <c r="U937">
        <f>output__2[[#This Row],[az]]*$B937</f>
        <v>-4.7705580000004771E-2</v>
      </c>
      <c r="V937">
        <f>SUM(S$2:S937)</f>
        <v>20.133836789999492</v>
      </c>
      <c r="W937">
        <f>SUM(T$2:T937)</f>
        <v>10.960065500000015</v>
      </c>
      <c r="X937">
        <f>SUM($U$2:U937)</f>
        <v>-96.013910239999475</v>
      </c>
      <c r="Y937">
        <f>SQRT(output__2[[#This Row],[vx]]^2+output__2[[#This Row],[vy]]^2+output__2[[#This Row],[vz]]^2)</f>
        <v>98.712539118519814</v>
      </c>
      <c r="Z937">
        <f t="shared" si="14"/>
        <v>0.97499999999999998</v>
      </c>
      <c r="AA937">
        <f>output__2[[#This Row],[m segmental(kg)]]*output__2[[#This Row],[vmag]]</f>
        <v>96.244725640556823</v>
      </c>
    </row>
    <row r="938" spans="1:27" x14ac:dyDescent="0.3">
      <c r="A938">
        <v>117.57585899999999</v>
      </c>
      <c r="B938">
        <f>output__2[[#This Row],[time]]-A937</f>
        <v>0.15463699999999392</v>
      </c>
      <c r="C938">
        <v>0.68</v>
      </c>
      <c r="D938">
        <v>0.70000000000000007</v>
      </c>
      <c r="E938">
        <v>-0.62</v>
      </c>
      <c r="F938">
        <v>0.01</v>
      </c>
      <c r="G938">
        <v>7.0000000000000007E-2</v>
      </c>
      <c r="H938">
        <v>-0.14000000000000001</v>
      </c>
      <c r="I938">
        <f>output__2[[#This Row],[wx]]*180/PI()</f>
        <v>0.57295779513082323</v>
      </c>
      <c r="J938">
        <f>output__2[[#This Row],[wy]]*180/PI()</f>
        <v>4.0107045659157627</v>
      </c>
      <c r="K938">
        <f>output__2[[#This Row],[wz]]*180/PI()</f>
        <v>-8.0214091318315255</v>
      </c>
      <c r="L938">
        <f>output__2[[#This Row],[wx (deg)]]*output__2[[#This Row],[dt]]</f>
        <v>8.8600474565641629E-2</v>
      </c>
      <c r="M938">
        <f>output__2[[#This Row],[wy (deg)]]*output__2[[#This Row],[dt]]</f>
        <v>0.62020332195949146</v>
      </c>
      <c r="N938">
        <f>output__2[[#This Row],[wz (deg)]]*output__2[[#This Row],[dt]]</f>
        <v>-1.2404066439189829</v>
      </c>
      <c r="O938">
        <f>SUM($L$2:output__2[[#This Row],[delta θx]])</f>
        <v>-156.72919346732709</v>
      </c>
      <c r="P938">
        <f>SUM($M$2:output__2[[#This Row],[delta θy]])</f>
        <v>39.197009344699239</v>
      </c>
      <c r="Q938">
        <f>SUM($N$2:output__2[[#This Row],[delta θz]])</f>
        <v>4.8936411225787673</v>
      </c>
      <c r="R938">
        <f>SQRT(output__2[[#This Row],[θ x]]^2+output__2[[#This Row],[θ y]]^2+output__2[[#This Row],[θ z]]^2)</f>
        <v>161.63042210525802</v>
      </c>
      <c r="S938">
        <f>output__2[[#This Row],[ax]]*$B938</f>
        <v>0.10515315999999587</v>
      </c>
      <c r="T938">
        <f>output__2[[#This Row],[ay]]*$B938</f>
        <v>0.10824589999999576</v>
      </c>
      <c r="U938">
        <f>output__2[[#This Row],[az]]*$B938</f>
        <v>-9.5874939999996231E-2</v>
      </c>
      <c r="V938">
        <f>SUM(S$2:S938)</f>
        <v>20.238989949999489</v>
      </c>
      <c r="W938">
        <f>SUM(T$2:T938)</f>
        <v>11.068311400000011</v>
      </c>
      <c r="X938">
        <f>SUM($U$2:U938)</f>
        <v>-96.109785179999477</v>
      </c>
      <c r="Y938">
        <f>SQRT(output__2[[#This Row],[vx]]^2+output__2[[#This Row],[vy]]^2+output__2[[#This Row],[vz]]^2)</f>
        <v>98.839339530316565</v>
      </c>
      <c r="Z938">
        <f t="shared" si="14"/>
        <v>0.97499999999999998</v>
      </c>
      <c r="AA938">
        <f>output__2[[#This Row],[m segmental(kg)]]*output__2[[#This Row],[vmag]]</f>
        <v>96.36835604205865</v>
      </c>
    </row>
    <row r="939" spans="1:27" x14ac:dyDescent="0.3">
      <c r="A939">
        <v>117.67192399999999</v>
      </c>
      <c r="B939">
        <f>output__2[[#This Row],[time]]-A938</f>
        <v>9.6064999999995848E-2</v>
      </c>
      <c r="C939">
        <v>7.0000000000000007E-2</v>
      </c>
      <c r="D939">
        <v>-0.14000000000000001</v>
      </c>
      <c r="E939">
        <v>0.34</v>
      </c>
      <c r="F939">
        <v>0.11</v>
      </c>
      <c r="G939">
        <v>0.06</v>
      </c>
      <c r="H939">
        <v>0.1</v>
      </c>
      <c r="I939">
        <f>output__2[[#This Row],[wx]]*180/PI()</f>
        <v>6.3025357464390561</v>
      </c>
      <c r="J939">
        <f>output__2[[#This Row],[wy]]*180/PI()</f>
        <v>3.4377467707849392</v>
      </c>
      <c r="K939">
        <f>output__2[[#This Row],[wz]]*180/PI()</f>
        <v>5.7295779513082321</v>
      </c>
      <c r="L939">
        <f>output__2[[#This Row],[wx (deg)]]*output__2[[#This Row],[dt]]</f>
        <v>0.60545309648164181</v>
      </c>
      <c r="M939">
        <f>output__2[[#This Row],[wy (deg)]]*output__2[[#This Row],[dt]]</f>
        <v>0.33024714353544093</v>
      </c>
      <c r="N939">
        <f>output__2[[#This Row],[wz (deg)]]*output__2[[#This Row],[dt]]</f>
        <v>0.55041190589240152</v>
      </c>
      <c r="O939">
        <f>SUM($L$2:output__2[[#This Row],[delta θx]])</f>
        <v>-156.12374037084544</v>
      </c>
      <c r="P939">
        <f>SUM($M$2:output__2[[#This Row],[delta θy]])</f>
        <v>39.527256488234677</v>
      </c>
      <c r="Q939">
        <f>SUM($N$2:output__2[[#This Row],[delta θz]])</f>
        <v>5.4440530284711688</v>
      </c>
      <c r="R939">
        <f>SQRT(output__2[[#This Row],[θ x]]^2+output__2[[#This Row],[θ y]]^2+output__2[[#This Row],[θ z]]^2)</f>
        <v>161.141751344109</v>
      </c>
      <c r="S939">
        <f>output__2[[#This Row],[ax]]*$B939</f>
        <v>6.7245499999997096E-3</v>
      </c>
      <c r="T939">
        <f>output__2[[#This Row],[ay]]*$B939</f>
        <v>-1.3449099999999419E-2</v>
      </c>
      <c r="U939">
        <f>output__2[[#This Row],[az]]*$B939</f>
        <v>3.2662099999998591E-2</v>
      </c>
      <c r="V939">
        <f>SUM(S$2:S939)</f>
        <v>20.24571449999949</v>
      </c>
      <c r="W939">
        <f>SUM(T$2:T939)</f>
        <v>11.054862300000012</v>
      </c>
      <c r="X939">
        <f>SUM($U$2:U939)</f>
        <v>-96.077123079999481</v>
      </c>
      <c r="Y939">
        <f>SQRT(output__2[[#This Row],[vx]]^2+output__2[[#This Row],[vy]]^2+output__2[[#This Row],[vz]]^2)</f>
        <v>98.807451720084458</v>
      </c>
      <c r="Z939">
        <f t="shared" si="14"/>
        <v>0.97499999999999998</v>
      </c>
      <c r="AA939">
        <f>output__2[[#This Row],[m segmental(kg)]]*output__2[[#This Row],[vmag]]</f>
        <v>96.337265427082343</v>
      </c>
    </row>
    <row r="940" spans="1:27" x14ac:dyDescent="0.3">
      <c r="A940">
        <v>117.797389</v>
      </c>
      <c r="B940">
        <f>output__2[[#This Row],[time]]-A939</f>
        <v>0.12546500000000549</v>
      </c>
      <c r="C940">
        <v>0.06</v>
      </c>
      <c r="D940">
        <v>0.03</v>
      </c>
      <c r="E940">
        <v>0.18</v>
      </c>
      <c r="F940">
        <v>0.06</v>
      </c>
      <c r="G940">
        <v>-0.02</v>
      </c>
      <c r="H940">
        <v>0.05</v>
      </c>
      <c r="I940">
        <f>output__2[[#This Row],[wx]]*180/PI()</f>
        <v>3.4377467707849392</v>
      </c>
      <c r="J940">
        <f>output__2[[#This Row],[wy]]*180/PI()</f>
        <v>-1.1459155902616465</v>
      </c>
      <c r="K940">
        <f>output__2[[#This Row],[wz]]*180/PI()</f>
        <v>2.8647889756541161</v>
      </c>
      <c r="L940">
        <f>output__2[[#This Row],[wx (deg)]]*output__2[[#This Row],[dt]]</f>
        <v>0.43131689859655126</v>
      </c>
      <c r="M940">
        <f>output__2[[#This Row],[wy (deg)]]*output__2[[#This Row],[dt]]</f>
        <v>-0.14377229953218376</v>
      </c>
      <c r="N940">
        <f>output__2[[#This Row],[wz (deg)]]*output__2[[#This Row],[dt]]</f>
        <v>0.35943074883045939</v>
      </c>
      <c r="O940">
        <f>SUM($L$2:output__2[[#This Row],[delta θx]])</f>
        <v>-155.69242347224889</v>
      </c>
      <c r="P940">
        <f>SUM($M$2:output__2[[#This Row],[delta θy]])</f>
        <v>39.383484188702496</v>
      </c>
      <c r="Q940">
        <f>SUM($N$2:output__2[[#This Row],[delta θz]])</f>
        <v>5.8034837773016283</v>
      </c>
      <c r="R940">
        <f>SQRT(output__2[[#This Row],[θ x]]^2+output__2[[#This Row],[θ y]]^2+output__2[[#This Row],[θ z]]^2)</f>
        <v>160.70118225282994</v>
      </c>
      <c r="S940">
        <f>output__2[[#This Row],[ax]]*$B940</f>
        <v>7.5279000000003293E-3</v>
      </c>
      <c r="T940">
        <f>output__2[[#This Row],[ay]]*$B940</f>
        <v>3.7639500000001646E-3</v>
      </c>
      <c r="U940">
        <f>output__2[[#This Row],[az]]*$B940</f>
        <v>2.2583700000000987E-2</v>
      </c>
      <c r="V940">
        <f>SUM(S$2:S940)</f>
        <v>20.25324239999949</v>
      </c>
      <c r="W940">
        <f>SUM(T$2:T940)</f>
        <v>11.058626250000012</v>
      </c>
      <c r="X940">
        <f>SUM($U$2:U940)</f>
        <v>-96.054539379999483</v>
      </c>
      <c r="Y940">
        <f>SQRT(output__2[[#This Row],[vx]]^2+output__2[[#This Row],[vy]]^2+output__2[[#This Row],[vz]]^2)</f>
        <v>98.787456581056887</v>
      </c>
      <c r="Z940">
        <f t="shared" si="14"/>
        <v>0.97499999999999998</v>
      </c>
      <c r="AA940">
        <f>output__2[[#This Row],[m segmental(kg)]]*output__2[[#This Row],[vmag]]</f>
        <v>96.317770166530465</v>
      </c>
    </row>
    <row r="941" spans="1:27" x14ac:dyDescent="0.3">
      <c r="A941">
        <v>117.92924499999999</v>
      </c>
      <c r="B941">
        <f>output__2[[#This Row],[time]]-A940</f>
        <v>0.13185599999999909</v>
      </c>
      <c r="C941">
        <v>-0.05</v>
      </c>
      <c r="D941">
        <v>0.2</v>
      </c>
      <c r="E941">
        <v>0.12</v>
      </c>
      <c r="F941">
        <v>-0.22</v>
      </c>
      <c r="G941">
        <v>-0.21</v>
      </c>
      <c r="H941">
        <v>0.04</v>
      </c>
      <c r="I941">
        <f>output__2[[#This Row],[wx]]*180/PI()</f>
        <v>-12.605071492878112</v>
      </c>
      <c r="J941">
        <f>output__2[[#This Row],[wy]]*180/PI()</f>
        <v>-12.032113697747286</v>
      </c>
      <c r="K941">
        <f>output__2[[#This Row],[wz]]*180/PI()</f>
        <v>2.2918311805232929</v>
      </c>
      <c r="L941">
        <f>output__2[[#This Row],[wx (deg)]]*output__2[[#This Row],[dt]]</f>
        <v>-1.6620543067649249</v>
      </c>
      <c r="M941">
        <f>output__2[[#This Row],[wy (deg)]]*output__2[[#This Row],[dt]]</f>
        <v>-1.5865063837301552</v>
      </c>
      <c r="N941">
        <f>output__2[[#This Row],[wz (deg)]]*output__2[[#This Row],[dt]]</f>
        <v>0.30219169213907721</v>
      </c>
      <c r="O941">
        <f>SUM($L$2:output__2[[#This Row],[delta θx]])</f>
        <v>-157.35447777901382</v>
      </c>
      <c r="P941">
        <f>SUM($M$2:output__2[[#This Row],[delta θy]])</f>
        <v>37.796977804972343</v>
      </c>
      <c r="Q941">
        <f>SUM($N$2:output__2[[#This Row],[delta θz]])</f>
        <v>6.1056754694407056</v>
      </c>
      <c r="R941">
        <f>SQRT(output__2[[#This Row],[θ x]]^2+output__2[[#This Row],[θ y]]^2+output__2[[#This Row],[θ z]]^2)</f>
        <v>161.94543056608254</v>
      </c>
      <c r="S941">
        <f>output__2[[#This Row],[ax]]*$B941</f>
        <v>-6.5927999999999543E-3</v>
      </c>
      <c r="T941">
        <f>output__2[[#This Row],[ay]]*$B941</f>
        <v>2.6371199999999817E-2</v>
      </c>
      <c r="U941">
        <f>output__2[[#This Row],[az]]*$B941</f>
        <v>1.5822719999999891E-2</v>
      </c>
      <c r="V941">
        <f>SUM(S$2:S941)</f>
        <v>20.24664959999949</v>
      </c>
      <c r="W941">
        <f>SUM(T$2:T941)</f>
        <v>11.084997450000012</v>
      </c>
      <c r="X941">
        <f>SUM($U$2:U941)</f>
        <v>-96.03871665999948</v>
      </c>
      <c r="Y941">
        <f>SQRT(output__2[[#This Row],[vx]]^2+output__2[[#This Row],[vy]]^2+output__2[[#This Row],[vz]]^2)</f>
        <v>98.773676079162556</v>
      </c>
      <c r="Z941">
        <f t="shared" si="14"/>
        <v>0.97499999999999998</v>
      </c>
      <c r="AA941">
        <f>output__2[[#This Row],[m segmental(kg)]]*output__2[[#This Row],[vmag]]</f>
        <v>96.304334177183492</v>
      </c>
    </row>
    <row r="942" spans="1:27" x14ac:dyDescent="0.3">
      <c r="A942">
        <v>118.05018899999999</v>
      </c>
      <c r="B942">
        <f>output__2[[#This Row],[time]]-A941</f>
        <v>0.12094399999999439</v>
      </c>
      <c r="C942">
        <v>-0.22</v>
      </c>
      <c r="D942">
        <v>-0.94000000000000006</v>
      </c>
      <c r="E942">
        <v>-0.85</v>
      </c>
      <c r="F942">
        <v>0</v>
      </c>
      <c r="G942">
        <v>-0.31</v>
      </c>
      <c r="H942">
        <v>0.09</v>
      </c>
      <c r="I942">
        <f>output__2[[#This Row],[wx]]*180/PI()</f>
        <v>0</v>
      </c>
      <c r="J942">
        <f>output__2[[#This Row],[wy]]*180/PI()</f>
        <v>-17.761691649055518</v>
      </c>
      <c r="K942">
        <f>output__2[[#This Row],[wz]]*180/PI()</f>
        <v>5.156620156177409</v>
      </c>
      <c r="L942">
        <f>output__2[[#This Row],[wx (deg)]]*output__2[[#This Row],[dt]]</f>
        <v>0</v>
      </c>
      <c r="M942">
        <f>output__2[[#This Row],[wy (deg)]]*output__2[[#This Row],[dt]]</f>
        <v>-2.1481700348032708</v>
      </c>
      <c r="N942">
        <f>output__2[[#This Row],[wz (deg)]]*output__2[[#This Row],[dt]]</f>
        <v>0.62366226816869164</v>
      </c>
      <c r="O942">
        <f>SUM($L$2:output__2[[#This Row],[delta θx]])</f>
        <v>-157.35447777901382</v>
      </c>
      <c r="P942">
        <f>SUM($M$2:output__2[[#This Row],[delta θy]])</f>
        <v>35.648807770169071</v>
      </c>
      <c r="Q942">
        <f>SUM($N$2:output__2[[#This Row],[delta θz]])</f>
        <v>6.7293377376093968</v>
      </c>
      <c r="R942">
        <f>SQRT(output__2[[#This Row],[θ x]]^2+output__2[[#This Row],[θ y]]^2+output__2[[#This Row],[θ z]]^2)</f>
        <v>161.4823617579562</v>
      </c>
      <c r="S942">
        <f>output__2[[#This Row],[ax]]*$B942</f>
        <v>-2.6607679999998766E-2</v>
      </c>
      <c r="T942">
        <f>output__2[[#This Row],[ay]]*$B942</f>
        <v>-0.11368735999999473</v>
      </c>
      <c r="U942">
        <f>output__2[[#This Row],[az]]*$B942</f>
        <v>-0.10280239999999523</v>
      </c>
      <c r="V942">
        <f>SUM(S$2:S942)</f>
        <v>20.220041919999492</v>
      </c>
      <c r="W942">
        <f>SUM(T$2:T942)</f>
        <v>10.971310090000017</v>
      </c>
      <c r="X942">
        <f>SUM($U$2:U942)</f>
        <v>-96.141519059999482</v>
      </c>
      <c r="Y942">
        <f>SQRT(output__2[[#This Row],[vx]]^2+output__2[[#This Row],[vy]]^2+output__2[[#This Row],[vz]]^2)</f>
        <v>98.855507825824844</v>
      </c>
      <c r="Z942">
        <f t="shared" si="14"/>
        <v>0.97499999999999998</v>
      </c>
      <c r="AA942">
        <f>output__2[[#This Row],[m segmental(kg)]]*output__2[[#This Row],[vmag]]</f>
        <v>96.384120130179227</v>
      </c>
    </row>
    <row r="943" spans="1:27" x14ac:dyDescent="0.3">
      <c r="A943">
        <v>118.19385199999999</v>
      </c>
      <c r="B943">
        <f>output__2[[#This Row],[time]]-A942</f>
        <v>0.14366300000000365</v>
      </c>
      <c r="C943">
        <v>-0.67</v>
      </c>
      <c r="D943">
        <v>0.15</v>
      </c>
      <c r="E943">
        <v>-0.16</v>
      </c>
      <c r="F943">
        <v>0.19</v>
      </c>
      <c r="G943">
        <v>-0.28000000000000003</v>
      </c>
      <c r="H943">
        <v>-0.06</v>
      </c>
      <c r="I943">
        <f>output__2[[#This Row],[wx]]*180/PI()</f>
        <v>10.886198107485642</v>
      </c>
      <c r="J943">
        <f>output__2[[#This Row],[wy]]*180/PI()</f>
        <v>-16.042818263663051</v>
      </c>
      <c r="K943">
        <f>output__2[[#This Row],[wz]]*180/PI()</f>
        <v>-3.4377467707849392</v>
      </c>
      <c r="L943">
        <f>output__2[[#This Row],[wx (deg)]]*output__2[[#This Row],[dt]]</f>
        <v>1.5639438787157496</v>
      </c>
      <c r="M943">
        <f>output__2[[#This Row],[wy (deg)]]*output__2[[#This Row],[dt]]</f>
        <v>-2.3047594002126832</v>
      </c>
      <c r="N943">
        <f>output__2[[#This Row],[wz (deg)]]*output__2[[#This Row],[dt]]</f>
        <v>-0.49387701433128928</v>
      </c>
      <c r="O943">
        <f>SUM($L$2:output__2[[#This Row],[delta θx]])</f>
        <v>-155.79053390029807</v>
      </c>
      <c r="P943">
        <f>SUM($M$2:output__2[[#This Row],[delta θy]])</f>
        <v>33.34404836995639</v>
      </c>
      <c r="Q943">
        <f>SUM($N$2:output__2[[#This Row],[delta θz]])</f>
        <v>6.2354607232781074</v>
      </c>
      <c r="R943">
        <f>SQRT(output__2[[#This Row],[θ x]]^2+output__2[[#This Row],[θ y]]^2+output__2[[#This Row],[θ z]]^2)</f>
        <v>159.440888686276</v>
      </c>
      <c r="S943">
        <f>output__2[[#This Row],[ax]]*$B943</f>
        <v>-9.6254210000002449E-2</v>
      </c>
      <c r="T943">
        <f>output__2[[#This Row],[ay]]*$B943</f>
        <v>2.1549450000000546E-2</v>
      </c>
      <c r="U943">
        <f>output__2[[#This Row],[az]]*$B943</f>
        <v>-2.2986080000000585E-2</v>
      </c>
      <c r="V943">
        <f>SUM(S$2:S943)</f>
        <v>20.12378770999949</v>
      </c>
      <c r="W943">
        <f>SUM(T$2:T943)</f>
        <v>10.992859540000017</v>
      </c>
      <c r="X943">
        <f>SUM($U$2:U943)</f>
        <v>-96.164505139999477</v>
      </c>
      <c r="Y943">
        <f>SQRT(output__2[[#This Row],[vx]]^2+output__2[[#This Row],[vy]]^2+output__2[[#This Row],[vz]]^2)</f>
        <v>98.860618253601274</v>
      </c>
      <c r="Z943">
        <f t="shared" si="14"/>
        <v>0.97499999999999998</v>
      </c>
      <c r="AA943">
        <f>output__2[[#This Row],[m segmental(kg)]]*output__2[[#This Row],[vmag]]</f>
        <v>96.389102797261245</v>
      </c>
    </row>
    <row r="944" spans="1:27" x14ac:dyDescent="0.3">
      <c r="A944">
        <v>118.324928</v>
      </c>
      <c r="B944">
        <f>output__2[[#This Row],[time]]-A943</f>
        <v>0.1310760000000073</v>
      </c>
      <c r="C944">
        <v>-0.06</v>
      </c>
      <c r="D944">
        <v>0.16</v>
      </c>
      <c r="E944">
        <v>0.01</v>
      </c>
      <c r="F944">
        <v>0.18</v>
      </c>
      <c r="G944">
        <v>-7.0000000000000007E-2</v>
      </c>
      <c r="H944">
        <v>0</v>
      </c>
      <c r="I944">
        <f>output__2[[#This Row],[wx]]*180/PI()</f>
        <v>10.313240312354818</v>
      </c>
      <c r="J944">
        <f>output__2[[#This Row],[wy]]*180/PI()</f>
        <v>-4.0107045659157627</v>
      </c>
      <c r="K944">
        <f>output__2[[#This Row],[wz]]*180/PI()</f>
        <v>0</v>
      </c>
      <c r="L944">
        <f>output__2[[#This Row],[wx (deg)]]*output__2[[#This Row],[dt]]</f>
        <v>1.3518182871822955</v>
      </c>
      <c r="M944">
        <f>output__2[[#This Row],[wy (deg)]]*output__2[[#This Row],[dt]]</f>
        <v>-0.52570711168200379</v>
      </c>
      <c r="N944">
        <f>output__2[[#This Row],[wz (deg)]]*output__2[[#This Row],[dt]]</f>
        <v>0</v>
      </c>
      <c r="O944">
        <f>SUM($L$2:output__2[[#This Row],[delta θx]])</f>
        <v>-154.43871561311579</v>
      </c>
      <c r="P944">
        <f>SUM($M$2:output__2[[#This Row],[delta θy]])</f>
        <v>32.818341258274387</v>
      </c>
      <c r="Q944">
        <f>SUM($N$2:output__2[[#This Row],[delta θz]])</f>
        <v>6.2354607232781074</v>
      </c>
      <c r="R944">
        <f>SQRT(output__2[[#This Row],[θ x]]^2+output__2[[#This Row],[θ y]]^2+output__2[[#This Row],[θ z]]^2)</f>
        <v>158.01025717846596</v>
      </c>
      <c r="S944">
        <f>output__2[[#This Row],[ax]]*$B944</f>
        <v>-7.8645600000004368E-3</v>
      </c>
      <c r="T944">
        <f>output__2[[#This Row],[ay]]*$B944</f>
        <v>2.0972160000001169E-2</v>
      </c>
      <c r="U944">
        <f>output__2[[#This Row],[az]]*$B944</f>
        <v>1.3107600000000731E-3</v>
      </c>
      <c r="V944">
        <f>SUM(S$2:S944)</f>
        <v>20.115923149999489</v>
      </c>
      <c r="W944">
        <f>SUM(T$2:T944)</f>
        <v>11.013831700000019</v>
      </c>
      <c r="X944">
        <f>SUM($U$2:U944)</f>
        <v>-96.163194379999481</v>
      </c>
      <c r="Y944">
        <f>SQRT(output__2[[#This Row],[vx]]^2+output__2[[#This Row],[vy]]^2+output__2[[#This Row],[vz]]^2)</f>
        <v>98.860076908012644</v>
      </c>
      <c r="Z944">
        <f t="shared" si="14"/>
        <v>0.97499999999999998</v>
      </c>
      <c r="AA944">
        <f>output__2[[#This Row],[m segmental(kg)]]*output__2[[#This Row],[vmag]]</f>
        <v>96.388574985312331</v>
      </c>
    </row>
    <row r="945" spans="1:27" x14ac:dyDescent="0.3">
      <c r="A945">
        <v>118.44493399999999</v>
      </c>
      <c r="B945">
        <f>output__2[[#This Row],[time]]-A944</f>
        <v>0.1200059999999894</v>
      </c>
      <c r="C945">
        <v>-0.25</v>
      </c>
      <c r="D945">
        <v>0.01</v>
      </c>
      <c r="E945">
        <v>0.16</v>
      </c>
      <c r="F945">
        <v>-0.25</v>
      </c>
      <c r="G945">
        <v>7.0000000000000007E-2</v>
      </c>
      <c r="H945">
        <v>-0.03</v>
      </c>
      <c r="I945">
        <f>output__2[[#This Row],[wx]]*180/PI()</f>
        <v>-14.323944878270581</v>
      </c>
      <c r="J945">
        <f>output__2[[#This Row],[wy]]*180/PI()</f>
        <v>4.0107045659157627</v>
      </c>
      <c r="K945">
        <f>output__2[[#This Row],[wz]]*180/PI()</f>
        <v>-1.7188733853924696</v>
      </c>
      <c r="L945">
        <f>output__2[[#This Row],[wx (deg)]]*output__2[[#This Row],[dt]]</f>
        <v>-1.7189593290615874</v>
      </c>
      <c r="M945">
        <f>output__2[[#This Row],[wy (deg)]]*output__2[[#This Row],[dt]]</f>
        <v>0.48130861213724452</v>
      </c>
      <c r="N945">
        <f>output__2[[#This Row],[wz (deg)]]*output__2[[#This Row],[dt]]</f>
        <v>-0.2062751194873905</v>
      </c>
      <c r="O945">
        <f>SUM($L$2:output__2[[#This Row],[delta θx]])</f>
        <v>-156.15767494217738</v>
      </c>
      <c r="P945">
        <f>SUM($M$2:output__2[[#This Row],[delta θy]])</f>
        <v>33.299649870411635</v>
      </c>
      <c r="Q945">
        <f>SUM($N$2:output__2[[#This Row],[delta θz]])</f>
        <v>6.029185603790717</v>
      </c>
      <c r="R945">
        <f>SQRT(output__2[[#This Row],[θ x]]^2+output__2[[#This Row],[θ y]]^2+output__2[[#This Row],[θ z]]^2)</f>
        <v>159.78246838712843</v>
      </c>
      <c r="S945">
        <f>output__2[[#This Row],[ax]]*$B945</f>
        <v>-3.000149999999735E-2</v>
      </c>
      <c r="T945">
        <f>output__2[[#This Row],[ay]]*$B945</f>
        <v>1.2000599999998939E-3</v>
      </c>
      <c r="U945">
        <f>output__2[[#This Row],[az]]*$B945</f>
        <v>1.9200959999998303E-2</v>
      </c>
      <c r="V945">
        <f>SUM(S$2:S945)</f>
        <v>20.085921649999491</v>
      </c>
      <c r="W945">
        <f>SUM(T$2:T945)</f>
        <v>11.015031760000019</v>
      </c>
      <c r="X945">
        <f>SUM($U$2:U945)</f>
        <v>-96.143993419999489</v>
      </c>
      <c r="Y945">
        <f>SQRT(output__2[[#This Row],[vx]]^2+output__2[[#This Row],[vy]]^2+output__2[[#This Row],[vz]]^2)</f>
        <v>98.835432128101871</v>
      </c>
      <c r="Z945">
        <f t="shared" si="14"/>
        <v>0.97499999999999998</v>
      </c>
      <c r="AA945">
        <f>output__2[[#This Row],[m segmental(kg)]]*output__2[[#This Row],[vmag]]</f>
        <v>96.364546324899322</v>
      </c>
    </row>
    <row r="946" spans="1:27" x14ac:dyDescent="0.3">
      <c r="A946">
        <v>118.562854</v>
      </c>
      <c r="B946">
        <f>output__2[[#This Row],[time]]-A945</f>
        <v>0.11792000000001224</v>
      </c>
      <c r="C946">
        <v>0.46</v>
      </c>
      <c r="D946">
        <v>1.46</v>
      </c>
      <c r="E946">
        <v>-3.79</v>
      </c>
      <c r="F946">
        <v>-0.21</v>
      </c>
      <c r="G946">
        <v>0.16</v>
      </c>
      <c r="H946">
        <v>-0.08</v>
      </c>
      <c r="I946">
        <f>output__2[[#This Row],[wx]]*180/PI()</f>
        <v>-12.032113697747286</v>
      </c>
      <c r="J946">
        <f>output__2[[#This Row],[wy]]*180/PI()</f>
        <v>9.1673247220931717</v>
      </c>
      <c r="K946">
        <f>output__2[[#This Row],[wz]]*180/PI()</f>
        <v>-4.5836623610465859</v>
      </c>
      <c r="L946">
        <f>output__2[[#This Row],[wx (deg)]]*output__2[[#This Row],[dt]]</f>
        <v>-1.4188268472385073</v>
      </c>
      <c r="M946">
        <f>output__2[[#This Row],[wy (deg)]]*output__2[[#This Row],[dt]]</f>
        <v>1.081010931229339</v>
      </c>
      <c r="N946">
        <f>output__2[[#This Row],[wz (deg)]]*output__2[[#This Row],[dt]]</f>
        <v>-0.5405054656146695</v>
      </c>
      <c r="O946">
        <f>SUM($L$2:output__2[[#This Row],[delta θx]])</f>
        <v>-157.57650178941589</v>
      </c>
      <c r="P946">
        <f>SUM($M$2:output__2[[#This Row],[delta θy]])</f>
        <v>34.380660801640971</v>
      </c>
      <c r="Q946">
        <f>SUM($N$2:output__2[[#This Row],[delta θz]])</f>
        <v>5.4886801381760471</v>
      </c>
      <c r="R946">
        <f>SQRT(output__2[[#This Row],[θ x]]^2+output__2[[#This Row],[θ y]]^2+output__2[[#This Row],[θ z]]^2)</f>
        <v>161.3769170699654</v>
      </c>
      <c r="S946">
        <f>output__2[[#This Row],[ax]]*$B946</f>
        <v>5.4243200000005633E-2</v>
      </c>
      <c r="T946">
        <f>output__2[[#This Row],[ay]]*$B946</f>
        <v>0.17216320000001786</v>
      </c>
      <c r="U946">
        <f>output__2[[#This Row],[az]]*$B946</f>
        <v>-0.44691680000004641</v>
      </c>
      <c r="V946">
        <f>SUM(S$2:S946)</f>
        <v>20.140164849999497</v>
      </c>
      <c r="W946">
        <f>SUM(T$2:T946)</f>
        <v>11.187194960000037</v>
      </c>
      <c r="X946">
        <f>SUM($U$2:U946)</f>
        <v>-96.590910219999529</v>
      </c>
      <c r="Y946">
        <f>SQRT(output__2[[#This Row],[vx]]^2+output__2[[#This Row],[vy]]^2+output__2[[#This Row],[vz]]^2)</f>
        <v>99.300470836679395</v>
      </c>
      <c r="Z946">
        <f t="shared" si="14"/>
        <v>0.97499999999999998</v>
      </c>
      <c r="AA946">
        <f>output__2[[#This Row],[m segmental(kg)]]*output__2[[#This Row],[vmag]]</f>
        <v>96.817959065762409</v>
      </c>
    </row>
    <row r="947" spans="1:27" x14ac:dyDescent="0.3">
      <c r="A947">
        <v>118.683464</v>
      </c>
      <c r="B947">
        <f>output__2[[#This Row],[time]]-A946</f>
        <v>0.12060999999999922</v>
      </c>
      <c r="C947">
        <v>0.64</v>
      </c>
      <c r="D947">
        <v>1.76</v>
      </c>
      <c r="E947">
        <v>-0.52</v>
      </c>
      <c r="F947">
        <v>0.05</v>
      </c>
      <c r="G947">
        <v>-0.09</v>
      </c>
      <c r="H947">
        <v>0.05</v>
      </c>
      <c r="I947">
        <f>output__2[[#This Row],[wx]]*180/PI()</f>
        <v>2.8647889756541161</v>
      </c>
      <c r="J947">
        <f>output__2[[#This Row],[wy]]*180/PI()</f>
        <v>-5.156620156177409</v>
      </c>
      <c r="K947">
        <f>output__2[[#This Row],[wz]]*180/PI()</f>
        <v>2.8647889756541161</v>
      </c>
      <c r="L947">
        <f>output__2[[#This Row],[wx (deg)]]*output__2[[#This Row],[dt]]</f>
        <v>0.34552219835364067</v>
      </c>
      <c r="M947">
        <f>output__2[[#This Row],[wy (deg)]]*output__2[[#This Row],[dt]]</f>
        <v>-0.62193995703655325</v>
      </c>
      <c r="N947">
        <f>output__2[[#This Row],[wz (deg)]]*output__2[[#This Row],[dt]]</f>
        <v>0.34552219835364067</v>
      </c>
      <c r="O947">
        <f>SUM($L$2:output__2[[#This Row],[delta θx]])</f>
        <v>-157.23097959106224</v>
      </c>
      <c r="P947">
        <f>SUM($M$2:output__2[[#This Row],[delta θy]])</f>
        <v>33.758720844604419</v>
      </c>
      <c r="Q947">
        <f>SUM($N$2:output__2[[#This Row],[delta θz]])</f>
        <v>5.834202336529688</v>
      </c>
      <c r="R947">
        <f>SQRT(output__2[[#This Row],[θ x]]^2+output__2[[#This Row],[θ y]]^2+output__2[[#This Row],[θ z]]^2)</f>
        <v>160.92007361772031</v>
      </c>
      <c r="S947">
        <f>output__2[[#This Row],[ax]]*$B947</f>
        <v>7.7190399999999507E-2</v>
      </c>
      <c r="T947">
        <f>output__2[[#This Row],[ay]]*$B947</f>
        <v>0.21227359999999862</v>
      </c>
      <c r="U947">
        <f>output__2[[#This Row],[az]]*$B947</f>
        <v>-6.2717199999999598E-2</v>
      </c>
      <c r="V947">
        <f>SUM(S$2:S947)</f>
        <v>20.217355249999496</v>
      </c>
      <c r="W947">
        <f>SUM(T$2:T947)</f>
        <v>11.399468560000035</v>
      </c>
      <c r="X947">
        <f>SUM($U$2:U947)</f>
        <v>-96.653627419999523</v>
      </c>
      <c r="Y947">
        <f>SQRT(output__2[[#This Row],[vx]]^2+output__2[[#This Row],[vy]]^2+output__2[[#This Row],[vz]]^2)</f>
        <v>99.401272779573574</v>
      </c>
      <c r="Z947">
        <f t="shared" si="14"/>
        <v>0.97499999999999998</v>
      </c>
      <c r="AA947">
        <f>output__2[[#This Row],[m segmental(kg)]]*output__2[[#This Row],[vmag]]</f>
        <v>96.916240960084238</v>
      </c>
    </row>
    <row r="948" spans="1:27" x14ac:dyDescent="0.3">
      <c r="A948">
        <v>118.83598099999999</v>
      </c>
      <c r="B948">
        <f>output__2[[#This Row],[time]]-A947</f>
        <v>0.15251699999998891</v>
      </c>
      <c r="C948">
        <v>-0.36</v>
      </c>
      <c r="D948">
        <v>-0.31</v>
      </c>
      <c r="E948">
        <v>-0.01</v>
      </c>
      <c r="F948">
        <v>0.02</v>
      </c>
      <c r="G948">
        <v>7.0000000000000007E-2</v>
      </c>
      <c r="H948">
        <v>-0.01</v>
      </c>
      <c r="I948">
        <f>output__2[[#This Row],[wx]]*180/PI()</f>
        <v>1.1459155902616465</v>
      </c>
      <c r="J948">
        <f>output__2[[#This Row],[wy]]*180/PI()</f>
        <v>4.0107045659157627</v>
      </c>
      <c r="K948">
        <f>output__2[[#This Row],[wz]]*180/PI()</f>
        <v>-0.57295779513082323</v>
      </c>
      <c r="L948">
        <f>output__2[[#This Row],[wx (deg)]]*output__2[[#This Row],[dt]]</f>
        <v>0.17477160807992284</v>
      </c>
      <c r="M948">
        <f>output__2[[#This Row],[wy (deg)]]*output__2[[#This Row],[dt]]</f>
        <v>0.61170062827972993</v>
      </c>
      <c r="N948">
        <f>output__2[[#This Row],[wz (deg)]]*output__2[[#This Row],[dt]]</f>
        <v>-8.7385804039961421E-2</v>
      </c>
      <c r="O948">
        <f>SUM($L$2:output__2[[#This Row],[delta θx]])</f>
        <v>-157.0562079829823</v>
      </c>
      <c r="P948">
        <f>SUM($M$2:output__2[[#This Row],[delta θy]])</f>
        <v>34.370421472884146</v>
      </c>
      <c r="Q948">
        <f>SUM($N$2:output__2[[#This Row],[delta θz]])</f>
        <v>5.7468165324897269</v>
      </c>
      <c r="R948">
        <f>SQRT(output__2[[#This Row],[θ x]]^2+output__2[[#This Row],[θ y]]^2+output__2[[#This Row],[θ z]]^2)</f>
        <v>160.87574160971437</v>
      </c>
      <c r="S948">
        <f>output__2[[#This Row],[ax]]*$B948</f>
        <v>-5.4906119999996006E-2</v>
      </c>
      <c r="T948">
        <f>output__2[[#This Row],[ay]]*$B948</f>
        <v>-4.7280269999996564E-2</v>
      </c>
      <c r="U948">
        <f>output__2[[#This Row],[az]]*$B948</f>
        <v>-1.5251699999998891E-3</v>
      </c>
      <c r="V948">
        <f>SUM(S$2:S948)</f>
        <v>20.162449129999501</v>
      </c>
      <c r="W948">
        <f>SUM(T$2:T948)</f>
        <v>11.352188290000038</v>
      </c>
      <c r="X948">
        <f>SUM($U$2:U948)</f>
        <v>-96.655152589999517</v>
      </c>
      <c r="Y948">
        <f>SQRT(output__2[[#This Row],[vx]]^2+output__2[[#This Row],[vy]]^2+output__2[[#This Row],[vz]]^2)</f>
        <v>99.386191475916419</v>
      </c>
      <c r="Z948">
        <f t="shared" si="14"/>
        <v>0.97499999999999998</v>
      </c>
      <c r="AA948">
        <f>output__2[[#This Row],[m segmental(kg)]]*output__2[[#This Row],[vmag]]</f>
        <v>96.901536689018513</v>
      </c>
    </row>
    <row r="949" spans="1:27" x14ac:dyDescent="0.3">
      <c r="A949">
        <v>118.931552</v>
      </c>
      <c r="B949">
        <f>output__2[[#This Row],[time]]-A948</f>
        <v>9.5571000000006734E-2</v>
      </c>
      <c r="C949">
        <v>0.13</v>
      </c>
      <c r="D949">
        <v>0.83000000000000007</v>
      </c>
      <c r="E949">
        <v>0.38</v>
      </c>
      <c r="F949">
        <v>0.01</v>
      </c>
      <c r="G949">
        <v>0.04</v>
      </c>
      <c r="H949">
        <v>7.0000000000000007E-2</v>
      </c>
      <c r="I949">
        <f>output__2[[#This Row],[wx]]*180/PI()</f>
        <v>0.57295779513082323</v>
      </c>
      <c r="J949">
        <f>output__2[[#This Row],[wy]]*180/PI()</f>
        <v>2.2918311805232929</v>
      </c>
      <c r="K949">
        <f>output__2[[#This Row],[wz]]*180/PI()</f>
        <v>4.0107045659157627</v>
      </c>
      <c r="L949">
        <f>output__2[[#This Row],[wx (deg)]]*output__2[[#This Row],[dt]]</f>
        <v>5.4758149438451767E-2</v>
      </c>
      <c r="M949">
        <f>output__2[[#This Row],[wy (deg)]]*output__2[[#This Row],[dt]]</f>
        <v>0.21903259775380707</v>
      </c>
      <c r="N949">
        <f>output__2[[#This Row],[wz (deg)]]*output__2[[#This Row],[dt]]</f>
        <v>0.38330704606916238</v>
      </c>
      <c r="O949">
        <f>SUM($L$2:output__2[[#This Row],[delta θx]])</f>
        <v>-157.00144983354386</v>
      </c>
      <c r="P949">
        <f>SUM($M$2:output__2[[#This Row],[delta θy]])</f>
        <v>34.589454070637956</v>
      </c>
      <c r="Q949">
        <f>SUM($N$2:output__2[[#This Row],[delta θz]])</f>
        <v>6.130123578558889</v>
      </c>
      <c r="R949">
        <f>SQRT(output__2[[#This Row],[θ x]]^2+output__2[[#This Row],[θ y]]^2+output__2[[#This Row],[θ z]]^2)</f>
        <v>160.88338633254821</v>
      </c>
      <c r="S949">
        <f>output__2[[#This Row],[ax]]*$B949</f>
        <v>1.2424230000000876E-2</v>
      </c>
      <c r="T949">
        <f>output__2[[#This Row],[ay]]*$B949</f>
        <v>7.9323930000005594E-2</v>
      </c>
      <c r="U949">
        <f>output__2[[#This Row],[az]]*$B949</f>
        <v>3.6316980000002559E-2</v>
      </c>
      <c r="V949">
        <f>SUM(S$2:S949)</f>
        <v>20.174873359999502</v>
      </c>
      <c r="W949">
        <f>SUM(T$2:T949)</f>
        <v>11.431512220000045</v>
      </c>
      <c r="X949">
        <f>SUM($U$2:U949)</f>
        <v>-96.618835609999508</v>
      </c>
      <c r="Y949">
        <f>SQRT(output__2[[#This Row],[vx]]^2+output__2[[#This Row],[vy]]^2+output__2[[#This Row],[vz]]^2)</f>
        <v>99.362489810592692</v>
      </c>
      <c r="Z949">
        <f t="shared" si="14"/>
        <v>0.97499999999999998</v>
      </c>
      <c r="AA949">
        <f>output__2[[#This Row],[m segmental(kg)]]*output__2[[#This Row],[vmag]]</f>
        <v>96.878427565327868</v>
      </c>
    </row>
    <row r="950" spans="1:27" x14ac:dyDescent="0.3">
      <c r="A950">
        <v>119.069373</v>
      </c>
      <c r="B950">
        <f>output__2[[#This Row],[time]]-A949</f>
        <v>0.13782100000000241</v>
      </c>
      <c r="C950">
        <v>0.01</v>
      </c>
      <c r="D950">
        <v>-0.36</v>
      </c>
      <c r="E950">
        <v>-0.08</v>
      </c>
      <c r="F950">
        <v>-0.28999999999999998</v>
      </c>
      <c r="G950">
        <v>0</v>
      </c>
      <c r="H950">
        <v>0.11</v>
      </c>
      <c r="I950">
        <f>output__2[[#This Row],[wx]]*180/PI()</f>
        <v>-16.615776058793873</v>
      </c>
      <c r="J950">
        <f>output__2[[#This Row],[wy]]*180/PI()</f>
        <v>0</v>
      </c>
      <c r="K950">
        <f>output__2[[#This Row],[wz]]*180/PI()</f>
        <v>6.3025357464390561</v>
      </c>
      <c r="L950">
        <f>output__2[[#This Row],[wx (deg)]]*output__2[[#This Row],[dt]]</f>
        <v>-2.2900028721990706</v>
      </c>
      <c r="M950">
        <f>output__2[[#This Row],[wy (deg)]]*output__2[[#This Row],[dt]]</f>
        <v>0</v>
      </c>
      <c r="N950">
        <f>output__2[[#This Row],[wz (deg)]]*output__2[[#This Row],[dt]]</f>
        <v>0.86862177910999239</v>
      </c>
      <c r="O950">
        <f>SUM($L$2:output__2[[#This Row],[delta θx]])</f>
        <v>-159.29145270574293</v>
      </c>
      <c r="P950">
        <f>SUM($M$2:output__2[[#This Row],[delta θy]])</f>
        <v>34.589454070637956</v>
      </c>
      <c r="Q950">
        <f>SUM($N$2:output__2[[#This Row],[delta θz]])</f>
        <v>6.9987453576688816</v>
      </c>
      <c r="R950">
        <f>SQRT(output__2[[#This Row],[θ x]]^2+output__2[[#This Row],[θ y]]^2+output__2[[#This Row],[θ z]]^2)</f>
        <v>163.15385277275004</v>
      </c>
      <c r="S950">
        <f>output__2[[#This Row],[ax]]*$B950</f>
        <v>1.3782100000000242E-3</v>
      </c>
      <c r="T950">
        <f>output__2[[#This Row],[ay]]*$B950</f>
        <v>-4.961556000000087E-2</v>
      </c>
      <c r="U950">
        <f>output__2[[#This Row],[az]]*$B950</f>
        <v>-1.1025680000000194E-2</v>
      </c>
      <c r="V950">
        <f>SUM(S$2:S950)</f>
        <v>20.176251569999501</v>
      </c>
      <c r="W950">
        <f>SUM(T$2:T950)</f>
        <v>11.381896660000043</v>
      </c>
      <c r="X950">
        <f>SUM($U$2:U950)</f>
        <v>-96.629861289999511</v>
      </c>
      <c r="Y950">
        <f>SQRT(output__2[[#This Row],[vx]]^2+output__2[[#This Row],[vy]]^2+output__2[[#This Row],[vz]]^2)</f>
        <v>99.367795547246459</v>
      </c>
      <c r="Z950">
        <f t="shared" si="14"/>
        <v>0.97499999999999998</v>
      </c>
      <c r="AA950">
        <f>output__2[[#This Row],[m segmental(kg)]]*output__2[[#This Row],[vmag]]</f>
        <v>96.8836006585653</v>
      </c>
    </row>
    <row r="951" spans="1:27" x14ac:dyDescent="0.3">
      <c r="A951">
        <v>119.195712</v>
      </c>
      <c r="B951">
        <f>output__2[[#This Row],[time]]-A950</f>
        <v>0.12633900000000153</v>
      </c>
      <c r="C951">
        <v>-0.55000000000000004</v>
      </c>
      <c r="D951">
        <v>0.49</v>
      </c>
      <c r="E951">
        <v>-2.38</v>
      </c>
      <c r="F951">
        <v>-0.09</v>
      </c>
      <c r="G951">
        <v>-0.11</v>
      </c>
      <c r="H951">
        <v>0.21</v>
      </c>
      <c r="I951">
        <f>output__2[[#This Row],[wx]]*180/PI()</f>
        <v>-5.156620156177409</v>
      </c>
      <c r="J951">
        <f>output__2[[#This Row],[wy]]*180/PI()</f>
        <v>-6.3025357464390561</v>
      </c>
      <c r="K951">
        <f>output__2[[#This Row],[wz]]*180/PI()</f>
        <v>12.032113697747286</v>
      </c>
      <c r="L951">
        <f>output__2[[#This Row],[wx (deg)]]*output__2[[#This Row],[dt]]</f>
        <v>-0.65148223391130555</v>
      </c>
      <c r="M951">
        <f>output__2[[#This Row],[wy (deg)]]*output__2[[#This Row],[dt]]</f>
        <v>-0.79625606366937363</v>
      </c>
      <c r="N951">
        <f>output__2[[#This Row],[wz (deg)]]*output__2[[#This Row],[dt]]</f>
        <v>1.5201252124597129</v>
      </c>
      <c r="O951">
        <f>SUM($L$2:output__2[[#This Row],[delta θx]])</f>
        <v>-159.94293493965424</v>
      </c>
      <c r="P951">
        <f>SUM($M$2:output__2[[#This Row],[delta θy]])</f>
        <v>33.793198006968581</v>
      </c>
      <c r="Q951">
        <f>SUM($N$2:output__2[[#This Row],[delta θz]])</f>
        <v>8.5188705701285947</v>
      </c>
      <c r="R951">
        <f>SQRT(output__2[[#This Row],[θ x]]^2+output__2[[#This Row],[θ y]]^2+output__2[[#This Row],[θ z]]^2)</f>
        <v>163.69573551085335</v>
      </c>
      <c r="S951">
        <f>output__2[[#This Row],[ax]]*$B951</f>
        <v>-6.9486450000000852E-2</v>
      </c>
      <c r="T951">
        <f>output__2[[#This Row],[ay]]*$B951</f>
        <v>6.190611000000075E-2</v>
      </c>
      <c r="U951">
        <f>output__2[[#This Row],[az]]*$B951</f>
        <v>-0.30068682000000363</v>
      </c>
      <c r="V951">
        <f>SUM(S$2:S951)</f>
        <v>20.106765119999501</v>
      </c>
      <c r="W951">
        <f>SUM(T$2:T951)</f>
        <v>11.443802770000044</v>
      </c>
      <c r="X951">
        <f>SUM($U$2:U951)</f>
        <v>-96.930548109999521</v>
      </c>
      <c r="Y951">
        <f>SQRT(output__2[[#This Row],[vx]]^2+output__2[[#This Row],[vy]]^2+output__2[[#This Row],[vz]]^2)</f>
        <v>99.653267795564147</v>
      </c>
      <c r="Z951">
        <f t="shared" si="14"/>
        <v>0.97499999999999998</v>
      </c>
      <c r="AA951">
        <f>output__2[[#This Row],[m segmental(kg)]]*output__2[[#This Row],[vmag]]</f>
        <v>97.161936100675035</v>
      </c>
    </row>
    <row r="952" spans="1:27" x14ac:dyDescent="0.3">
      <c r="A952">
        <v>119.31111</v>
      </c>
      <c r="B952">
        <f>output__2[[#This Row],[time]]-A951</f>
        <v>0.115397999999999</v>
      </c>
      <c r="C952">
        <v>-0.57999999999999996</v>
      </c>
      <c r="D952">
        <v>0.94000000000000006</v>
      </c>
      <c r="E952">
        <v>-0.02</v>
      </c>
      <c r="F952">
        <v>0.28999999999999998</v>
      </c>
      <c r="G952">
        <v>0.13</v>
      </c>
      <c r="H952">
        <v>0.18</v>
      </c>
      <c r="I952">
        <f>output__2[[#This Row],[wx]]*180/PI()</f>
        <v>16.615776058793873</v>
      </c>
      <c r="J952">
        <f>output__2[[#This Row],[wy]]*180/PI()</f>
        <v>7.4484513367007024</v>
      </c>
      <c r="K952">
        <f>output__2[[#This Row],[wz]]*180/PI()</f>
        <v>10.313240312354818</v>
      </c>
      <c r="L952">
        <f>output__2[[#This Row],[wx (deg)]]*output__2[[#This Row],[dt]]</f>
        <v>1.9174273256326788</v>
      </c>
      <c r="M952">
        <f>output__2[[#This Row],[wy (deg)]]*output__2[[#This Row],[dt]]</f>
        <v>0.8595363873525802</v>
      </c>
      <c r="N952">
        <f>output__2[[#This Row],[wz (deg)]]*output__2[[#This Row],[dt]]</f>
        <v>1.1901273055651109</v>
      </c>
      <c r="O952">
        <f>SUM($L$2:output__2[[#This Row],[delta θx]])</f>
        <v>-158.02550761402156</v>
      </c>
      <c r="P952">
        <f>SUM($M$2:output__2[[#This Row],[delta θy]])</f>
        <v>34.652734394321158</v>
      </c>
      <c r="Q952">
        <f>SUM($N$2:output__2[[#This Row],[delta θz]])</f>
        <v>9.7089978756937061</v>
      </c>
      <c r="R952">
        <f>SQRT(output__2[[#This Row],[θ x]]^2+output__2[[#This Row],[θ y]]^2+output__2[[#This Row],[θ z]]^2)</f>
        <v>162.07139691328257</v>
      </c>
      <c r="S952">
        <f>output__2[[#This Row],[ax]]*$B952</f>
        <v>-6.6930839999999422E-2</v>
      </c>
      <c r="T952">
        <f>output__2[[#This Row],[ay]]*$B952</f>
        <v>0.10847411999999906</v>
      </c>
      <c r="U952">
        <f>output__2[[#This Row],[az]]*$B952</f>
        <v>-2.30795999999998E-3</v>
      </c>
      <c r="V952">
        <f>SUM(S$2:S952)</f>
        <v>20.039834279999504</v>
      </c>
      <c r="W952">
        <f>SUM(T$2:T952)</f>
        <v>11.552276890000043</v>
      </c>
      <c r="X952">
        <f>SUM($U$2:U952)</f>
        <v>-96.932856069999517</v>
      </c>
      <c r="Y952">
        <f>SQRT(output__2[[#This Row],[vx]]^2+output__2[[#This Row],[vy]]^2+output__2[[#This Row],[vz]]^2)</f>
        <v>99.654546535520964</v>
      </c>
      <c r="Z952">
        <f t="shared" si="14"/>
        <v>0.97499999999999998</v>
      </c>
      <c r="AA952">
        <f>output__2[[#This Row],[m segmental(kg)]]*output__2[[#This Row],[vmag]]</f>
        <v>97.163182872132936</v>
      </c>
    </row>
    <row r="953" spans="1:27" x14ac:dyDescent="0.3">
      <c r="A953">
        <v>119.430599</v>
      </c>
      <c r="B953">
        <f>output__2[[#This Row],[time]]-A952</f>
        <v>0.11948900000000151</v>
      </c>
      <c r="C953">
        <v>-0.14000000000000001</v>
      </c>
      <c r="D953">
        <v>-0.3</v>
      </c>
      <c r="E953">
        <v>0.44</v>
      </c>
      <c r="F953">
        <v>0.19</v>
      </c>
      <c r="G953">
        <v>-0.06</v>
      </c>
      <c r="H953">
        <v>-0.05</v>
      </c>
      <c r="I953">
        <f>output__2[[#This Row],[wx]]*180/PI()</f>
        <v>10.886198107485642</v>
      </c>
      <c r="J953">
        <f>output__2[[#This Row],[wy]]*180/PI()</f>
        <v>-3.4377467707849392</v>
      </c>
      <c r="K953">
        <f>output__2[[#This Row],[wz]]*180/PI()</f>
        <v>-2.8647889756541161</v>
      </c>
      <c r="L953">
        <f>output__2[[#This Row],[wx (deg)]]*output__2[[#This Row],[dt]]</f>
        <v>1.3007809256653684</v>
      </c>
      <c r="M953">
        <f>output__2[[#This Row],[wy (deg)]]*output__2[[#This Row],[dt]]</f>
        <v>-0.41077292389432679</v>
      </c>
      <c r="N953">
        <f>output__2[[#This Row],[wz (deg)]]*output__2[[#This Row],[dt]]</f>
        <v>-0.34231076991193898</v>
      </c>
      <c r="O953">
        <f>SUM($L$2:output__2[[#This Row],[delta θx]])</f>
        <v>-156.72472668835618</v>
      </c>
      <c r="P953">
        <f>SUM($M$2:output__2[[#This Row],[delta θy]])</f>
        <v>34.24196147042683</v>
      </c>
      <c r="Q953">
        <f>SUM($N$2:output__2[[#This Row],[delta θz]])</f>
        <v>9.366687105781768</v>
      </c>
      <c r="R953">
        <f>SQRT(output__2[[#This Row],[θ x]]^2+output__2[[#This Row],[θ y]]^2+output__2[[#This Row],[θ z]]^2)</f>
        <v>160.69501146028074</v>
      </c>
      <c r="S953">
        <f>output__2[[#This Row],[ax]]*$B953</f>
        <v>-1.6728460000000212E-2</v>
      </c>
      <c r="T953">
        <f>output__2[[#This Row],[ay]]*$B953</f>
        <v>-3.5846700000000453E-2</v>
      </c>
      <c r="U953">
        <f>output__2[[#This Row],[az]]*$B953</f>
        <v>5.2575160000000662E-2</v>
      </c>
      <c r="V953">
        <f>SUM(S$2:S953)</f>
        <v>20.023105819999504</v>
      </c>
      <c r="W953">
        <f>SUM(T$2:T953)</f>
        <v>11.516430190000042</v>
      </c>
      <c r="X953">
        <f>SUM($U$2:U953)</f>
        <v>-96.880280909999513</v>
      </c>
      <c r="Y953">
        <f>SQRT(output__2[[#This Row],[vx]]^2+output__2[[#This Row],[vy]]^2+output__2[[#This Row],[vz]]^2)</f>
        <v>99.595892285778817</v>
      </c>
      <c r="Z953">
        <f t="shared" si="14"/>
        <v>0.97499999999999998</v>
      </c>
      <c r="AA953">
        <f>output__2[[#This Row],[m segmental(kg)]]*output__2[[#This Row],[vmag]]</f>
        <v>97.105994978634342</v>
      </c>
    </row>
    <row r="954" spans="1:27" x14ac:dyDescent="0.3">
      <c r="A954">
        <v>119.55953699999999</v>
      </c>
      <c r="B954">
        <f>output__2[[#This Row],[time]]-A953</f>
        <v>0.12893799999999089</v>
      </c>
      <c r="C954">
        <v>-0.17</v>
      </c>
      <c r="D954">
        <v>0.19</v>
      </c>
      <c r="E954">
        <v>0.03</v>
      </c>
      <c r="F954">
        <v>-0.11</v>
      </c>
      <c r="G954">
        <v>-0.03</v>
      </c>
      <c r="H954">
        <v>-0.12</v>
      </c>
      <c r="I954">
        <f>output__2[[#This Row],[wx]]*180/PI()</f>
        <v>-6.3025357464390561</v>
      </c>
      <c r="J954">
        <f>output__2[[#This Row],[wy]]*180/PI()</f>
        <v>-1.7188733853924696</v>
      </c>
      <c r="K954">
        <f>output__2[[#This Row],[wz]]*180/PI()</f>
        <v>-6.8754935415698784</v>
      </c>
      <c r="L954">
        <f>output__2[[#This Row],[wx (deg)]]*output__2[[#This Row],[dt]]</f>
        <v>-0.81263635407430157</v>
      </c>
      <c r="M954">
        <f>output__2[[#This Row],[wy (deg)]]*output__2[[#This Row],[dt]]</f>
        <v>-0.22162809656571858</v>
      </c>
      <c r="N954">
        <f>output__2[[#This Row],[wz (deg)]]*output__2[[#This Row],[dt]]</f>
        <v>-0.88651238626287432</v>
      </c>
      <c r="O954">
        <f>SUM($L$2:output__2[[#This Row],[delta θx]])</f>
        <v>-157.53736304243048</v>
      </c>
      <c r="P954">
        <f>SUM($M$2:output__2[[#This Row],[delta θy]])</f>
        <v>34.020333373861114</v>
      </c>
      <c r="Q954">
        <f>SUM($N$2:output__2[[#This Row],[delta θz]])</f>
        <v>8.4801747195188941</v>
      </c>
      <c r="R954">
        <f>SQRT(output__2[[#This Row],[θ x]]^2+output__2[[#This Row],[θ y]]^2+output__2[[#This Row],[θ z]]^2)</f>
        <v>161.3918126811418</v>
      </c>
      <c r="S954">
        <f>output__2[[#This Row],[ax]]*$B954</f>
        <v>-2.1919459999998454E-2</v>
      </c>
      <c r="T954">
        <f>output__2[[#This Row],[ay]]*$B954</f>
        <v>2.449821999999827E-2</v>
      </c>
      <c r="U954">
        <f>output__2[[#This Row],[az]]*$B954</f>
        <v>3.8681399999997267E-3</v>
      </c>
      <c r="V954">
        <f>SUM(S$2:S954)</f>
        <v>20.001186359999505</v>
      </c>
      <c r="W954">
        <f>SUM(T$2:T954)</f>
        <v>11.54092841000004</v>
      </c>
      <c r="X954">
        <f>SUM($U$2:U954)</f>
        <v>-96.876412769999519</v>
      </c>
      <c r="Y954">
        <f>SQRT(output__2[[#This Row],[vx]]^2+output__2[[#This Row],[vy]]^2+output__2[[#This Row],[vz]]^2)</f>
        <v>99.59056097620649</v>
      </c>
      <c r="Z954">
        <f t="shared" si="14"/>
        <v>0.97499999999999998</v>
      </c>
      <c r="AA954">
        <f>output__2[[#This Row],[m segmental(kg)]]*output__2[[#This Row],[vmag]]</f>
        <v>97.100796951801328</v>
      </c>
    </row>
    <row r="955" spans="1:27" x14ac:dyDescent="0.3">
      <c r="A955">
        <v>119.698431</v>
      </c>
      <c r="B955">
        <f>output__2[[#This Row],[time]]-A954</f>
        <v>0.13889400000000762</v>
      </c>
      <c r="C955">
        <v>0.41000000000000003</v>
      </c>
      <c r="D955">
        <v>2.94</v>
      </c>
      <c r="E955">
        <v>-0.91</v>
      </c>
      <c r="F955">
        <v>0.14000000000000001</v>
      </c>
      <c r="G955">
        <v>0.28000000000000003</v>
      </c>
      <c r="H955">
        <v>-0.13</v>
      </c>
      <c r="I955">
        <f>output__2[[#This Row],[wx]]*180/PI()</f>
        <v>8.0214091318315255</v>
      </c>
      <c r="J955">
        <f>output__2[[#This Row],[wy]]*180/PI()</f>
        <v>16.042818263663051</v>
      </c>
      <c r="K955">
        <f>output__2[[#This Row],[wz]]*180/PI()</f>
        <v>-7.4484513367007024</v>
      </c>
      <c r="L955">
        <f>output__2[[#This Row],[wx (deg)]]*output__2[[#This Row],[dt]]</f>
        <v>1.114125599956669</v>
      </c>
      <c r="M955">
        <f>output__2[[#This Row],[wy (deg)]]*output__2[[#This Row],[dt]]</f>
        <v>2.2282511999133381</v>
      </c>
      <c r="N955">
        <f>output__2[[#This Row],[wz (deg)]]*output__2[[#This Row],[dt]]</f>
        <v>-1.0345451999597641</v>
      </c>
      <c r="O955">
        <f>SUM($L$2:output__2[[#This Row],[delta θx]])</f>
        <v>-156.42323744247381</v>
      </c>
      <c r="P955">
        <f>SUM($M$2:output__2[[#This Row],[delta θy]])</f>
        <v>36.248584573774451</v>
      </c>
      <c r="Q955">
        <f>SUM($N$2:output__2[[#This Row],[delta θz]])</f>
        <v>7.4456295195591302</v>
      </c>
      <c r="R955">
        <f>SQRT(output__2[[#This Row],[θ x]]^2+output__2[[#This Row],[θ y]]^2+output__2[[#This Row],[θ z]]^2)</f>
        <v>160.74086753072208</v>
      </c>
      <c r="S955">
        <f>output__2[[#This Row],[ax]]*$B955</f>
        <v>5.6946540000003126E-2</v>
      </c>
      <c r="T955">
        <f>output__2[[#This Row],[ay]]*$B955</f>
        <v>0.40834836000002239</v>
      </c>
      <c r="U955">
        <f>output__2[[#This Row],[az]]*$B955</f>
        <v>-0.12639354000000694</v>
      </c>
      <c r="V955">
        <f>SUM(S$2:S955)</f>
        <v>20.058132899999507</v>
      </c>
      <c r="W955">
        <f>SUM(T$2:T955)</f>
        <v>11.949276770000063</v>
      </c>
      <c r="X955">
        <f>SUM($U$2:U955)</f>
        <v>-97.002806309999528</v>
      </c>
      <c r="Y955">
        <f>SQRT(output__2[[#This Row],[vx]]^2+output__2[[#This Row],[vy]]^2+output__2[[#This Row],[vz]]^2)</f>
        <v>99.773034146383409</v>
      </c>
      <c r="Z955">
        <f t="shared" si="14"/>
        <v>0.97499999999999998</v>
      </c>
      <c r="AA955">
        <f>output__2[[#This Row],[m segmental(kg)]]*output__2[[#This Row],[vmag]]</f>
        <v>97.27870829272382</v>
      </c>
    </row>
    <row r="956" spans="1:27" x14ac:dyDescent="0.3">
      <c r="A956">
        <v>119.809265</v>
      </c>
      <c r="B956">
        <f>output__2[[#This Row],[time]]-A955</f>
        <v>0.11083399999999699</v>
      </c>
      <c r="C956">
        <v>0.91</v>
      </c>
      <c r="D956">
        <v>-1.1100000000000001</v>
      </c>
      <c r="E956">
        <v>-0.03</v>
      </c>
      <c r="F956">
        <v>0.04</v>
      </c>
      <c r="G956">
        <v>0.17</v>
      </c>
      <c r="H956">
        <v>-0.09</v>
      </c>
      <c r="I956">
        <f>output__2[[#This Row],[wx]]*180/PI()</f>
        <v>2.2918311805232929</v>
      </c>
      <c r="J956">
        <f>output__2[[#This Row],[wy]]*180/PI()</f>
        <v>9.7402825172239957</v>
      </c>
      <c r="K956">
        <f>output__2[[#This Row],[wz]]*180/PI()</f>
        <v>-5.156620156177409</v>
      </c>
      <c r="L956">
        <f>output__2[[#This Row],[wx (deg)]]*output__2[[#This Row],[dt]]</f>
        <v>0.25401281706211176</v>
      </c>
      <c r="M956">
        <f>output__2[[#This Row],[wy (deg)]]*output__2[[#This Row],[dt]]</f>
        <v>1.079554472513975</v>
      </c>
      <c r="N956">
        <f>output__2[[#This Row],[wz (deg)]]*output__2[[#This Row],[dt]]</f>
        <v>-0.57152883838975144</v>
      </c>
      <c r="O956">
        <f>SUM($L$2:output__2[[#This Row],[delta θx]])</f>
        <v>-156.16922462541169</v>
      </c>
      <c r="P956">
        <f>SUM($M$2:output__2[[#This Row],[delta θy]])</f>
        <v>37.328139046288427</v>
      </c>
      <c r="Q956">
        <f>SUM($N$2:output__2[[#This Row],[delta θz]])</f>
        <v>6.874100681169379</v>
      </c>
      <c r="R956">
        <f>SQRT(output__2[[#This Row],[θ x]]^2+output__2[[#This Row],[θ y]]^2+output__2[[#This Row],[θ z]]^2)</f>
        <v>160.71549379240381</v>
      </c>
      <c r="S956">
        <f>output__2[[#This Row],[ax]]*$B956</f>
        <v>0.10085893999999726</v>
      </c>
      <c r="T956">
        <f>output__2[[#This Row],[ay]]*$B956</f>
        <v>-0.12302573999999666</v>
      </c>
      <c r="U956">
        <f>output__2[[#This Row],[az]]*$B956</f>
        <v>-3.3250199999999095E-3</v>
      </c>
      <c r="V956">
        <f>SUM(S$2:S956)</f>
        <v>20.158991839999505</v>
      </c>
      <c r="W956">
        <f>SUM(T$2:T956)</f>
        <v>11.826251030000066</v>
      </c>
      <c r="X956">
        <f>SUM($U$2:U956)</f>
        <v>-97.006131329999533</v>
      </c>
      <c r="Y956">
        <f>SQRT(output__2[[#This Row],[vx]]^2+output__2[[#This Row],[vy]]^2+output__2[[#This Row],[vz]]^2)</f>
        <v>99.781935644899477</v>
      </c>
      <c r="Z956">
        <f t="shared" si="14"/>
        <v>0.97499999999999998</v>
      </c>
      <c r="AA956">
        <f>output__2[[#This Row],[m segmental(kg)]]*output__2[[#This Row],[vmag]]</f>
        <v>97.287387253776984</v>
      </c>
    </row>
    <row r="957" spans="1:27" x14ac:dyDescent="0.3">
      <c r="A957">
        <v>119.93296099999999</v>
      </c>
      <c r="B957">
        <f>output__2[[#This Row],[time]]-A956</f>
        <v>0.12369599999999537</v>
      </c>
      <c r="C957">
        <v>0.78</v>
      </c>
      <c r="D957">
        <v>-0.65</v>
      </c>
      <c r="E957">
        <v>0.53</v>
      </c>
      <c r="F957">
        <v>-0.06</v>
      </c>
      <c r="G957">
        <v>0.23</v>
      </c>
      <c r="H957">
        <v>-0.04</v>
      </c>
      <c r="I957">
        <f>output__2[[#This Row],[wx]]*180/PI()</f>
        <v>-3.4377467707849392</v>
      </c>
      <c r="J957">
        <f>output__2[[#This Row],[wy]]*180/PI()</f>
        <v>13.178029288008934</v>
      </c>
      <c r="K957">
        <f>output__2[[#This Row],[wz]]*180/PI()</f>
        <v>-2.2918311805232929</v>
      </c>
      <c r="L957">
        <f>output__2[[#This Row],[wx (deg)]]*output__2[[#This Row],[dt]]</f>
        <v>-0.42523552455899788</v>
      </c>
      <c r="M957">
        <f>output__2[[#This Row],[wy (deg)]]*output__2[[#This Row],[dt]]</f>
        <v>1.630069510809492</v>
      </c>
      <c r="N957">
        <f>output__2[[#This Row],[wz (deg)]]*output__2[[#This Row],[dt]]</f>
        <v>-0.28349034970599862</v>
      </c>
      <c r="O957">
        <f>SUM($L$2:output__2[[#This Row],[delta θx]])</f>
        <v>-156.59446014997067</v>
      </c>
      <c r="P957">
        <f>SUM($M$2:output__2[[#This Row],[delta θy]])</f>
        <v>38.958208557097919</v>
      </c>
      <c r="Q957">
        <f>SUM($N$2:output__2[[#This Row],[delta θz]])</f>
        <v>6.5906103314633802</v>
      </c>
      <c r="R957">
        <f>SQRT(output__2[[#This Row],[θ x]]^2+output__2[[#This Row],[θ y]]^2+output__2[[#This Row],[θ z]]^2)</f>
        <v>161.50233158744268</v>
      </c>
      <c r="S957">
        <f>output__2[[#This Row],[ax]]*$B957</f>
        <v>9.6482879999996385E-2</v>
      </c>
      <c r="T957">
        <f>output__2[[#This Row],[ay]]*$B957</f>
        <v>-8.0402399999996987E-2</v>
      </c>
      <c r="U957">
        <f>output__2[[#This Row],[az]]*$B957</f>
        <v>6.5558879999997544E-2</v>
      </c>
      <c r="V957">
        <f>SUM(S$2:S957)</f>
        <v>20.255474719999501</v>
      </c>
      <c r="W957">
        <f>SUM(T$2:T957)</f>
        <v>11.745848630000069</v>
      </c>
      <c r="X957">
        <f>SUM($U$2:U957)</f>
        <v>-96.940572449999536</v>
      </c>
      <c r="Y957">
        <f>SQRT(output__2[[#This Row],[vx]]^2+output__2[[#This Row],[vy]]^2+output__2[[#This Row],[vz]]^2)</f>
        <v>99.728249774600087</v>
      </c>
      <c r="Z957">
        <f t="shared" si="14"/>
        <v>0.97499999999999998</v>
      </c>
      <c r="AA957">
        <f>output__2[[#This Row],[m segmental(kg)]]*output__2[[#This Row],[vmag]]</f>
        <v>97.235043530235089</v>
      </c>
    </row>
    <row r="958" spans="1:27" x14ac:dyDescent="0.3">
      <c r="A958">
        <v>120.06077399999999</v>
      </c>
      <c r="B958">
        <f>output__2[[#This Row],[time]]-A957</f>
        <v>0.12781300000000329</v>
      </c>
      <c r="C958">
        <v>0.27</v>
      </c>
      <c r="D958">
        <v>-0.6</v>
      </c>
      <c r="E958">
        <v>0.42</v>
      </c>
      <c r="F958">
        <v>0.2</v>
      </c>
      <c r="G958">
        <v>0.03</v>
      </c>
      <c r="H958">
        <v>7.0000000000000007E-2</v>
      </c>
      <c r="I958">
        <f>output__2[[#This Row],[wx]]*180/PI()</f>
        <v>11.459155902616464</v>
      </c>
      <c r="J958">
        <f>output__2[[#This Row],[wy]]*180/PI()</f>
        <v>1.7188733853924696</v>
      </c>
      <c r="K958">
        <f>output__2[[#This Row],[wz]]*180/PI()</f>
        <v>4.0107045659157627</v>
      </c>
      <c r="L958">
        <f>output__2[[#This Row],[wx (deg)]]*output__2[[#This Row],[dt]]</f>
        <v>1.4646290933811559</v>
      </c>
      <c r="M958">
        <f>output__2[[#This Row],[wy (deg)]]*output__2[[#This Row],[dt]]</f>
        <v>0.21969436400717335</v>
      </c>
      <c r="N958">
        <f>output__2[[#This Row],[wz (deg)]]*output__2[[#This Row],[dt]]</f>
        <v>0.51262018268340459</v>
      </c>
      <c r="O958">
        <f>SUM($L$2:output__2[[#This Row],[delta θx]])</f>
        <v>-155.12983105658952</v>
      </c>
      <c r="P958">
        <f>SUM($M$2:output__2[[#This Row],[delta θy]])</f>
        <v>39.177902921105094</v>
      </c>
      <c r="Q958">
        <f>SUM($N$2:output__2[[#This Row],[delta θz]])</f>
        <v>7.1032305141467846</v>
      </c>
      <c r="R958">
        <f>SQRT(output__2[[#This Row],[θ x]]^2+output__2[[#This Row],[θ y]]^2+output__2[[#This Row],[θ z]]^2)</f>
        <v>160.15813574301697</v>
      </c>
      <c r="S958">
        <f>output__2[[#This Row],[ax]]*$B958</f>
        <v>3.4509510000000888E-2</v>
      </c>
      <c r="T958">
        <f>output__2[[#This Row],[ay]]*$B958</f>
        <v>-7.6687800000001971E-2</v>
      </c>
      <c r="U958">
        <f>output__2[[#This Row],[az]]*$B958</f>
        <v>5.3681460000001381E-2</v>
      </c>
      <c r="V958">
        <f>SUM(S$2:S958)</f>
        <v>20.289984229999501</v>
      </c>
      <c r="W958">
        <f>SUM(T$2:T958)</f>
        <v>11.669160830000067</v>
      </c>
      <c r="X958">
        <f>SUM($U$2:U958)</f>
        <v>-96.886890989999529</v>
      </c>
      <c r="Y958">
        <f>SQRT(output__2[[#This Row],[vx]]^2+output__2[[#This Row],[vy]]^2+output__2[[#This Row],[vz]]^2)</f>
        <v>99.674080985169297</v>
      </c>
      <c r="Z958">
        <f t="shared" si="14"/>
        <v>0.97499999999999998</v>
      </c>
      <c r="AA958">
        <f>output__2[[#This Row],[m segmental(kg)]]*output__2[[#This Row],[vmag]]</f>
        <v>97.182228960540058</v>
      </c>
    </row>
    <row r="959" spans="1:27" x14ac:dyDescent="0.3">
      <c r="A959">
        <v>120.20681999999999</v>
      </c>
      <c r="B959">
        <f>output__2[[#This Row],[time]]-A958</f>
        <v>0.14604599999999834</v>
      </c>
      <c r="C959">
        <v>0.28999999999999998</v>
      </c>
      <c r="D959">
        <v>-0.13</v>
      </c>
      <c r="E959">
        <v>0.18</v>
      </c>
      <c r="F959">
        <v>-0.01</v>
      </c>
      <c r="G959">
        <v>-0.1</v>
      </c>
      <c r="H959">
        <v>0.08</v>
      </c>
      <c r="I959">
        <f>output__2[[#This Row],[wx]]*180/PI()</f>
        <v>-0.57295779513082323</v>
      </c>
      <c r="J959">
        <f>output__2[[#This Row],[wy]]*180/PI()</f>
        <v>-5.7295779513082321</v>
      </c>
      <c r="K959">
        <f>output__2[[#This Row],[wz]]*180/PI()</f>
        <v>4.5836623610465859</v>
      </c>
      <c r="L959">
        <f>output__2[[#This Row],[wx (deg)]]*output__2[[#This Row],[dt]]</f>
        <v>-8.3678194147675258E-2</v>
      </c>
      <c r="M959">
        <f>output__2[[#This Row],[wy (deg)]]*output__2[[#This Row],[dt]]</f>
        <v>-0.83678194147675256</v>
      </c>
      <c r="N959">
        <f>output__2[[#This Row],[wz (deg)]]*output__2[[#This Row],[dt]]</f>
        <v>0.66942555318140207</v>
      </c>
      <c r="O959">
        <f>SUM($L$2:output__2[[#This Row],[delta θx]])</f>
        <v>-155.21350925073719</v>
      </c>
      <c r="P959">
        <f>SUM($M$2:output__2[[#This Row],[delta θy]])</f>
        <v>38.341120979628343</v>
      </c>
      <c r="Q959">
        <f>SUM($N$2:output__2[[#This Row],[delta θz]])</f>
        <v>7.772656067328187</v>
      </c>
      <c r="R959">
        <f>SQRT(output__2[[#This Row],[θ x]]^2+output__2[[#This Row],[θ y]]^2+output__2[[#This Row],[θ z]]^2)</f>
        <v>160.06776438197716</v>
      </c>
      <c r="S959">
        <f>output__2[[#This Row],[ax]]*$B959</f>
        <v>4.2353339999999517E-2</v>
      </c>
      <c r="T959">
        <f>output__2[[#This Row],[ay]]*$B959</f>
        <v>-1.8985979999999784E-2</v>
      </c>
      <c r="U959">
        <f>output__2[[#This Row],[az]]*$B959</f>
        <v>2.6288279999999702E-2</v>
      </c>
      <c r="V959">
        <f>SUM(S$2:S959)</f>
        <v>20.332337569999499</v>
      </c>
      <c r="W959">
        <f>SUM(T$2:T959)</f>
        <v>11.650174850000067</v>
      </c>
      <c r="X959">
        <f>SUM($U$2:U959)</f>
        <v>-96.860602709999526</v>
      </c>
      <c r="Y959">
        <f>SQRT(output__2[[#This Row],[vx]]^2+output__2[[#This Row],[vy]]^2+output__2[[#This Row],[vz]]^2)</f>
        <v>99.654939076998858</v>
      </c>
      <c r="Z959">
        <f t="shared" si="14"/>
        <v>0.97499999999999998</v>
      </c>
      <c r="AA959">
        <f>output__2[[#This Row],[m segmental(kg)]]*output__2[[#This Row],[vmag]]</f>
        <v>97.163565600073881</v>
      </c>
    </row>
    <row r="960" spans="1:27" x14ac:dyDescent="0.3">
      <c r="A960">
        <v>120.31861199999999</v>
      </c>
      <c r="B960">
        <f>output__2[[#This Row],[time]]-A959</f>
        <v>0.11179199999999412</v>
      </c>
      <c r="C960">
        <v>-0.49</v>
      </c>
      <c r="D960">
        <v>0</v>
      </c>
      <c r="E960">
        <v>-1.73</v>
      </c>
      <c r="F960">
        <v>0.02</v>
      </c>
      <c r="G960">
        <v>-0.32</v>
      </c>
      <c r="H960">
        <v>0.23</v>
      </c>
      <c r="I960">
        <f>output__2[[#This Row],[wx]]*180/PI()</f>
        <v>1.1459155902616465</v>
      </c>
      <c r="J960">
        <f>output__2[[#This Row],[wy]]*180/PI()</f>
        <v>-18.334649444186343</v>
      </c>
      <c r="K960">
        <f>output__2[[#This Row],[wz]]*180/PI()</f>
        <v>13.178029288008934</v>
      </c>
      <c r="L960">
        <f>output__2[[#This Row],[wx (deg)]]*output__2[[#This Row],[dt]]</f>
        <v>0.12810419566652323</v>
      </c>
      <c r="M960">
        <f>output__2[[#This Row],[wy (deg)]]*output__2[[#This Row],[dt]]</f>
        <v>-2.0496671306643717</v>
      </c>
      <c r="N960">
        <f>output__2[[#This Row],[wz (deg)]]*output__2[[#This Row],[dt]]</f>
        <v>1.4731982501650174</v>
      </c>
      <c r="O960">
        <f>SUM($L$2:output__2[[#This Row],[delta θx]])</f>
        <v>-155.08540505507068</v>
      </c>
      <c r="P960">
        <f>SUM($M$2:output__2[[#This Row],[delta θy]])</f>
        <v>36.291453848963968</v>
      </c>
      <c r="Q960">
        <f>SUM($N$2:output__2[[#This Row],[delta θz]])</f>
        <v>9.2458543174932046</v>
      </c>
      <c r="R960">
        <f>SQRT(output__2[[#This Row],[θ x]]^2+output__2[[#This Row],[θ y]]^2+output__2[[#This Row],[θ z]]^2)</f>
        <v>159.54321767354176</v>
      </c>
      <c r="S960">
        <f>output__2[[#This Row],[ax]]*$B960</f>
        <v>-5.477807999999712E-2</v>
      </c>
      <c r="T960">
        <f>output__2[[#This Row],[ay]]*$B960</f>
        <v>0</v>
      </c>
      <c r="U960">
        <f>output__2[[#This Row],[az]]*$B960</f>
        <v>-0.19340015999998983</v>
      </c>
      <c r="V960">
        <f>SUM(S$2:S960)</f>
        <v>20.277559489999501</v>
      </c>
      <c r="W960">
        <f>SUM(T$2:T960)</f>
        <v>11.650174850000067</v>
      </c>
      <c r="X960">
        <f>SUM($U$2:U960)</f>
        <v>-97.054002869999522</v>
      </c>
      <c r="Y960">
        <f>SQRT(output__2[[#This Row],[vx]]^2+output__2[[#This Row],[vy]]^2+output__2[[#This Row],[vz]]^2)</f>
        <v>99.831785849978246</v>
      </c>
      <c r="Z960">
        <f t="shared" si="14"/>
        <v>0.97499999999999998</v>
      </c>
      <c r="AA960">
        <f>output__2[[#This Row],[m segmental(kg)]]*output__2[[#This Row],[vmag]]</f>
        <v>97.335991203728781</v>
      </c>
    </row>
    <row r="961" spans="1:27" x14ac:dyDescent="0.3">
      <c r="A961">
        <v>120.43521199999999</v>
      </c>
      <c r="B961">
        <f>output__2[[#This Row],[time]]-A960</f>
        <v>0.11660000000000537</v>
      </c>
      <c r="C961">
        <v>-0.39</v>
      </c>
      <c r="D961">
        <v>0.67</v>
      </c>
      <c r="E961">
        <v>0.03</v>
      </c>
      <c r="F961">
        <v>0.08</v>
      </c>
      <c r="G961">
        <v>-0.16</v>
      </c>
      <c r="H961">
        <v>0.11</v>
      </c>
      <c r="I961">
        <f>output__2[[#This Row],[wx]]*180/PI()</f>
        <v>4.5836623610465859</v>
      </c>
      <c r="J961">
        <f>output__2[[#This Row],[wy]]*180/PI()</f>
        <v>-9.1673247220931717</v>
      </c>
      <c r="K961">
        <f>output__2[[#This Row],[wz]]*180/PI()</f>
        <v>6.3025357464390561</v>
      </c>
      <c r="L961">
        <f>output__2[[#This Row],[wx (deg)]]*output__2[[#This Row],[dt]]</f>
        <v>0.53445503129805649</v>
      </c>
      <c r="M961">
        <f>output__2[[#This Row],[wy (deg)]]*output__2[[#This Row],[dt]]</f>
        <v>-1.068910062596113</v>
      </c>
      <c r="N961">
        <f>output__2[[#This Row],[wz (deg)]]*output__2[[#This Row],[dt]]</f>
        <v>0.73487566803482773</v>
      </c>
      <c r="O961">
        <f>SUM($L$2:output__2[[#This Row],[delta θx]])</f>
        <v>-154.55095002377263</v>
      </c>
      <c r="P961">
        <f>SUM($M$2:output__2[[#This Row],[delta θy]])</f>
        <v>35.222543786367858</v>
      </c>
      <c r="Q961">
        <f>SUM($N$2:output__2[[#This Row],[delta θz]])</f>
        <v>9.9807299855280327</v>
      </c>
      <c r="R961">
        <f>SQRT(output__2[[#This Row],[θ x]]^2+output__2[[#This Row],[θ y]]^2+output__2[[#This Row],[θ z]]^2)</f>
        <v>158.82770134670238</v>
      </c>
      <c r="S961">
        <f>output__2[[#This Row],[ax]]*$B961</f>
        <v>-4.5474000000002096E-2</v>
      </c>
      <c r="T961">
        <f>output__2[[#This Row],[ay]]*$B961</f>
        <v>7.8122000000003605E-2</v>
      </c>
      <c r="U961">
        <f>output__2[[#This Row],[az]]*$B961</f>
        <v>3.4980000000001607E-3</v>
      </c>
      <c r="V961">
        <f>SUM(S$2:S961)</f>
        <v>20.232085489999498</v>
      </c>
      <c r="W961">
        <f>SUM(T$2:T961)</f>
        <v>11.728296850000071</v>
      </c>
      <c r="X961">
        <f>SUM($U$2:U961)</f>
        <v>-97.050504869999529</v>
      </c>
      <c r="Y961">
        <f>SQRT(output__2[[#This Row],[vx]]^2+output__2[[#This Row],[vy]]^2+output__2[[#This Row],[vz]]^2)</f>
        <v>99.828306235246586</v>
      </c>
      <c r="Z961">
        <f t="shared" si="14"/>
        <v>0.97499999999999998</v>
      </c>
      <c r="AA961">
        <f>output__2[[#This Row],[m segmental(kg)]]*output__2[[#This Row],[vmag]]</f>
        <v>97.332598579365424</v>
      </c>
    </row>
    <row r="962" spans="1:27" x14ac:dyDescent="0.3">
      <c r="A962">
        <v>120.560712</v>
      </c>
      <c r="B962">
        <f>output__2[[#This Row],[time]]-A961</f>
        <v>0.12550000000000239</v>
      </c>
      <c r="C962">
        <v>0.04</v>
      </c>
      <c r="D962">
        <v>-0.74</v>
      </c>
      <c r="E962">
        <v>0.66</v>
      </c>
      <c r="F962">
        <v>-0.12</v>
      </c>
      <c r="G962">
        <v>-0.19</v>
      </c>
      <c r="H962">
        <v>-0.08</v>
      </c>
      <c r="I962">
        <f>output__2[[#This Row],[wx]]*180/PI()</f>
        <v>-6.8754935415698784</v>
      </c>
      <c r="J962">
        <f>output__2[[#This Row],[wy]]*180/PI()</f>
        <v>-10.886198107485642</v>
      </c>
      <c r="K962">
        <f>output__2[[#This Row],[wz]]*180/PI()</f>
        <v>-4.5836623610465859</v>
      </c>
      <c r="L962">
        <f>output__2[[#This Row],[wx (deg)]]*output__2[[#This Row],[dt]]</f>
        <v>-0.86287443946703613</v>
      </c>
      <c r="M962">
        <f>output__2[[#This Row],[wy (deg)]]*output__2[[#This Row],[dt]]</f>
        <v>-1.3662178624894741</v>
      </c>
      <c r="N962">
        <f>output__2[[#This Row],[wz (deg)]]*output__2[[#This Row],[dt]]</f>
        <v>-0.57524962631135745</v>
      </c>
      <c r="O962">
        <f>SUM($L$2:output__2[[#This Row],[delta θx]])</f>
        <v>-155.41382446323968</v>
      </c>
      <c r="P962">
        <f>SUM($M$2:output__2[[#This Row],[delta θy]])</f>
        <v>33.856325923878387</v>
      </c>
      <c r="Q962">
        <f>SUM($N$2:output__2[[#This Row],[delta θz]])</f>
        <v>9.4054803592166749</v>
      </c>
      <c r="R962">
        <f>SQRT(output__2[[#This Row],[θ x]]^2+output__2[[#This Row],[θ y]]^2+output__2[[#This Row],[θ z]]^2)</f>
        <v>159.33665836882034</v>
      </c>
      <c r="S962">
        <f>output__2[[#This Row],[ax]]*$B962</f>
        <v>5.0200000000000956E-3</v>
      </c>
      <c r="T962">
        <f>output__2[[#This Row],[ay]]*$B962</f>
        <v>-9.2870000000001771E-2</v>
      </c>
      <c r="U962">
        <f>output__2[[#This Row],[az]]*$B962</f>
        <v>8.2830000000001583E-2</v>
      </c>
      <c r="V962">
        <f>SUM(S$2:S962)</f>
        <v>20.2371054899995</v>
      </c>
      <c r="W962">
        <f>SUM(T$2:T962)</f>
        <v>11.635426850000069</v>
      </c>
      <c r="X962">
        <f>SUM($U$2:U962)</f>
        <v>-96.967674869999527</v>
      </c>
      <c r="Y962">
        <f>SQRT(output__2[[#This Row],[vx]]^2+output__2[[#This Row],[vy]]^2+output__2[[#This Row],[vz]]^2)</f>
        <v>99.737924413379531</v>
      </c>
      <c r="Z962">
        <f t="shared" si="14"/>
        <v>0.97499999999999998</v>
      </c>
      <c r="AA962">
        <f>output__2[[#This Row],[m segmental(kg)]]*output__2[[#This Row],[vmag]]</f>
        <v>97.244476303045047</v>
      </c>
    </row>
    <row r="963" spans="1:27" x14ac:dyDescent="0.3">
      <c r="A963">
        <v>120.71796999999999</v>
      </c>
      <c r="B963">
        <f>output__2[[#This Row],[time]]-A962</f>
        <v>0.15725799999999879</v>
      </c>
      <c r="C963">
        <v>7.0000000000000007E-2</v>
      </c>
      <c r="D963">
        <v>-0.16</v>
      </c>
      <c r="E963">
        <v>0.59</v>
      </c>
      <c r="F963">
        <v>0.04</v>
      </c>
      <c r="G963">
        <v>-0.16</v>
      </c>
      <c r="H963">
        <v>-0.1</v>
      </c>
      <c r="I963">
        <f>output__2[[#This Row],[wx]]*180/PI()</f>
        <v>2.2918311805232929</v>
      </c>
      <c r="J963">
        <f>output__2[[#This Row],[wy]]*180/PI()</f>
        <v>-9.1673247220931717</v>
      </c>
      <c r="K963">
        <f>output__2[[#This Row],[wz]]*180/PI()</f>
        <v>-5.7295779513082321</v>
      </c>
      <c r="L963">
        <f>output__2[[#This Row],[wx (deg)]]*output__2[[#This Row],[dt]]</f>
        <v>0.36040878778672925</v>
      </c>
      <c r="M963">
        <f>output__2[[#This Row],[wy (deg)]]*output__2[[#This Row],[dt]]</f>
        <v>-1.441635151146917</v>
      </c>
      <c r="N963">
        <f>output__2[[#This Row],[wz (deg)]]*output__2[[#This Row],[dt]]</f>
        <v>-0.901021969466823</v>
      </c>
      <c r="O963">
        <f>SUM($L$2:output__2[[#This Row],[delta θx]])</f>
        <v>-155.05341567545295</v>
      </c>
      <c r="P963">
        <f>SUM($M$2:output__2[[#This Row],[delta θy]])</f>
        <v>32.414690772731468</v>
      </c>
      <c r="Q963">
        <f>SUM($N$2:output__2[[#This Row],[delta θz]])</f>
        <v>8.5044583897498516</v>
      </c>
      <c r="R963">
        <f>SQRT(output__2[[#This Row],[θ x]]^2+output__2[[#This Row],[θ y]]^2+output__2[[#This Row],[θ z]]^2)</f>
        <v>158.63353902318258</v>
      </c>
      <c r="S963">
        <f>output__2[[#This Row],[ax]]*$B963</f>
        <v>1.1008059999999917E-2</v>
      </c>
      <c r="T963">
        <f>output__2[[#This Row],[ay]]*$B963</f>
        <v>-2.5161279999999807E-2</v>
      </c>
      <c r="U963">
        <f>output__2[[#This Row],[az]]*$B963</f>
        <v>9.2782219999999277E-2</v>
      </c>
      <c r="V963">
        <f>SUM(S$2:S963)</f>
        <v>20.248113549999498</v>
      </c>
      <c r="W963">
        <f>SUM(T$2:T963)</f>
        <v>11.61026557000007</v>
      </c>
      <c r="X963">
        <f>SUM($U$2:U963)</f>
        <v>-96.874892649999524</v>
      </c>
      <c r="Y963">
        <f>SQRT(output__2[[#This Row],[vx]]^2+output__2[[#This Row],[vy]]^2+output__2[[#This Row],[vz]]^2)</f>
        <v>99.647023010667681</v>
      </c>
      <c r="Z963">
        <f t="shared" si="14"/>
        <v>0.97499999999999998</v>
      </c>
      <c r="AA963">
        <f>output__2[[#This Row],[m segmental(kg)]]*output__2[[#This Row],[vmag]]</f>
        <v>97.155847435400986</v>
      </c>
    </row>
    <row r="964" spans="1:27" x14ac:dyDescent="0.3">
      <c r="A964">
        <v>120.83584099999999</v>
      </c>
      <c r="B964">
        <f>output__2[[#This Row],[time]]-A963</f>
        <v>0.11787099999999384</v>
      </c>
      <c r="C964">
        <v>0.05</v>
      </c>
      <c r="D964">
        <v>-0.1</v>
      </c>
      <c r="E964">
        <v>0.61</v>
      </c>
      <c r="F964">
        <v>-0.02</v>
      </c>
      <c r="G964">
        <v>-0.01</v>
      </c>
      <c r="H964">
        <v>-0.05</v>
      </c>
      <c r="I964">
        <f>output__2[[#This Row],[wx]]*180/PI()</f>
        <v>-1.1459155902616465</v>
      </c>
      <c r="J964">
        <f>output__2[[#This Row],[wy]]*180/PI()</f>
        <v>-0.57295779513082323</v>
      </c>
      <c r="K964">
        <f>output__2[[#This Row],[wz]]*180/PI()</f>
        <v>-2.8647889756541161</v>
      </c>
      <c r="L964">
        <f>output__2[[#This Row],[wx (deg)]]*output__2[[#This Row],[dt]]</f>
        <v>-0.13507021653972348</v>
      </c>
      <c r="M964">
        <f>output__2[[#This Row],[wy (deg)]]*output__2[[#This Row],[dt]]</f>
        <v>-6.7535108269861741E-2</v>
      </c>
      <c r="N964">
        <f>output__2[[#This Row],[wz (deg)]]*output__2[[#This Row],[dt]]</f>
        <v>-0.33767554134930866</v>
      </c>
      <c r="O964">
        <f>SUM($L$2:output__2[[#This Row],[delta θx]])</f>
        <v>-155.18848589199268</v>
      </c>
      <c r="P964">
        <f>SUM($M$2:output__2[[#This Row],[delta θy]])</f>
        <v>32.34715566446161</v>
      </c>
      <c r="Q964">
        <f>SUM($N$2:output__2[[#This Row],[delta θz]])</f>
        <v>8.1667828484005422</v>
      </c>
      <c r="R964">
        <f>SQRT(output__2[[#This Row],[θ x]]^2+output__2[[#This Row],[θ y]]^2+output__2[[#This Row],[θ z]]^2)</f>
        <v>158.73405738883844</v>
      </c>
      <c r="S964">
        <f>output__2[[#This Row],[ax]]*$B964</f>
        <v>5.8935499999996921E-3</v>
      </c>
      <c r="T964">
        <f>output__2[[#This Row],[ay]]*$B964</f>
        <v>-1.1787099999999384E-2</v>
      </c>
      <c r="U964">
        <f>output__2[[#This Row],[az]]*$B964</f>
        <v>7.1901309999996235E-2</v>
      </c>
      <c r="V964">
        <f>SUM(S$2:S964)</f>
        <v>20.254007099999498</v>
      </c>
      <c r="W964">
        <f>SUM(T$2:T964)</f>
        <v>11.598478470000071</v>
      </c>
      <c r="X964">
        <f>SUM($U$2:U964)</f>
        <v>-96.802991339999522</v>
      </c>
      <c r="Y964">
        <f>SQRT(output__2[[#This Row],[vx]]^2+output__2[[#This Row],[vy]]^2+output__2[[#This Row],[vz]]^2)</f>
        <v>99.576948330413842</v>
      </c>
      <c r="Z964">
        <f t="shared" ref="Z964:Z1027" si="15">65*0.015</f>
        <v>0.97499999999999998</v>
      </c>
      <c r="AA964">
        <f>output__2[[#This Row],[m segmental(kg)]]*output__2[[#This Row],[vmag]]</f>
        <v>97.087524622153495</v>
      </c>
    </row>
    <row r="965" spans="1:27" x14ac:dyDescent="0.3">
      <c r="A965">
        <v>120.95205899999999</v>
      </c>
      <c r="B965">
        <f>output__2[[#This Row],[time]]-A964</f>
        <v>0.11621800000000349</v>
      </c>
      <c r="C965">
        <v>-0.19</v>
      </c>
      <c r="D965">
        <v>1.1400000000000001</v>
      </c>
      <c r="E965">
        <v>-0.31</v>
      </c>
      <c r="F965">
        <v>0.03</v>
      </c>
      <c r="G965">
        <v>0.11</v>
      </c>
      <c r="H965">
        <v>-0.17</v>
      </c>
      <c r="I965">
        <f>output__2[[#This Row],[wx]]*180/PI()</f>
        <v>1.7188733853924696</v>
      </c>
      <c r="J965">
        <f>output__2[[#This Row],[wy]]*180/PI()</f>
        <v>6.3025357464390561</v>
      </c>
      <c r="K965">
        <f>output__2[[#This Row],[wz]]*180/PI()</f>
        <v>-9.7402825172239957</v>
      </c>
      <c r="L965">
        <f>output__2[[#This Row],[wx (deg)]]*output__2[[#This Row],[dt]]</f>
        <v>0.19976402710354801</v>
      </c>
      <c r="M965">
        <f>output__2[[#This Row],[wy (deg)]]*output__2[[#This Row],[dt]]</f>
        <v>0.73246809937967616</v>
      </c>
      <c r="N965">
        <f>output__2[[#This Row],[wz (deg)]]*output__2[[#This Row],[dt]]</f>
        <v>-1.1319961535867722</v>
      </c>
      <c r="O965">
        <f>SUM($L$2:output__2[[#This Row],[delta θx]])</f>
        <v>-154.98872186488913</v>
      </c>
      <c r="P965">
        <f>SUM($M$2:output__2[[#This Row],[delta θy]])</f>
        <v>33.079623763841283</v>
      </c>
      <c r="Q965">
        <f>SUM($N$2:output__2[[#This Row],[delta θz]])</f>
        <v>7.0347866948137696</v>
      </c>
      <c r="R965">
        <f>SQRT(output__2[[#This Row],[θ x]]^2+output__2[[#This Row],[θ y]]^2+output__2[[#This Row],[θ z]]^2)</f>
        <v>158.63560015806914</v>
      </c>
      <c r="S965">
        <f>output__2[[#This Row],[ax]]*$B965</f>
        <v>-2.2081420000000664E-2</v>
      </c>
      <c r="T965">
        <f>output__2[[#This Row],[ay]]*$B965</f>
        <v>0.132488520000004</v>
      </c>
      <c r="U965">
        <f>output__2[[#This Row],[az]]*$B965</f>
        <v>-3.6027580000001079E-2</v>
      </c>
      <c r="V965">
        <f>SUM(S$2:S965)</f>
        <v>20.231925679999499</v>
      </c>
      <c r="W965">
        <f>SUM(T$2:T965)</f>
        <v>11.730966990000075</v>
      </c>
      <c r="X965">
        <f>SUM($U$2:U965)</f>
        <v>-96.839018919999518</v>
      </c>
      <c r="Y965">
        <f>SQRT(output__2[[#This Row],[vx]]^2+output__2[[#This Row],[vy]]^2+output__2[[#This Row],[vz]]^2)</f>
        <v>99.622999295491596</v>
      </c>
      <c r="Z965">
        <f t="shared" si="15"/>
        <v>0.97499999999999998</v>
      </c>
      <c r="AA965">
        <f>output__2[[#This Row],[m segmental(kg)]]*output__2[[#This Row],[vmag]]</f>
        <v>97.132424313104309</v>
      </c>
    </row>
    <row r="966" spans="1:27" x14ac:dyDescent="0.3">
      <c r="A966">
        <v>121.08539499999999</v>
      </c>
      <c r="B966">
        <f>output__2[[#This Row],[time]]-A965</f>
        <v>0.1333359999999999</v>
      </c>
      <c r="C966">
        <v>1.27</v>
      </c>
      <c r="D966">
        <v>-1.98</v>
      </c>
      <c r="E966">
        <v>-0.3</v>
      </c>
      <c r="F966">
        <v>-0.17</v>
      </c>
      <c r="G966">
        <v>0.27</v>
      </c>
      <c r="H966">
        <v>0.04</v>
      </c>
      <c r="I966">
        <f>output__2[[#This Row],[wx]]*180/PI()</f>
        <v>-9.7402825172239957</v>
      </c>
      <c r="J966">
        <f>output__2[[#This Row],[wy]]*180/PI()</f>
        <v>15.469860468532227</v>
      </c>
      <c r="K966">
        <f>output__2[[#This Row],[wz]]*180/PI()</f>
        <v>2.2918311805232929</v>
      </c>
      <c r="L966">
        <f>output__2[[#This Row],[wx (deg)]]*output__2[[#This Row],[dt]]</f>
        <v>-1.2987303097165777</v>
      </c>
      <c r="M966">
        <f>output__2[[#This Row],[wy (deg)]]*output__2[[#This Row],[dt]]</f>
        <v>2.0626893154322112</v>
      </c>
      <c r="N966">
        <f>output__2[[#This Row],[wz (deg)]]*output__2[[#This Row],[dt]]</f>
        <v>0.30558360228625353</v>
      </c>
      <c r="O966">
        <f>SUM($L$2:output__2[[#This Row],[delta θx]])</f>
        <v>-156.2874521746057</v>
      </c>
      <c r="P966">
        <f>SUM($M$2:output__2[[#This Row],[delta θy]])</f>
        <v>35.142313079273492</v>
      </c>
      <c r="Q966">
        <f>SUM($N$2:output__2[[#This Row],[delta θz]])</f>
        <v>7.3403702971000229</v>
      </c>
      <c r="R966">
        <f>SQRT(output__2[[#This Row],[θ x]]^2+output__2[[#This Row],[θ y]]^2+output__2[[#This Row],[θ z]]^2)</f>
        <v>160.35782148648033</v>
      </c>
      <c r="S966">
        <f>output__2[[#This Row],[ax]]*$B966</f>
        <v>0.16933671999999989</v>
      </c>
      <c r="T966">
        <f>output__2[[#This Row],[ay]]*$B966</f>
        <v>-0.26400527999999979</v>
      </c>
      <c r="U966">
        <f>output__2[[#This Row],[az]]*$B966</f>
        <v>-4.0000799999999968E-2</v>
      </c>
      <c r="V966">
        <f>SUM(S$2:S966)</f>
        <v>20.401262399999499</v>
      </c>
      <c r="W966">
        <f>SUM(T$2:T966)</f>
        <v>11.466961710000076</v>
      </c>
      <c r="X966">
        <f>SUM($U$2:U966)</f>
        <v>-96.879019719999519</v>
      </c>
      <c r="Y966">
        <f>SQRT(output__2[[#This Row],[vx]]^2+output__2[[#This Row],[vy]]^2+output__2[[#This Row],[vz]]^2)</f>
        <v>99.665677042200926</v>
      </c>
      <c r="Z966">
        <f t="shared" si="15"/>
        <v>0.97499999999999998</v>
      </c>
      <c r="AA966">
        <f>output__2[[#This Row],[m segmental(kg)]]*output__2[[#This Row],[vmag]]</f>
        <v>97.174035116145902</v>
      </c>
    </row>
    <row r="967" spans="1:27" x14ac:dyDescent="0.3">
      <c r="A967">
        <v>121.208851</v>
      </c>
      <c r="B967">
        <f>output__2[[#This Row],[time]]-A966</f>
        <v>0.12345600000000445</v>
      </c>
      <c r="C967">
        <v>1.48</v>
      </c>
      <c r="D967">
        <v>0.05</v>
      </c>
      <c r="E967">
        <v>-0.1</v>
      </c>
      <c r="F967">
        <v>-0.16</v>
      </c>
      <c r="G967">
        <v>0.28000000000000003</v>
      </c>
      <c r="H967">
        <v>0.05</v>
      </c>
      <c r="I967">
        <f>output__2[[#This Row],[wx]]*180/PI()</f>
        <v>-9.1673247220931717</v>
      </c>
      <c r="J967">
        <f>output__2[[#This Row],[wy]]*180/PI()</f>
        <v>16.042818263663051</v>
      </c>
      <c r="K967">
        <f>output__2[[#This Row],[wz]]*180/PI()</f>
        <v>2.8647889756541161</v>
      </c>
      <c r="L967">
        <f>output__2[[#This Row],[wx (deg)]]*output__2[[#This Row],[dt]]</f>
        <v>-1.1317612408907753</v>
      </c>
      <c r="M967">
        <f>output__2[[#This Row],[wy (deg)]]*output__2[[#This Row],[dt]]</f>
        <v>1.980582171558857</v>
      </c>
      <c r="N967">
        <f>output__2[[#This Row],[wz (deg)]]*output__2[[#This Row],[dt]]</f>
        <v>0.35367538777836732</v>
      </c>
      <c r="O967">
        <f>SUM($L$2:output__2[[#This Row],[delta θx]])</f>
        <v>-157.41921341549647</v>
      </c>
      <c r="P967">
        <f>SUM($M$2:output__2[[#This Row],[delta θy]])</f>
        <v>37.12289525083235</v>
      </c>
      <c r="Q967">
        <f>SUM($N$2:output__2[[#This Row],[delta θz]])</f>
        <v>7.6940456848783905</v>
      </c>
      <c r="R967">
        <f>SQRT(output__2[[#This Row],[θ x]]^2+output__2[[#This Row],[θ y]]^2+output__2[[#This Row],[θ z]]^2)</f>
        <v>161.92009277158562</v>
      </c>
      <c r="S967">
        <f>output__2[[#This Row],[ax]]*$B967</f>
        <v>0.18271488000000657</v>
      </c>
      <c r="T967">
        <f>output__2[[#This Row],[ay]]*$B967</f>
        <v>6.1728000000002229E-3</v>
      </c>
      <c r="U967">
        <f>output__2[[#This Row],[az]]*$B967</f>
        <v>-1.2345600000000446E-2</v>
      </c>
      <c r="V967">
        <f>SUM(S$2:S967)</f>
        <v>20.583977279999505</v>
      </c>
      <c r="W967">
        <f>SUM(T$2:T967)</f>
        <v>11.473134510000076</v>
      </c>
      <c r="X967">
        <f>SUM($U$2:U967)</f>
        <v>-96.891365319999522</v>
      </c>
      <c r="Y967">
        <f>SQRT(output__2[[#This Row],[vx]]^2+output__2[[#This Row],[vy]]^2+output__2[[#This Row],[vz]]^2)</f>
        <v>99.715944611289203</v>
      </c>
      <c r="Z967">
        <f t="shared" si="15"/>
        <v>0.97499999999999998</v>
      </c>
      <c r="AA967">
        <f>output__2[[#This Row],[m segmental(kg)]]*output__2[[#This Row],[vmag]]</f>
        <v>97.223045996006974</v>
      </c>
    </row>
    <row r="968" spans="1:27" x14ac:dyDescent="0.3">
      <c r="A968">
        <v>121.31938299999999</v>
      </c>
      <c r="B968">
        <f>output__2[[#This Row],[time]]-A967</f>
        <v>0.11053199999999208</v>
      </c>
      <c r="C968">
        <v>0.14000000000000001</v>
      </c>
      <c r="D968">
        <v>-0.18</v>
      </c>
      <c r="E968">
        <v>0.47000000000000003</v>
      </c>
      <c r="F968">
        <v>0.11</v>
      </c>
      <c r="G968">
        <v>0.06</v>
      </c>
      <c r="H968">
        <v>0.09</v>
      </c>
      <c r="I968">
        <f>output__2[[#This Row],[wx]]*180/PI()</f>
        <v>6.3025357464390561</v>
      </c>
      <c r="J968">
        <f>output__2[[#This Row],[wy]]*180/PI()</f>
        <v>3.4377467707849392</v>
      </c>
      <c r="K968">
        <f>output__2[[#This Row],[wz]]*180/PI()</f>
        <v>5.156620156177409</v>
      </c>
      <c r="L968">
        <f>output__2[[#This Row],[wx (deg)]]*output__2[[#This Row],[dt]]</f>
        <v>0.69663188112535179</v>
      </c>
      <c r="M968">
        <f>output__2[[#This Row],[wy (deg)]]*output__2[[#This Row],[dt]]</f>
        <v>0.3799810260683737</v>
      </c>
      <c r="N968">
        <f>output__2[[#This Row],[wz (deg)]]*output__2[[#This Row],[dt]]</f>
        <v>0.56997153910256049</v>
      </c>
      <c r="O968">
        <f>SUM($L$2:output__2[[#This Row],[delta θx]])</f>
        <v>-156.72258153437113</v>
      </c>
      <c r="P968">
        <f>SUM($M$2:output__2[[#This Row],[delta θy]])</f>
        <v>37.502876276900722</v>
      </c>
      <c r="Q968">
        <f>SUM($N$2:output__2[[#This Row],[delta θz]])</f>
        <v>8.2640172239809502</v>
      </c>
      <c r="R968">
        <f>SQRT(output__2[[#This Row],[θ x]]^2+output__2[[#This Row],[θ y]]^2+output__2[[#This Row],[θ z]]^2)</f>
        <v>161.3590012131842</v>
      </c>
      <c r="S968">
        <f>output__2[[#This Row],[ax]]*$B968</f>
        <v>1.5474479999998892E-2</v>
      </c>
      <c r="T968">
        <f>output__2[[#This Row],[ay]]*$B968</f>
        <v>-1.9895759999998573E-2</v>
      </c>
      <c r="U968">
        <f>output__2[[#This Row],[az]]*$B968</f>
        <v>5.1950039999996284E-2</v>
      </c>
      <c r="V968">
        <f>SUM(S$2:S968)</f>
        <v>20.599451759999504</v>
      </c>
      <c r="W968">
        <f>SUM(T$2:T968)</f>
        <v>11.453238750000077</v>
      </c>
      <c r="X968">
        <f>SUM($U$2:U968)</f>
        <v>-96.839415279999528</v>
      </c>
      <c r="Y968">
        <f>SQRT(output__2[[#This Row],[vx]]^2+output__2[[#This Row],[vy]]^2+output__2[[#This Row],[vz]]^2)</f>
        <v>99.666375686332941</v>
      </c>
      <c r="Z968">
        <f t="shared" si="15"/>
        <v>0.97499999999999998</v>
      </c>
      <c r="AA968">
        <f>output__2[[#This Row],[m segmental(kg)]]*output__2[[#This Row],[vmag]]</f>
        <v>97.174716294174615</v>
      </c>
    </row>
    <row r="969" spans="1:27" x14ac:dyDescent="0.3">
      <c r="A969">
        <v>121.43961399999999</v>
      </c>
      <c r="B969">
        <f>output__2[[#This Row],[time]]-A968</f>
        <v>0.12023100000000397</v>
      </c>
      <c r="C969">
        <v>0.51</v>
      </c>
      <c r="D969">
        <v>0.51</v>
      </c>
      <c r="E969">
        <v>0.24</v>
      </c>
      <c r="F969">
        <v>-0.14000000000000001</v>
      </c>
      <c r="G969">
        <v>-0.02</v>
      </c>
      <c r="H969">
        <v>0.11</v>
      </c>
      <c r="I969">
        <f>output__2[[#This Row],[wx]]*180/PI()</f>
        <v>-8.0214091318315255</v>
      </c>
      <c r="J969">
        <f>output__2[[#This Row],[wy]]*180/PI()</f>
        <v>-1.1459155902616465</v>
      </c>
      <c r="K969">
        <f>output__2[[#This Row],[wz]]*180/PI()</f>
        <v>6.3025357464390561</v>
      </c>
      <c r="L969">
        <f>output__2[[#This Row],[wx (deg)]]*output__2[[#This Row],[dt]]</f>
        <v>-0.96442204132926801</v>
      </c>
      <c r="M969">
        <f>output__2[[#This Row],[wy (deg)]]*output__2[[#This Row],[dt]]</f>
        <v>-0.13777457733275256</v>
      </c>
      <c r="N969">
        <f>output__2[[#This Row],[wz (deg)]]*output__2[[#This Row],[dt]]</f>
        <v>0.75776017533013917</v>
      </c>
      <c r="O969">
        <f>SUM($L$2:output__2[[#This Row],[delta θx]])</f>
        <v>-157.6870035757004</v>
      </c>
      <c r="P969">
        <f>SUM($M$2:output__2[[#This Row],[delta θy]])</f>
        <v>37.365101699567973</v>
      </c>
      <c r="Q969">
        <f>SUM($N$2:output__2[[#This Row],[delta θz]])</f>
        <v>9.0217773993110892</v>
      </c>
      <c r="R969">
        <f>SQRT(output__2[[#This Row],[θ x]]^2+output__2[[#This Row],[θ y]]^2+output__2[[#This Row],[θ z]]^2)</f>
        <v>162.30444968991063</v>
      </c>
      <c r="S969">
        <f>output__2[[#This Row],[ax]]*$B969</f>
        <v>6.1317810000002027E-2</v>
      </c>
      <c r="T969">
        <f>output__2[[#This Row],[ay]]*$B969</f>
        <v>6.1317810000002027E-2</v>
      </c>
      <c r="U969">
        <f>output__2[[#This Row],[az]]*$B969</f>
        <v>2.8855440000000954E-2</v>
      </c>
      <c r="V969">
        <f>SUM(S$2:S969)</f>
        <v>20.660769569999506</v>
      </c>
      <c r="W969">
        <f>SUM(T$2:T969)</f>
        <v>11.514556560000079</v>
      </c>
      <c r="X969">
        <f>SUM($U$2:U969)</f>
        <v>-96.810559839999527</v>
      </c>
      <c r="Y969">
        <f>SQRT(output__2[[#This Row],[vx]]^2+output__2[[#This Row],[vy]]^2+output__2[[#This Row],[vz]]^2)</f>
        <v>99.658100064832595</v>
      </c>
      <c r="Z969">
        <f t="shared" si="15"/>
        <v>0.97499999999999998</v>
      </c>
      <c r="AA969">
        <f>output__2[[#This Row],[m segmental(kg)]]*output__2[[#This Row],[vmag]]</f>
        <v>97.166647563211782</v>
      </c>
    </row>
    <row r="970" spans="1:27" x14ac:dyDescent="0.3">
      <c r="A970">
        <v>121.575532</v>
      </c>
      <c r="B970">
        <f>output__2[[#This Row],[time]]-A969</f>
        <v>0.13591800000000376</v>
      </c>
      <c r="C970">
        <v>-0.84</v>
      </c>
      <c r="D970">
        <v>0.76</v>
      </c>
      <c r="E970">
        <v>-2.67</v>
      </c>
      <c r="F970">
        <v>0.18</v>
      </c>
      <c r="G970">
        <v>-0.18</v>
      </c>
      <c r="H970">
        <v>0.25</v>
      </c>
      <c r="I970">
        <f>output__2[[#This Row],[wx]]*180/PI()</f>
        <v>10.313240312354818</v>
      </c>
      <c r="J970">
        <f>output__2[[#This Row],[wy]]*180/PI()</f>
        <v>-10.313240312354818</v>
      </c>
      <c r="K970">
        <f>output__2[[#This Row],[wz]]*180/PI()</f>
        <v>14.323944878270581</v>
      </c>
      <c r="L970">
        <f>output__2[[#This Row],[wx (deg)]]*output__2[[#This Row],[dt]]</f>
        <v>1.401754996774681</v>
      </c>
      <c r="M970">
        <f>output__2[[#This Row],[wy (deg)]]*output__2[[#This Row],[dt]]</f>
        <v>-1.401754996774681</v>
      </c>
      <c r="N970">
        <f>output__2[[#This Row],[wz (deg)]]*output__2[[#This Row],[dt]]</f>
        <v>1.9468819399648347</v>
      </c>
      <c r="O970">
        <f>SUM($L$2:output__2[[#This Row],[delta θx]])</f>
        <v>-156.28524857892572</v>
      </c>
      <c r="P970">
        <f>SUM($M$2:output__2[[#This Row],[delta θy]])</f>
        <v>35.963346702793288</v>
      </c>
      <c r="Q970">
        <f>SUM($N$2:output__2[[#This Row],[delta θz]])</f>
        <v>10.968659339275924</v>
      </c>
      <c r="R970">
        <f>SQRT(output__2[[#This Row],[θ x]]^2+output__2[[#This Row],[θ y]]^2+output__2[[#This Row],[θ z]]^2)</f>
        <v>160.74437071680924</v>
      </c>
      <c r="S970">
        <f>output__2[[#This Row],[ax]]*$B970</f>
        <v>-0.11417112000000315</v>
      </c>
      <c r="T970">
        <f>output__2[[#This Row],[ay]]*$B970</f>
        <v>0.10329768000000286</v>
      </c>
      <c r="U970">
        <f>output__2[[#This Row],[az]]*$B970</f>
        <v>-0.36290106000001005</v>
      </c>
      <c r="V970">
        <f>SUM(S$2:S970)</f>
        <v>20.546598449999504</v>
      </c>
      <c r="W970">
        <f>SUM(T$2:T970)</f>
        <v>11.617854240000081</v>
      </c>
      <c r="X970">
        <f>SUM($U$2:U970)</f>
        <v>-97.17346089999954</v>
      </c>
      <c r="Y970">
        <f>SQRT(output__2[[#This Row],[vx]]^2+output__2[[#This Row],[vy]]^2+output__2[[#This Row],[vz]]^2)</f>
        <v>99.999093737349199</v>
      </c>
      <c r="Z970">
        <f t="shared" si="15"/>
        <v>0.97499999999999998</v>
      </c>
      <c r="AA970">
        <f>output__2[[#This Row],[m segmental(kg)]]*output__2[[#This Row],[vmag]]</f>
        <v>97.499116393915472</v>
      </c>
    </row>
    <row r="971" spans="1:27" x14ac:dyDescent="0.3">
      <c r="A971">
        <v>121.69105999999999</v>
      </c>
      <c r="B971">
        <f>output__2[[#This Row],[time]]-A970</f>
        <v>0.11552799999999763</v>
      </c>
      <c r="C971">
        <v>-0.94000000000000006</v>
      </c>
      <c r="D971">
        <v>0.55000000000000004</v>
      </c>
      <c r="E971">
        <v>-0.61</v>
      </c>
      <c r="F971">
        <v>0.17</v>
      </c>
      <c r="G971">
        <v>-0.28000000000000003</v>
      </c>
      <c r="H971">
        <v>0.02</v>
      </c>
      <c r="I971">
        <f>output__2[[#This Row],[wx]]*180/PI()</f>
        <v>9.7402825172239957</v>
      </c>
      <c r="J971">
        <f>output__2[[#This Row],[wy]]*180/PI()</f>
        <v>-16.042818263663051</v>
      </c>
      <c r="K971">
        <f>output__2[[#This Row],[wz]]*180/PI()</f>
        <v>1.1459155902616465</v>
      </c>
      <c r="L971">
        <f>output__2[[#This Row],[wx (deg)]]*output__2[[#This Row],[dt]]</f>
        <v>1.1252753586498307</v>
      </c>
      <c r="M971">
        <f>output__2[[#This Row],[wy (deg)]]*output__2[[#This Row],[dt]]</f>
        <v>-1.8533947083644269</v>
      </c>
      <c r="N971">
        <f>output__2[[#This Row],[wz (deg)]]*output__2[[#This Row],[dt]]</f>
        <v>0.13238533631174479</v>
      </c>
      <c r="O971">
        <f>SUM($L$2:output__2[[#This Row],[delta θx]])</f>
        <v>-155.15997322027587</v>
      </c>
      <c r="P971">
        <f>SUM($M$2:output__2[[#This Row],[delta θy]])</f>
        <v>34.109951994428862</v>
      </c>
      <c r="Q971">
        <f>SUM($N$2:output__2[[#This Row],[delta θz]])</f>
        <v>11.101044675587667</v>
      </c>
      <c r="R971">
        <f>SQRT(output__2[[#This Row],[θ x]]^2+output__2[[#This Row],[θ y]]^2+output__2[[#This Row],[θ z]]^2)</f>
        <v>159.25243893789622</v>
      </c>
      <c r="S971">
        <f>output__2[[#This Row],[ax]]*$B971</f>
        <v>-0.10859631999999778</v>
      </c>
      <c r="T971">
        <f>output__2[[#This Row],[ay]]*$B971</f>
        <v>6.3540399999998706E-2</v>
      </c>
      <c r="U971">
        <f>output__2[[#This Row],[az]]*$B971</f>
        <v>-7.0472079999998549E-2</v>
      </c>
      <c r="V971">
        <f>SUM(S$2:S971)</f>
        <v>20.438002129999507</v>
      </c>
      <c r="W971">
        <f>SUM(T$2:T971)</f>
        <v>11.681394640000081</v>
      </c>
      <c r="X971">
        <f>SUM($U$2:U971)</f>
        <v>-97.243932979999542</v>
      </c>
      <c r="Y971">
        <f>SQRT(output__2[[#This Row],[vx]]^2+output__2[[#This Row],[vy]]^2+output__2[[#This Row],[vz]]^2)</f>
        <v>100.05273316216768</v>
      </c>
      <c r="Z971">
        <f t="shared" si="15"/>
        <v>0.97499999999999998</v>
      </c>
      <c r="AA971">
        <f>output__2[[#This Row],[m segmental(kg)]]*output__2[[#This Row],[vmag]]</f>
        <v>97.551414833113483</v>
      </c>
    </row>
    <row r="972" spans="1:27" x14ac:dyDescent="0.3">
      <c r="A972">
        <v>121.822344</v>
      </c>
      <c r="B972">
        <f>output__2[[#This Row],[time]]-A971</f>
        <v>0.13128400000000795</v>
      </c>
      <c r="C972">
        <v>-1.04</v>
      </c>
      <c r="D972">
        <v>-0.82000000000000006</v>
      </c>
      <c r="E972">
        <v>0.66</v>
      </c>
      <c r="F972">
        <v>0.21</v>
      </c>
      <c r="G972">
        <v>-0.22</v>
      </c>
      <c r="H972">
        <v>-0.23</v>
      </c>
      <c r="I972">
        <f>output__2[[#This Row],[wx]]*180/PI()</f>
        <v>12.032113697747286</v>
      </c>
      <c r="J972">
        <f>output__2[[#This Row],[wy]]*180/PI()</f>
        <v>-12.605071492878112</v>
      </c>
      <c r="K972">
        <f>output__2[[#This Row],[wz]]*180/PI()</f>
        <v>-13.178029288008934</v>
      </c>
      <c r="L972">
        <f>output__2[[#This Row],[wx (deg)]]*output__2[[#This Row],[dt]]</f>
        <v>1.5796240146951503</v>
      </c>
      <c r="M972">
        <f>output__2[[#This Row],[wy (deg)]]*output__2[[#This Row],[dt]]</f>
        <v>-1.6548442058711104</v>
      </c>
      <c r="N972">
        <f>output__2[[#This Row],[wz (deg)]]*output__2[[#This Row],[dt]]</f>
        <v>-1.7300643970470697</v>
      </c>
      <c r="O972">
        <f>SUM($L$2:output__2[[#This Row],[delta θx]])</f>
        <v>-153.58034920558072</v>
      </c>
      <c r="P972">
        <f>SUM($M$2:output__2[[#This Row],[delta θy]])</f>
        <v>32.455107788557754</v>
      </c>
      <c r="Q972">
        <f>SUM($N$2:output__2[[#This Row],[delta θz]])</f>
        <v>9.370980278540598</v>
      </c>
      <c r="R972">
        <f>SQRT(output__2[[#This Row],[θ x]]^2+output__2[[#This Row],[θ y]]^2+output__2[[#This Row],[θ z]]^2)</f>
        <v>157.25162306016372</v>
      </c>
      <c r="S972">
        <f>output__2[[#This Row],[ax]]*$B972</f>
        <v>-0.13653536000000827</v>
      </c>
      <c r="T972">
        <f>output__2[[#This Row],[ay]]*$B972</f>
        <v>-0.10765288000000653</v>
      </c>
      <c r="U972">
        <f>output__2[[#This Row],[az]]*$B972</f>
        <v>8.6647440000005252E-2</v>
      </c>
      <c r="V972">
        <f>SUM(S$2:S972)</f>
        <v>20.3014667699995</v>
      </c>
      <c r="W972">
        <f>SUM(T$2:T972)</f>
        <v>11.573741760000074</v>
      </c>
      <c r="X972">
        <f>SUM($U$2:U972)</f>
        <v>-97.157285539999535</v>
      </c>
      <c r="Y972">
        <f>SQRT(output__2[[#This Row],[vx]]^2+output__2[[#This Row],[vy]]^2+output__2[[#This Row],[vz]]^2)</f>
        <v>99.928170126554235</v>
      </c>
      <c r="Z972">
        <f t="shared" si="15"/>
        <v>0.97499999999999998</v>
      </c>
      <c r="AA972">
        <f>output__2[[#This Row],[m segmental(kg)]]*output__2[[#This Row],[vmag]]</f>
        <v>97.429965873390373</v>
      </c>
    </row>
    <row r="973" spans="1:27" x14ac:dyDescent="0.3">
      <c r="A973">
        <v>121.98436699999999</v>
      </c>
      <c r="B973">
        <f>output__2[[#This Row],[time]]-A972</f>
        <v>0.1620229999999907</v>
      </c>
      <c r="C973">
        <v>-0.38</v>
      </c>
      <c r="D973">
        <v>-0.11</v>
      </c>
      <c r="E973">
        <v>0.79</v>
      </c>
      <c r="F973">
        <v>0.13</v>
      </c>
      <c r="G973">
        <v>-7.0000000000000007E-2</v>
      </c>
      <c r="H973">
        <v>-0.19</v>
      </c>
      <c r="I973">
        <f>output__2[[#This Row],[wx]]*180/PI()</f>
        <v>7.4484513367007024</v>
      </c>
      <c r="J973">
        <f>output__2[[#This Row],[wy]]*180/PI()</f>
        <v>-4.0107045659157627</v>
      </c>
      <c r="K973">
        <f>output__2[[#This Row],[wz]]*180/PI()</f>
        <v>-10.886198107485642</v>
      </c>
      <c r="L973">
        <f>output__2[[#This Row],[wx (deg)]]*output__2[[#This Row],[dt]]</f>
        <v>1.2068204309261887</v>
      </c>
      <c r="M973">
        <f>output__2[[#This Row],[wy (deg)]]*output__2[[#This Row],[dt]]</f>
        <v>-0.6498263858833323</v>
      </c>
      <c r="N973">
        <f>output__2[[#This Row],[wz (deg)]]*output__2[[#This Row],[dt]]</f>
        <v>-1.7638144759690451</v>
      </c>
      <c r="O973">
        <f>SUM($L$2:output__2[[#This Row],[delta θx]])</f>
        <v>-152.37352877465452</v>
      </c>
      <c r="P973">
        <f>SUM($M$2:output__2[[#This Row],[delta θy]])</f>
        <v>31.805281402674421</v>
      </c>
      <c r="Q973">
        <f>SUM($N$2:output__2[[#This Row],[delta θz]])</f>
        <v>7.6071658025715525</v>
      </c>
      <c r="R973">
        <f>SQRT(output__2[[#This Row],[θ x]]^2+output__2[[#This Row],[θ y]]^2+output__2[[#This Row],[θ z]]^2)</f>
        <v>155.84330966676623</v>
      </c>
      <c r="S973">
        <f>output__2[[#This Row],[ax]]*$B973</f>
        <v>-6.1568739999996465E-2</v>
      </c>
      <c r="T973">
        <f>output__2[[#This Row],[ay]]*$B973</f>
        <v>-1.7822529999998976E-2</v>
      </c>
      <c r="U973">
        <f>output__2[[#This Row],[az]]*$B973</f>
        <v>0.12799816999999267</v>
      </c>
      <c r="V973">
        <f>SUM(S$2:S973)</f>
        <v>20.239898029999505</v>
      </c>
      <c r="W973">
        <f>SUM(T$2:T973)</f>
        <v>11.555919230000075</v>
      </c>
      <c r="X973">
        <f>SUM($U$2:U973)</f>
        <v>-97.029287369999537</v>
      </c>
      <c r="Y973">
        <f>SQRT(output__2[[#This Row],[vx]]^2+output__2[[#This Row],[vy]]^2+output__2[[#This Row],[vz]]^2)</f>
        <v>99.789154466029103</v>
      </c>
      <c r="Z973">
        <f t="shared" si="15"/>
        <v>0.97499999999999998</v>
      </c>
      <c r="AA973">
        <f>output__2[[#This Row],[m segmental(kg)]]*output__2[[#This Row],[vmag]]</f>
        <v>97.294425604378375</v>
      </c>
    </row>
    <row r="974" spans="1:27" x14ac:dyDescent="0.3">
      <c r="A974">
        <v>122.06703899999999</v>
      </c>
      <c r="B974">
        <f>output__2[[#This Row],[time]]-A973</f>
        <v>8.2672000000002299E-2</v>
      </c>
      <c r="C974">
        <v>-0.64</v>
      </c>
      <c r="D974">
        <v>0.31</v>
      </c>
      <c r="E974">
        <v>-0.09</v>
      </c>
      <c r="F974">
        <v>-0.21</v>
      </c>
      <c r="G974">
        <v>-0.02</v>
      </c>
      <c r="H974">
        <v>-0.11</v>
      </c>
      <c r="I974">
        <f>output__2[[#This Row],[wx]]*180/PI()</f>
        <v>-12.032113697747286</v>
      </c>
      <c r="J974">
        <f>output__2[[#This Row],[wy]]*180/PI()</f>
        <v>-1.1459155902616465</v>
      </c>
      <c r="K974">
        <f>output__2[[#This Row],[wz]]*180/PI()</f>
        <v>-6.3025357464390561</v>
      </c>
      <c r="L974">
        <f>output__2[[#This Row],[wx (deg)]]*output__2[[#This Row],[dt]]</f>
        <v>-0.99471890362019133</v>
      </c>
      <c r="M974">
        <f>output__2[[#This Row],[wy (deg)]]*output__2[[#This Row],[dt]]</f>
        <v>-9.4735133678113467E-2</v>
      </c>
      <c r="N974">
        <f>output__2[[#This Row],[wz (deg)]]*output__2[[#This Row],[dt]]</f>
        <v>-0.52104323522962415</v>
      </c>
      <c r="O974">
        <f>SUM($L$2:output__2[[#This Row],[delta θx]])</f>
        <v>-153.36824767827471</v>
      </c>
      <c r="P974">
        <f>SUM($M$2:output__2[[#This Row],[delta θy]])</f>
        <v>31.710546268996307</v>
      </c>
      <c r="Q974">
        <f>SUM($N$2:output__2[[#This Row],[delta θz]])</f>
        <v>7.0861225673419286</v>
      </c>
      <c r="R974">
        <f>SQRT(output__2[[#This Row],[θ x]]^2+output__2[[#This Row],[θ y]]^2+output__2[[#This Row],[θ z]]^2)</f>
        <v>156.77241872734555</v>
      </c>
      <c r="S974">
        <f>output__2[[#This Row],[ax]]*$B974</f>
        <v>-5.2910080000001469E-2</v>
      </c>
      <c r="T974">
        <f>output__2[[#This Row],[ay]]*$B974</f>
        <v>2.5628320000000714E-2</v>
      </c>
      <c r="U974">
        <f>output__2[[#This Row],[az]]*$B974</f>
        <v>-7.4404800000002066E-3</v>
      </c>
      <c r="V974">
        <f>SUM(S$2:S974)</f>
        <v>20.186987949999505</v>
      </c>
      <c r="W974">
        <f>SUM(T$2:T974)</f>
        <v>11.581547550000076</v>
      </c>
      <c r="X974">
        <f>SUM($U$2:U974)</f>
        <v>-97.036727849999536</v>
      </c>
      <c r="Y974">
        <f>SQRT(output__2[[#This Row],[vx]]^2+output__2[[#This Row],[vy]]^2+output__2[[#This Row],[vz]]^2)</f>
        <v>99.788643031064481</v>
      </c>
      <c r="Z974">
        <f t="shared" si="15"/>
        <v>0.97499999999999998</v>
      </c>
      <c r="AA974">
        <f>output__2[[#This Row],[m segmental(kg)]]*output__2[[#This Row],[vmag]]</f>
        <v>97.293926955287873</v>
      </c>
    </row>
    <row r="975" spans="1:27" x14ac:dyDescent="0.3">
      <c r="A975">
        <v>122.199613</v>
      </c>
      <c r="B975">
        <f>output__2[[#This Row],[time]]-A974</f>
        <v>0.1325740000000053</v>
      </c>
      <c r="C975">
        <v>0.91</v>
      </c>
      <c r="D975">
        <v>-0.5</v>
      </c>
      <c r="E975">
        <v>-1.28</v>
      </c>
      <c r="F975">
        <v>-0.53</v>
      </c>
      <c r="G975">
        <v>0.45</v>
      </c>
      <c r="H975">
        <v>-0.02</v>
      </c>
      <c r="I975">
        <f>output__2[[#This Row],[wx]]*180/PI()</f>
        <v>-30.366763141933632</v>
      </c>
      <c r="J975">
        <f>output__2[[#This Row],[wy]]*180/PI()</f>
        <v>25.783100780887047</v>
      </c>
      <c r="K975">
        <f>output__2[[#This Row],[wz]]*180/PI()</f>
        <v>-1.1459155902616465</v>
      </c>
      <c r="L975">
        <f>output__2[[#This Row],[wx (deg)]]*output__2[[#This Row],[dt]]</f>
        <v>-4.0258432567788702</v>
      </c>
      <c r="M975">
        <f>output__2[[#This Row],[wy (deg)]]*output__2[[#This Row],[dt]]</f>
        <v>3.418168802925456</v>
      </c>
      <c r="N975">
        <f>output__2[[#This Row],[wz (deg)]]*output__2[[#This Row],[dt]]</f>
        <v>-0.15191861346335359</v>
      </c>
      <c r="O975">
        <f>SUM($L$2:output__2[[#This Row],[delta θx]])</f>
        <v>-157.39409093505358</v>
      </c>
      <c r="P975">
        <f>SUM($M$2:output__2[[#This Row],[delta θy]])</f>
        <v>35.128715071921761</v>
      </c>
      <c r="Q975">
        <f>SUM($N$2:output__2[[#This Row],[delta θz]])</f>
        <v>6.9342039538785754</v>
      </c>
      <c r="R975">
        <f>SQRT(output__2[[#This Row],[θ x]]^2+output__2[[#This Row],[θ y]]^2+output__2[[#This Row],[θ z]]^2)</f>
        <v>161.41564257639394</v>
      </c>
      <c r="S975">
        <f>output__2[[#This Row],[ax]]*$B975</f>
        <v>0.12064234000000483</v>
      </c>
      <c r="T975">
        <f>output__2[[#This Row],[ay]]*$B975</f>
        <v>-6.6287000000002649E-2</v>
      </c>
      <c r="U975">
        <f>output__2[[#This Row],[az]]*$B975</f>
        <v>-0.16969472000000679</v>
      </c>
      <c r="V975">
        <f>SUM(S$2:S975)</f>
        <v>20.307630289999508</v>
      </c>
      <c r="W975">
        <f>SUM(T$2:T975)</f>
        <v>11.515260550000074</v>
      </c>
      <c r="X975">
        <f>SUM($U$2:U975)</f>
        <v>-97.206422569999546</v>
      </c>
      <c r="Y975">
        <f>SQRT(output__2[[#This Row],[vx]]^2+output__2[[#This Row],[vy]]^2+output__2[[#This Row],[vz]]^2)</f>
        <v>99.970443944132853</v>
      </c>
      <c r="Z975">
        <f t="shared" si="15"/>
        <v>0.97499999999999998</v>
      </c>
      <c r="AA975">
        <f>output__2[[#This Row],[m segmental(kg)]]*output__2[[#This Row],[vmag]]</f>
        <v>97.471182845529526</v>
      </c>
    </row>
    <row r="976" spans="1:27" x14ac:dyDescent="0.3">
      <c r="A976">
        <v>122.33329599999999</v>
      </c>
      <c r="B976">
        <f>output__2[[#This Row],[time]]-A975</f>
        <v>0.13368299999999067</v>
      </c>
      <c r="C976">
        <v>0.92</v>
      </c>
      <c r="D976">
        <v>0.96</v>
      </c>
      <c r="E976">
        <v>-0.39</v>
      </c>
      <c r="F976">
        <v>-0.05</v>
      </c>
      <c r="G976">
        <v>0.3</v>
      </c>
      <c r="H976">
        <v>0.18</v>
      </c>
      <c r="I976">
        <f>output__2[[#This Row],[wx]]*180/PI()</f>
        <v>-2.8647889756541161</v>
      </c>
      <c r="J976">
        <f>output__2[[#This Row],[wy]]*180/PI()</f>
        <v>17.188733853924695</v>
      </c>
      <c r="K976">
        <f>output__2[[#This Row],[wz]]*180/PI()</f>
        <v>10.313240312354818</v>
      </c>
      <c r="L976">
        <f>output__2[[#This Row],[wx (deg)]]*output__2[[#This Row],[dt]]</f>
        <v>-0.38297358463234249</v>
      </c>
      <c r="M976">
        <f>output__2[[#This Row],[wy (deg)]]*output__2[[#This Row],[dt]]</f>
        <v>2.2978415077940548</v>
      </c>
      <c r="N976">
        <f>output__2[[#This Row],[wz (deg)]]*output__2[[#This Row],[dt]]</f>
        <v>1.3787049046764328</v>
      </c>
      <c r="O976">
        <f>SUM($L$2:output__2[[#This Row],[delta θx]])</f>
        <v>-157.77706451968592</v>
      </c>
      <c r="P976">
        <f>SUM($M$2:output__2[[#This Row],[delta θy]])</f>
        <v>37.426556579715815</v>
      </c>
      <c r="Q976">
        <f>SUM($N$2:output__2[[#This Row],[delta θz]])</f>
        <v>8.3129088585550086</v>
      </c>
      <c r="R976">
        <f>SQRT(output__2[[#This Row],[θ x]]^2+output__2[[#This Row],[θ y]]^2+output__2[[#This Row],[θ z]]^2)</f>
        <v>162.36826561725184</v>
      </c>
      <c r="S976">
        <f>output__2[[#This Row],[ax]]*$B976</f>
        <v>0.12298835999999143</v>
      </c>
      <c r="T976">
        <f>output__2[[#This Row],[ay]]*$B976</f>
        <v>0.12833567999999104</v>
      </c>
      <c r="U976">
        <f>output__2[[#This Row],[az]]*$B976</f>
        <v>-5.2136369999996365E-2</v>
      </c>
      <c r="V976">
        <f>SUM(S$2:S976)</f>
        <v>20.430618649999499</v>
      </c>
      <c r="W976">
        <f>SUM(T$2:T976)</f>
        <v>11.643596230000064</v>
      </c>
      <c r="X976">
        <f>SUM($U$2:U976)</f>
        <v>-97.258558939999546</v>
      </c>
      <c r="Y976">
        <f>SQRT(output__2[[#This Row],[vx]]^2+output__2[[#This Row],[vy]]^2+output__2[[#This Row],[vz]]^2)</f>
        <v>100.06103536679171</v>
      </c>
      <c r="Z976">
        <f t="shared" si="15"/>
        <v>0.97499999999999998</v>
      </c>
      <c r="AA976">
        <f>output__2[[#This Row],[m segmental(kg)]]*output__2[[#This Row],[vmag]]</f>
        <v>97.55950948262192</v>
      </c>
    </row>
    <row r="977" spans="1:27" x14ac:dyDescent="0.3">
      <c r="A977">
        <v>122.46341899999999</v>
      </c>
      <c r="B977">
        <f>output__2[[#This Row],[time]]-A976</f>
        <v>0.13012299999999755</v>
      </c>
      <c r="C977">
        <v>-0.28999999999999998</v>
      </c>
      <c r="D977">
        <v>-0.25</v>
      </c>
      <c r="E977">
        <v>0.21</v>
      </c>
      <c r="F977">
        <v>0.05</v>
      </c>
      <c r="G977">
        <v>0.21</v>
      </c>
      <c r="H977">
        <v>7.0000000000000007E-2</v>
      </c>
      <c r="I977">
        <f>output__2[[#This Row],[wx]]*180/PI()</f>
        <v>2.8647889756541161</v>
      </c>
      <c r="J977">
        <f>output__2[[#This Row],[wy]]*180/PI()</f>
        <v>12.032113697747286</v>
      </c>
      <c r="K977">
        <f>output__2[[#This Row],[wz]]*180/PI()</f>
        <v>4.0107045659157627</v>
      </c>
      <c r="L977">
        <f>output__2[[#This Row],[wx (deg)]]*output__2[[#This Row],[dt]]</f>
        <v>0.37277493587903349</v>
      </c>
      <c r="M977">
        <f>output__2[[#This Row],[wy (deg)]]*output__2[[#This Row],[dt]]</f>
        <v>1.5656547306919406</v>
      </c>
      <c r="N977">
        <f>output__2[[#This Row],[wz (deg)]]*output__2[[#This Row],[dt]]</f>
        <v>0.52188491023064698</v>
      </c>
      <c r="O977">
        <f>SUM($L$2:output__2[[#This Row],[delta θx]])</f>
        <v>-157.4042895838069</v>
      </c>
      <c r="P977">
        <f>SUM($M$2:output__2[[#This Row],[delta θy]])</f>
        <v>38.992211310407754</v>
      </c>
      <c r="Q977">
        <f>SUM($N$2:output__2[[#This Row],[delta θz]])</f>
        <v>8.834793768785655</v>
      </c>
      <c r="R977">
        <f>SQRT(output__2[[#This Row],[θ x]]^2+output__2[[#This Row],[θ y]]^2+output__2[[#This Row],[θ z]]^2)</f>
        <v>162.40245226964834</v>
      </c>
      <c r="S977">
        <f>output__2[[#This Row],[ax]]*$B977</f>
        <v>-3.7735669999999284E-2</v>
      </c>
      <c r="T977">
        <f>output__2[[#This Row],[ay]]*$B977</f>
        <v>-3.2530749999999387E-2</v>
      </c>
      <c r="U977">
        <f>output__2[[#This Row],[az]]*$B977</f>
        <v>2.7325829999999485E-2</v>
      </c>
      <c r="V977">
        <f>SUM(S$2:S977)</f>
        <v>20.392882979999499</v>
      </c>
      <c r="W977">
        <f>SUM(T$2:T977)</f>
        <v>11.611065480000065</v>
      </c>
      <c r="X977">
        <f>SUM($U$2:U977)</f>
        <v>-97.23123310999955</v>
      </c>
      <c r="Y977">
        <f>SQRT(output__2[[#This Row],[vx]]^2+output__2[[#This Row],[vy]]^2+output__2[[#This Row],[vz]]^2)</f>
        <v>100.02299340605578</v>
      </c>
      <c r="Z977">
        <f t="shared" si="15"/>
        <v>0.97499999999999998</v>
      </c>
      <c r="AA977">
        <f>output__2[[#This Row],[m segmental(kg)]]*output__2[[#This Row],[vmag]]</f>
        <v>97.522418570904378</v>
      </c>
    </row>
    <row r="978" spans="1:27" x14ac:dyDescent="0.3">
      <c r="A978">
        <v>122.582877</v>
      </c>
      <c r="B978">
        <f>output__2[[#This Row],[time]]-A977</f>
        <v>0.11945800000000872</v>
      </c>
      <c r="C978">
        <v>-0.17</v>
      </c>
      <c r="D978">
        <v>0.24</v>
      </c>
      <c r="E978">
        <v>0.22</v>
      </c>
      <c r="F978">
        <v>0.14000000000000001</v>
      </c>
      <c r="G978">
        <v>0.06</v>
      </c>
      <c r="H978">
        <v>0.02</v>
      </c>
      <c r="I978">
        <f>output__2[[#This Row],[wx]]*180/PI()</f>
        <v>8.0214091318315255</v>
      </c>
      <c r="J978">
        <f>output__2[[#This Row],[wy]]*180/PI()</f>
        <v>3.4377467707849392</v>
      </c>
      <c r="K978">
        <f>output__2[[#This Row],[wz]]*180/PI()</f>
        <v>1.1459155902616465</v>
      </c>
      <c r="L978">
        <f>output__2[[#This Row],[wx (deg)]]*output__2[[#This Row],[dt]]</f>
        <v>0.9582214920704003</v>
      </c>
      <c r="M978">
        <f>output__2[[#This Row],[wy (deg)]]*output__2[[#This Row],[dt]]</f>
        <v>0.41066635374445726</v>
      </c>
      <c r="N978">
        <f>output__2[[#This Row],[wz (deg)]]*output__2[[#This Row],[dt]]</f>
        <v>0.13688878458148576</v>
      </c>
      <c r="O978">
        <f>SUM($L$2:output__2[[#This Row],[delta θx]])</f>
        <v>-156.44606809173649</v>
      </c>
      <c r="P978">
        <f>SUM($M$2:output__2[[#This Row],[delta θy]])</f>
        <v>39.402877664152214</v>
      </c>
      <c r="Q978">
        <f>SUM($N$2:output__2[[#This Row],[delta θz]])</f>
        <v>8.97168255336714</v>
      </c>
      <c r="R978">
        <f>SQRT(output__2[[#This Row],[θ x]]^2+output__2[[#This Row],[θ y]]^2+output__2[[#This Row],[θ z]]^2)</f>
        <v>161.58109443068761</v>
      </c>
      <c r="S978">
        <f>output__2[[#This Row],[ax]]*$B978</f>
        <v>-2.0307860000001485E-2</v>
      </c>
      <c r="T978">
        <f>output__2[[#This Row],[ay]]*$B978</f>
        <v>2.8669920000002094E-2</v>
      </c>
      <c r="U978">
        <f>output__2[[#This Row],[az]]*$B978</f>
        <v>2.6280760000001919E-2</v>
      </c>
      <c r="V978">
        <f>SUM(S$2:S978)</f>
        <v>20.372575119999496</v>
      </c>
      <c r="W978">
        <f>SUM(T$2:T978)</f>
        <v>11.639735400000067</v>
      </c>
      <c r="X978">
        <f>SUM($U$2:U978)</f>
        <v>-97.204952349999544</v>
      </c>
      <c r="Y978">
        <f>SQRT(output__2[[#This Row],[vx]]^2+output__2[[#This Row],[vy]]^2+output__2[[#This Row],[vz]]^2)</f>
        <v>99.99664003639181</v>
      </c>
      <c r="Z978">
        <f t="shared" si="15"/>
        <v>0.97499999999999998</v>
      </c>
      <c r="AA978">
        <f>output__2[[#This Row],[m segmental(kg)]]*output__2[[#This Row],[vmag]]</f>
        <v>97.496724035482018</v>
      </c>
    </row>
    <row r="979" spans="1:27" x14ac:dyDescent="0.3">
      <c r="A979">
        <v>122.705834</v>
      </c>
      <c r="B979">
        <f>output__2[[#This Row],[time]]-A978</f>
        <v>0.12295699999999954</v>
      </c>
      <c r="C979">
        <v>-0.92</v>
      </c>
      <c r="D979">
        <v>-0.15</v>
      </c>
      <c r="E979">
        <v>0.36</v>
      </c>
      <c r="F979">
        <v>-0.03</v>
      </c>
      <c r="G979">
        <v>-0.4</v>
      </c>
      <c r="H979">
        <v>-0.04</v>
      </c>
      <c r="I979">
        <f>output__2[[#This Row],[wx]]*180/PI()</f>
        <v>-1.7188733853924696</v>
      </c>
      <c r="J979">
        <f>output__2[[#This Row],[wy]]*180/PI()</f>
        <v>-22.918311805232928</v>
      </c>
      <c r="K979">
        <f>output__2[[#This Row],[wz]]*180/PI()</f>
        <v>-2.2918311805232929</v>
      </c>
      <c r="L979">
        <f>output__2[[#This Row],[wx (deg)]]*output__2[[#This Row],[dt]]</f>
        <v>-0.21134751484770109</v>
      </c>
      <c r="M979">
        <f>output__2[[#This Row],[wy (deg)]]*output__2[[#This Row],[dt]]</f>
        <v>-2.8179668646360145</v>
      </c>
      <c r="N979">
        <f>output__2[[#This Row],[wz (deg)]]*output__2[[#This Row],[dt]]</f>
        <v>-0.28179668646360145</v>
      </c>
      <c r="O979">
        <f>SUM($L$2:output__2[[#This Row],[delta θx]])</f>
        <v>-156.65741560658418</v>
      </c>
      <c r="P979">
        <f>SUM($M$2:output__2[[#This Row],[delta θy]])</f>
        <v>36.584910799516202</v>
      </c>
      <c r="Q979">
        <f>SUM($N$2:output__2[[#This Row],[delta θz]])</f>
        <v>8.6898858669035377</v>
      </c>
      <c r="R979">
        <f>SQRT(output__2[[#This Row],[θ x]]^2+output__2[[#This Row],[θ y]]^2+output__2[[#This Row],[θ z]]^2)</f>
        <v>161.10715589048928</v>
      </c>
      <c r="S979">
        <f>output__2[[#This Row],[ax]]*$B979</f>
        <v>-0.11312043999999959</v>
      </c>
      <c r="T979">
        <f>output__2[[#This Row],[ay]]*$B979</f>
        <v>-1.844354999999993E-2</v>
      </c>
      <c r="U979">
        <f>output__2[[#This Row],[az]]*$B979</f>
        <v>4.4264519999999835E-2</v>
      </c>
      <c r="V979">
        <f>SUM(S$2:S979)</f>
        <v>20.259454679999497</v>
      </c>
      <c r="W979">
        <f>SUM(T$2:T979)</f>
        <v>11.621291850000066</v>
      </c>
      <c r="X979">
        <f>SUM($U$2:U979)</f>
        <v>-97.160687829999546</v>
      </c>
      <c r="Y979">
        <f>SQRT(output__2[[#This Row],[vx]]^2+output__2[[#This Row],[vy]]^2+output__2[[#This Row],[vz]]^2)</f>
        <v>99.928470356512776</v>
      </c>
      <c r="Z979">
        <f t="shared" si="15"/>
        <v>0.97499999999999998</v>
      </c>
      <c r="AA979">
        <f>output__2[[#This Row],[m segmental(kg)]]*output__2[[#This Row],[vmag]]</f>
        <v>97.430258597599959</v>
      </c>
    </row>
    <row r="980" spans="1:27" x14ac:dyDescent="0.3">
      <c r="A980">
        <v>122.82494399999999</v>
      </c>
      <c r="B980">
        <f>output__2[[#This Row],[time]]-A979</f>
        <v>0.11910999999999206</v>
      </c>
      <c r="C980">
        <v>-2.04</v>
      </c>
      <c r="D980">
        <v>-0.89</v>
      </c>
      <c r="E980">
        <v>0.02</v>
      </c>
      <c r="F980">
        <v>0.25</v>
      </c>
      <c r="G980">
        <v>-0.47000000000000003</v>
      </c>
      <c r="H980">
        <v>0.06</v>
      </c>
      <c r="I980">
        <f>output__2[[#This Row],[wx]]*180/PI()</f>
        <v>14.323944878270581</v>
      </c>
      <c r="J980">
        <f>output__2[[#This Row],[wy]]*180/PI()</f>
        <v>-26.929016371148695</v>
      </c>
      <c r="K980">
        <f>output__2[[#This Row],[wz]]*180/PI()</f>
        <v>3.4377467707849392</v>
      </c>
      <c r="L980">
        <f>output__2[[#This Row],[wx (deg)]]*output__2[[#This Row],[dt]]</f>
        <v>1.7061250744506951</v>
      </c>
      <c r="M980">
        <f>output__2[[#This Row],[wy (deg)]]*output__2[[#This Row],[dt]]</f>
        <v>-3.207515139967307</v>
      </c>
      <c r="N980">
        <f>output__2[[#This Row],[wz (deg)]]*output__2[[#This Row],[dt]]</f>
        <v>0.40947001786816678</v>
      </c>
      <c r="O980">
        <f>SUM($L$2:output__2[[#This Row],[delta θx]])</f>
        <v>-154.9512905321335</v>
      </c>
      <c r="P980">
        <f>SUM($M$2:output__2[[#This Row],[delta θy]])</f>
        <v>33.377395659548895</v>
      </c>
      <c r="Q980">
        <f>SUM($N$2:output__2[[#This Row],[delta θz]])</f>
        <v>9.099355884771704</v>
      </c>
      <c r="R980">
        <f>SQRT(output__2[[#This Row],[θ x]]^2+output__2[[#This Row],[θ y]]^2+output__2[[#This Row],[θ z]]^2)</f>
        <v>158.766341697809</v>
      </c>
      <c r="S980">
        <f>output__2[[#This Row],[ax]]*$B980</f>
        <v>-0.24298439999998381</v>
      </c>
      <c r="T980">
        <f>output__2[[#This Row],[ay]]*$B980</f>
        <v>-0.10600789999999292</v>
      </c>
      <c r="U980">
        <f>output__2[[#This Row],[az]]*$B980</f>
        <v>2.382199999999841E-3</v>
      </c>
      <c r="V980">
        <f>SUM(S$2:S980)</f>
        <v>20.016470279999513</v>
      </c>
      <c r="W980">
        <f>SUM(T$2:T980)</f>
        <v>11.515283950000073</v>
      </c>
      <c r="X980">
        <f>SUM($U$2:U980)</f>
        <v>-97.158305629999546</v>
      </c>
      <c r="Y980">
        <f>SQRT(output__2[[#This Row],[vx]]^2+output__2[[#This Row],[vy]]^2+output__2[[#This Row],[vz]]^2)</f>
        <v>99.864894731890814</v>
      </c>
      <c r="Z980">
        <f t="shared" si="15"/>
        <v>0.97499999999999998</v>
      </c>
      <c r="AA980">
        <f>output__2[[#This Row],[m segmental(kg)]]*output__2[[#This Row],[vmag]]</f>
        <v>97.368272363593547</v>
      </c>
    </row>
    <row r="981" spans="1:27" x14ac:dyDescent="0.3">
      <c r="A981">
        <v>122.94924599999999</v>
      </c>
      <c r="B981">
        <f>output__2[[#This Row],[time]]-A980</f>
        <v>0.12430200000000013</v>
      </c>
      <c r="C981">
        <v>-0.25</v>
      </c>
      <c r="D981">
        <v>0.14000000000000001</v>
      </c>
      <c r="E981">
        <v>0.54</v>
      </c>
      <c r="F981">
        <v>0.23</v>
      </c>
      <c r="G981">
        <v>-0.21</v>
      </c>
      <c r="H981">
        <v>-0.16</v>
      </c>
      <c r="I981">
        <f>output__2[[#This Row],[wx]]*180/PI()</f>
        <v>13.178029288008934</v>
      </c>
      <c r="J981">
        <f>output__2[[#This Row],[wy]]*180/PI()</f>
        <v>-12.032113697747286</v>
      </c>
      <c r="K981">
        <f>output__2[[#This Row],[wz]]*180/PI()</f>
        <v>-9.1673247220931717</v>
      </c>
      <c r="L981">
        <f>output__2[[#This Row],[wx (deg)]]*output__2[[#This Row],[dt]]</f>
        <v>1.6380553965580884</v>
      </c>
      <c r="M981">
        <f>output__2[[#This Row],[wy (deg)]]*output__2[[#This Row],[dt]]</f>
        <v>-1.4956157968573849</v>
      </c>
      <c r="N981">
        <f>output__2[[#This Row],[wz (deg)]]*output__2[[#This Row],[dt]]</f>
        <v>-1.1395167976056266</v>
      </c>
      <c r="O981">
        <f>SUM($L$2:output__2[[#This Row],[delta θx]])</f>
        <v>-153.31323513557541</v>
      </c>
      <c r="P981">
        <f>SUM($M$2:output__2[[#This Row],[delta θy]])</f>
        <v>31.881779862691509</v>
      </c>
      <c r="Q981">
        <f>SUM($N$2:output__2[[#This Row],[delta θz]])</f>
        <v>7.9598390871660776</v>
      </c>
      <c r="R981">
        <f>SQRT(output__2[[#This Row],[θ x]]^2+output__2[[#This Row],[θ y]]^2+output__2[[#This Row],[θ z]]^2)</f>
        <v>156.79526457531469</v>
      </c>
      <c r="S981">
        <f>output__2[[#This Row],[ax]]*$B981</f>
        <v>-3.1075500000000034E-2</v>
      </c>
      <c r="T981">
        <f>output__2[[#This Row],[ay]]*$B981</f>
        <v>1.740228000000002E-2</v>
      </c>
      <c r="U981">
        <f>output__2[[#This Row],[az]]*$B981</f>
        <v>6.7123080000000071E-2</v>
      </c>
      <c r="V981">
        <f>SUM(S$2:S981)</f>
        <v>19.985394779999513</v>
      </c>
      <c r="W981">
        <f>SUM(T$2:T981)</f>
        <v>11.532686230000074</v>
      </c>
      <c r="X981">
        <f>SUM($U$2:U981)</f>
        <v>-97.091182549999544</v>
      </c>
      <c r="Y981">
        <f>SQRT(output__2[[#This Row],[vx]]^2+output__2[[#This Row],[vy]]^2+output__2[[#This Row],[vz]]^2)</f>
        <v>99.795373565859265</v>
      </c>
      <c r="Z981">
        <f t="shared" si="15"/>
        <v>0.97499999999999998</v>
      </c>
      <c r="AA981">
        <f>output__2[[#This Row],[m segmental(kg)]]*output__2[[#This Row],[vmag]]</f>
        <v>97.300489226712784</v>
      </c>
    </row>
    <row r="982" spans="1:27" x14ac:dyDescent="0.3">
      <c r="A982">
        <v>123.08596499999999</v>
      </c>
      <c r="B982">
        <f>output__2[[#This Row],[time]]-A981</f>
        <v>0.13671899999999937</v>
      </c>
      <c r="C982">
        <v>-0.28000000000000003</v>
      </c>
      <c r="D982">
        <v>-0.24</v>
      </c>
      <c r="E982">
        <v>0.39</v>
      </c>
      <c r="F982">
        <v>0.18</v>
      </c>
      <c r="G982">
        <v>7.0000000000000007E-2</v>
      </c>
      <c r="H982">
        <v>-0.05</v>
      </c>
      <c r="I982">
        <f>output__2[[#This Row],[wx]]*180/PI()</f>
        <v>10.313240312354818</v>
      </c>
      <c r="J982">
        <f>output__2[[#This Row],[wy]]*180/PI()</f>
        <v>4.0107045659157627</v>
      </c>
      <c r="K982">
        <f>output__2[[#This Row],[wz]]*180/PI()</f>
        <v>-2.8647889756541161</v>
      </c>
      <c r="L982">
        <f>output__2[[#This Row],[wx (deg)]]*output__2[[#This Row],[dt]]</f>
        <v>1.4100159022648318</v>
      </c>
      <c r="M982">
        <f>output__2[[#This Row],[wy (deg)]]*output__2[[#This Row],[dt]]</f>
        <v>0.5483395175474346</v>
      </c>
      <c r="N982">
        <f>output__2[[#This Row],[wz (deg)]]*output__2[[#This Row],[dt]]</f>
        <v>-0.39167108396245326</v>
      </c>
      <c r="O982">
        <f>SUM($L$2:output__2[[#This Row],[delta θx]])</f>
        <v>-151.90321923331058</v>
      </c>
      <c r="P982">
        <f>SUM($M$2:output__2[[#This Row],[delta θy]])</f>
        <v>32.430119380238942</v>
      </c>
      <c r="Q982">
        <f>SUM($N$2:output__2[[#This Row],[delta θz]])</f>
        <v>7.568168003203624</v>
      </c>
      <c r="R982">
        <f>SQRT(output__2[[#This Row],[θ x]]^2+output__2[[#This Row],[θ y]]^2+output__2[[#This Row],[θ z]]^2)</f>
        <v>155.51070002859765</v>
      </c>
      <c r="S982">
        <f>output__2[[#This Row],[ax]]*$B982</f>
        <v>-3.8281319999999827E-2</v>
      </c>
      <c r="T982">
        <f>output__2[[#This Row],[ay]]*$B982</f>
        <v>-3.2812559999999845E-2</v>
      </c>
      <c r="U982">
        <f>output__2[[#This Row],[az]]*$B982</f>
        <v>5.3320409999999756E-2</v>
      </c>
      <c r="V982">
        <f>SUM(S$2:S982)</f>
        <v>19.947113459999514</v>
      </c>
      <c r="W982">
        <f>SUM(T$2:T982)</f>
        <v>11.499873670000074</v>
      </c>
      <c r="X982">
        <f>SUM($U$2:U982)</f>
        <v>-97.037862139999547</v>
      </c>
      <c r="Y982">
        <f>SQRT(output__2[[#This Row],[vx]]^2+output__2[[#This Row],[vy]]^2+output__2[[#This Row],[vz]]^2)</f>
        <v>99.732046597438341</v>
      </c>
      <c r="Z982">
        <f t="shared" si="15"/>
        <v>0.97499999999999998</v>
      </c>
      <c r="AA982">
        <f>output__2[[#This Row],[m segmental(kg)]]*output__2[[#This Row],[vmag]]</f>
        <v>97.238745432502384</v>
      </c>
    </row>
    <row r="983" spans="1:27" x14ac:dyDescent="0.3">
      <c r="A983">
        <v>123.20620599999999</v>
      </c>
      <c r="B983">
        <f>output__2[[#This Row],[time]]-A982</f>
        <v>0.12024100000000715</v>
      </c>
      <c r="C983">
        <v>0.35000000000000003</v>
      </c>
      <c r="D983">
        <v>0.64</v>
      </c>
      <c r="E983">
        <v>0.09</v>
      </c>
      <c r="F983">
        <v>-0.1</v>
      </c>
      <c r="G983">
        <v>0.27</v>
      </c>
      <c r="H983">
        <v>0</v>
      </c>
      <c r="I983">
        <f>output__2[[#This Row],[wx]]*180/PI()</f>
        <v>-5.7295779513082321</v>
      </c>
      <c r="J983">
        <f>output__2[[#This Row],[wy]]*180/PI()</f>
        <v>15.469860468532227</v>
      </c>
      <c r="K983">
        <f>output__2[[#This Row],[wz]]*180/PI()</f>
        <v>0</v>
      </c>
      <c r="L983">
        <f>output__2[[#This Row],[wx (deg)]]*output__2[[#This Row],[dt]]</f>
        <v>-0.68893018244329407</v>
      </c>
      <c r="M983">
        <f>output__2[[#This Row],[wy (deg)]]*output__2[[#This Row],[dt]]</f>
        <v>1.860111492596894</v>
      </c>
      <c r="N983">
        <f>output__2[[#This Row],[wz (deg)]]*output__2[[#This Row],[dt]]</f>
        <v>0</v>
      </c>
      <c r="O983">
        <f>SUM($L$2:output__2[[#This Row],[delta θx]])</f>
        <v>-152.59214941575388</v>
      </c>
      <c r="P983">
        <f>SUM($M$2:output__2[[#This Row],[delta θy]])</f>
        <v>34.290230872835835</v>
      </c>
      <c r="Q983">
        <f>SUM($N$2:output__2[[#This Row],[delta θz]])</f>
        <v>7.568168003203624</v>
      </c>
      <c r="R983">
        <f>SQRT(output__2[[#This Row],[θ x]]^2+output__2[[#This Row],[θ y]]^2+output__2[[#This Row],[θ z]]^2)</f>
        <v>156.58052613130681</v>
      </c>
      <c r="S983">
        <f>output__2[[#This Row],[ax]]*$B983</f>
        <v>4.2084350000002504E-2</v>
      </c>
      <c r="T983">
        <f>output__2[[#This Row],[ay]]*$B983</f>
        <v>7.6954240000004573E-2</v>
      </c>
      <c r="U983">
        <f>output__2[[#This Row],[az]]*$B983</f>
        <v>1.0821690000000644E-2</v>
      </c>
      <c r="V983">
        <f>SUM(S$2:S983)</f>
        <v>19.989197809999517</v>
      </c>
      <c r="W983">
        <f>SUM(T$2:T983)</f>
        <v>11.576827910000079</v>
      </c>
      <c r="X983">
        <f>SUM($U$2:U983)</f>
        <v>-97.027040449999546</v>
      </c>
      <c r="Y983">
        <f>SQRT(output__2[[#This Row],[vx]]^2+output__2[[#This Row],[vy]]^2+output__2[[#This Row],[vz]]^2)</f>
        <v>99.738846755067783</v>
      </c>
      <c r="Z983">
        <f t="shared" si="15"/>
        <v>0.97499999999999998</v>
      </c>
      <c r="AA983">
        <f>output__2[[#This Row],[m segmental(kg)]]*output__2[[#This Row],[vmag]]</f>
        <v>97.245375586191088</v>
      </c>
    </row>
    <row r="984" spans="1:27" x14ac:dyDescent="0.3">
      <c r="A984">
        <v>123.329498</v>
      </c>
      <c r="B984">
        <f>output__2[[#This Row],[time]]-A983</f>
        <v>0.1232920000000064</v>
      </c>
      <c r="C984">
        <v>-0.45</v>
      </c>
      <c r="D984">
        <v>0.95000000000000007</v>
      </c>
      <c r="E984">
        <v>0.08</v>
      </c>
      <c r="F984">
        <v>-0.28999999999999998</v>
      </c>
      <c r="G984">
        <v>0.25</v>
      </c>
      <c r="H984">
        <v>-0.05</v>
      </c>
      <c r="I984">
        <f>output__2[[#This Row],[wx]]*180/PI()</f>
        <v>-16.615776058793873</v>
      </c>
      <c r="J984">
        <f>output__2[[#This Row],[wy]]*180/PI()</f>
        <v>14.323944878270581</v>
      </c>
      <c r="K984">
        <f>output__2[[#This Row],[wz]]*180/PI()</f>
        <v>-2.8647889756541161</v>
      </c>
      <c r="L984">
        <f>output__2[[#This Row],[wx (deg)]]*output__2[[#This Row],[dt]]</f>
        <v>-2.0485922618409207</v>
      </c>
      <c r="M984">
        <f>output__2[[#This Row],[wy (deg)]]*output__2[[#This Row],[dt]]</f>
        <v>1.766027811931828</v>
      </c>
      <c r="N984">
        <f>output__2[[#This Row],[wz (deg)]]*output__2[[#This Row],[dt]]</f>
        <v>-0.35320556238636558</v>
      </c>
      <c r="O984">
        <f>SUM($L$2:output__2[[#This Row],[delta θx]])</f>
        <v>-154.6407416775948</v>
      </c>
      <c r="P984">
        <f>SUM($M$2:output__2[[#This Row],[delta θy]])</f>
        <v>36.056258684767663</v>
      </c>
      <c r="Q984">
        <f>SUM($N$2:output__2[[#This Row],[delta θz]])</f>
        <v>7.2149624408172581</v>
      </c>
      <c r="R984">
        <f>SQRT(output__2[[#This Row],[θ x]]^2+output__2[[#This Row],[θ y]]^2+output__2[[#This Row],[θ z]]^2)</f>
        <v>158.9524094185486</v>
      </c>
      <c r="S984">
        <f>output__2[[#This Row],[ax]]*$B984</f>
        <v>-5.548140000000288E-2</v>
      </c>
      <c r="T984">
        <f>output__2[[#This Row],[ay]]*$B984</f>
        <v>0.11712740000000608</v>
      </c>
      <c r="U984">
        <f>output__2[[#This Row],[az]]*$B984</f>
        <v>9.8633600000005116E-3</v>
      </c>
      <c r="V984">
        <f>SUM(S$2:S984)</f>
        <v>19.933716409999516</v>
      </c>
      <c r="W984">
        <f>SUM(T$2:T984)</f>
        <v>11.693955310000085</v>
      </c>
      <c r="X984">
        <f>SUM($U$2:U984)</f>
        <v>-97.017177089999549</v>
      </c>
      <c r="Y984">
        <f>SQRT(output__2[[#This Row],[vx]]^2+output__2[[#This Row],[vy]]^2+output__2[[#This Row],[vz]]^2)</f>
        <v>99.731811831626203</v>
      </c>
      <c r="Z984">
        <f t="shared" si="15"/>
        <v>0.97499999999999998</v>
      </c>
      <c r="AA984">
        <f>output__2[[#This Row],[m segmental(kg)]]*output__2[[#This Row],[vmag]]</f>
        <v>97.238516535835544</v>
      </c>
    </row>
    <row r="985" spans="1:27" x14ac:dyDescent="0.3">
      <c r="A985">
        <v>123.451454</v>
      </c>
      <c r="B985">
        <f>output__2[[#This Row],[time]]-A984</f>
        <v>0.12195599999999729</v>
      </c>
      <c r="C985">
        <v>2.0300000000000002</v>
      </c>
      <c r="D985">
        <v>-2.21</v>
      </c>
      <c r="E985">
        <v>0.32</v>
      </c>
      <c r="F985">
        <v>-0.51</v>
      </c>
      <c r="G985">
        <v>0.33</v>
      </c>
      <c r="H985">
        <v>-0.13</v>
      </c>
      <c r="I985">
        <f>output__2[[#This Row],[wx]]*180/PI()</f>
        <v>-29.220847551671984</v>
      </c>
      <c r="J985">
        <f>output__2[[#This Row],[wy]]*180/PI()</f>
        <v>18.907607239317169</v>
      </c>
      <c r="K985">
        <f>output__2[[#This Row],[wz]]*180/PI()</f>
        <v>-7.4484513367007024</v>
      </c>
      <c r="L985">
        <f>output__2[[#This Row],[wx (deg)]]*output__2[[#This Row],[dt]]</f>
        <v>-3.5636576840116292</v>
      </c>
      <c r="M985">
        <f>output__2[[#This Row],[wy (deg)]]*output__2[[#This Row],[dt]]</f>
        <v>2.3058961484781135</v>
      </c>
      <c r="N985">
        <f>output__2[[#This Row],[wz (deg)]]*output__2[[#This Row],[dt]]</f>
        <v>-0.90838333121865067</v>
      </c>
      <c r="O985">
        <f>SUM($L$2:output__2[[#This Row],[delta θx]])</f>
        <v>-158.20439936160642</v>
      </c>
      <c r="P985">
        <f>SUM($M$2:output__2[[#This Row],[delta θy]])</f>
        <v>38.362154833245775</v>
      </c>
      <c r="Q985">
        <f>SUM($N$2:output__2[[#This Row],[delta θz]])</f>
        <v>6.3065791095986077</v>
      </c>
      <c r="R985">
        <f>SQRT(output__2[[#This Row],[θ x]]^2+output__2[[#This Row],[θ y]]^2+output__2[[#This Row],[θ z]]^2)</f>
        <v>162.91120231857047</v>
      </c>
      <c r="S985">
        <f>output__2[[#This Row],[ax]]*$B985</f>
        <v>0.24757067999999452</v>
      </c>
      <c r="T985">
        <f>output__2[[#This Row],[ay]]*$B985</f>
        <v>-0.26952275999999398</v>
      </c>
      <c r="U985">
        <f>output__2[[#This Row],[az]]*$B985</f>
        <v>3.9025919999999131E-2</v>
      </c>
      <c r="V985">
        <f>SUM(S$2:S985)</f>
        <v>20.181287089999511</v>
      </c>
      <c r="W985">
        <f>SUM(T$2:T985)</f>
        <v>11.424432550000091</v>
      </c>
      <c r="X985">
        <f>SUM($U$2:U985)</f>
        <v>-96.978151169999549</v>
      </c>
      <c r="Y985">
        <f>SQRT(output__2[[#This Row],[vx]]^2+output__2[[#This Row],[vy]]^2+output__2[[#This Row],[vz]]^2)</f>
        <v>99.712405507287642</v>
      </c>
      <c r="Z985">
        <f t="shared" si="15"/>
        <v>0.97499999999999998</v>
      </c>
      <c r="AA985">
        <f>output__2[[#This Row],[m segmental(kg)]]*output__2[[#This Row],[vmag]]</f>
        <v>97.219595369605443</v>
      </c>
    </row>
    <row r="986" spans="1:27" x14ac:dyDescent="0.3">
      <c r="A986">
        <v>123.589382</v>
      </c>
      <c r="B986">
        <f>output__2[[#This Row],[time]]-A985</f>
        <v>0.13792800000000227</v>
      </c>
      <c r="C986">
        <v>2.09</v>
      </c>
      <c r="D986">
        <v>0.76</v>
      </c>
      <c r="E986">
        <v>-0.31</v>
      </c>
      <c r="F986">
        <v>0.03</v>
      </c>
      <c r="G986">
        <v>0.12</v>
      </c>
      <c r="H986">
        <v>0.18</v>
      </c>
      <c r="I986">
        <f>output__2[[#This Row],[wx]]*180/PI()</f>
        <v>1.7188733853924696</v>
      </c>
      <c r="J986">
        <f>output__2[[#This Row],[wy]]*180/PI()</f>
        <v>6.8754935415698784</v>
      </c>
      <c r="K986">
        <f>output__2[[#This Row],[wz]]*180/PI()</f>
        <v>10.313240312354818</v>
      </c>
      <c r="L986">
        <f>output__2[[#This Row],[wx (deg)]]*output__2[[#This Row],[dt]]</f>
        <v>0.23708076830041644</v>
      </c>
      <c r="M986">
        <f>output__2[[#This Row],[wy (deg)]]*output__2[[#This Row],[dt]]</f>
        <v>0.94832307320166576</v>
      </c>
      <c r="N986">
        <f>output__2[[#This Row],[wz (deg)]]*output__2[[#This Row],[dt]]</f>
        <v>1.4224846098024988</v>
      </c>
      <c r="O986">
        <f>SUM($L$2:output__2[[#This Row],[delta θx]])</f>
        <v>-157.967318593306</v>
      </c>
      <c r="P986">
        <f>SUM($M$2:output__2[[#This Row],[delta θy]])</f>
        <v>39.310477906447439</v>
      </c>
      <c r="Q986">
        <f>SUM($N$2:output__2[[#This Row],[delta θz]])</f>
        <v>7.7290637194011067</v>
      </c>
      <c r="R986">
        <f>SQRT(output__2[[#This Row],[θ x]]^2+output__2[[#This Row],[θ y]]^2+output__2[[#This Row],[θ z]]^2)</f>
        <v>162.96848113291998</v>
      </c>
      <c r="S986">
        <f>output__2[[#This Row],[ax]]*$B986</f>
        <v>0.28826952000000472</v>
      </c>
      <c r="T986">
        <f>output__2[[#This Row],[ay]]*$B986</f>
        <v>0.10482528000000173</v>
      </c>
      <c r="U986">
        <f>output__2[[#This Row],[az]]*$B986</f>
        <v>-4.2757680000000707E-2</v>
      </c>
      <c r="V986">
        <f>SUM(S$2:S986)</f>
        <v>20.469556609999515</v>
      </c>
      <c r="W986">
        <f>SUM(T$2:T986)</f>
        <v>11.529257830000093</v>
      </c>
      <c r="X986">
        <f>SUM($U$2:U986)</f>
        <v>-97.020908849999543</v>
      </c>
      <c r="Y986">
        <f>SQRT(output__2[[#This Row],[vx]]^2+output__2[[#This Row],[vy]]^2+output__2[[#This Row],[vz]]^2)</f>
        <v>99.824762899796127</v>
      </c>
      <c r="Z986">
        <f t="shared" si="15"/>
        <v>0.97499999999999998</v>
      </c>
      <c r="AA986">
        <f>output__2[[#This Row],[m segmental(kg)]]*output__2[[#This Row],[vmag]]</f>
        <v>97.329143827301223</v>
      </c>
    </row>
    <row r="987" spans="1:27" x14ac:dyDescent="0.3">
      <c r="A987">
        <v>123.70693199999999</v>
      </c>
      <c r="B987">
        <f>output__2[[#This Row],[time]]-A986</f>
        <v>0.11754999999999427</v>
      </c>
      <c r="C987">
        <v>0.22</v>
      </c>
      <c r="D987">
        <v>-0.28999999999999998</v>
      </c>
      <c r="E987">
        <v>0.61</v>
      </c>
      <c r="F987">
        <v>0.21</v>
      </c>
      <c r="G987">
        <v>0.06</v>
      </c>
      <c r="H987">
        <v>0.15</v>
      </c>
      <c r="I987">
        <f>output__2[[#This Row],[wx]]*180/PI()</f>
        <v>12.032113697747286</v>
      </c>
      <c r="J987">
        <f>output__2[[#This Row],[wy]]*180/PI()</f>
        <v>3.4377467707849392</v>
      </c>
      <c r="K987">
        <f>output__2[[#This Row],[wz]]*180/PI()</f>
        <v>8.5943669269623477</v>
      </c>
      <c r="L987">
        <f>output__2[[#This Row],[wx (deg)]]*output__2[[#This Row],[dt]]</f>
        <v>1.4143749651701245</v>
      </c>
      <c r="M987">
        <f>output__2[[#This Row],[wy (deg)]]*output__2[[#This Row],[dt]]</f>
        <v>0.4041071329057499</v>
      </c>
      <c r="N987">
        <f>output__2[[#This Row],[wz (deg)]]*output__2[[#This Row],[dt]]</f>
        <v>1.0102678322643748</v>
      </c>
      <c r="O987">
        <f>SUM($L$2:output__2[[#This Row],[delta θx]])</f>
        <v>-156.55294362813589</v>
      </c>
      <c r="P987">
        <f>SUM($M$2:output__2[[#This Row],[delta θy]])</f>
        <v>39.714585039353189</v>
      </c>
      <c r="Q987">
        <f>SUM($N$2:output__2[[#This Row],[delta θz]])</f>
        <v>8.7393315516654813</v>
      </c>
      <c r="R987">
        <f>SQRT(output__2[[#This Row],[θ x]]^2+output__2[[#This Row],[θ y]]^2+output__2[[#This Row],[θ z]]^2)</f>
        <v>161.7481015018484</v>
      </c>
      <c r="S987">
        <f>output__2[[#This Row],[ax]]*$B987</f>
        <v>2.5860999999998739E-2</v>
      </c>
      <c r="T987">
        <f>output__2[[#This Row],[ay]]*$B987</f>
        <v>-3.4089499999998336E-2</v>
      </c>
      <c r="U987">
        <f>output__2[[#This Row],[az]]*$B987</f>
        <v>7.1705499999996508E-2</v>
      </c>
      <c r="V987">
        <f>SUM(S$2:S987)</f>
        <v>20.495417609999514</v>
      </c>
      <c r="W987">
        <f>SUM(T$2:T987)</f>
        <v>11.495168330000094</v>
      </c>
      <c r="X987">
        <f>SUM($U$2:U987)</f>
        <v>-96.94920334999955</v>
      </c>
      <c r="Y987">
        <f>SQRT(output__2[[#This Row],[vx]]^2+output__2[[#This Row],[vy]]^2+output__2[[#This Row],[vz]]^2)</f>
        <v>99.756448754668881</v>
      </c>
      <c r="Z987">
        <f t="shared" si="15"/>
        <v>0.97499999999999998</v>
      </c>
      <c r="AA987">
        <f>output__2[[#This Row],[m segmental(kg)]]*output__2[[#This Row],[vmag]]</f>
        <v>97.262537535802153</v>
      </c>
    </row>
    <row r="988" spans="1:27" x14ac:dyDescent="0.3">
      <c r="A988">
        <v>123.850521</v>
      </c>
      <c r="B988">
        <f>output__2[[#This Row],[time]]-A987</f>
        <v>0.14358900000000574</v>
      </c>
      <c r="C988">
        <v>-0.21</v>
      </c>
      <c r="D988">
        <v>0.35000000000000003</v>
      </c>
      <c r="E988">
        <v>0.68</v>
      </c>
      <c r="F988">
        <v>0.04</v>
      </c>
      <c r="G988">
        <v>-0.03</v>
      </c>
      <c r="H988">
        <v>-0.06</v>
      </c>
      <c r="I988">
        <f>output__2[[#This Row],[wx]]*180/PI()</f>
        <v>2.2918311805232929</v>
      </c>
      <c r="J988">
        <f>output__2[[#This Row],[wy]]*180/PI()</f>
        <v>-1.7188733853924696</v>
      </c>
      <c r="K988">
        <f>output__2[[#This Row],[wz]]*180/PI()</f>
        <v>-3.4377467707849392</v>
      </c>
      <c r="L988">
        <f>output__2[[#This Row],[wx (deg)]]*output__2[[#This Row],[dt]]</f>
        <v>0.32908174738017226</v>
      </c>
      <c r="M988">
        <f>output__2[[#This Row],[wy (deg)]]*output__2[[#This Row],[dt]]</f>
        <v>-0.24681131053512917</v>
      </c>
      <c r="N988">
        <f>output__2[[#This Row],[wz (deg)]]*output__2[[#This Row],[dt]]</f>
        <v>-0.49362262107025834</v>
      </c>
      <c r="O988">
        <f>SUM($L$2:output__2[[#This Row],[delta θx]])</f>
        <v>-156.22386188075572</v>
      </c>
      <c r="P988">
        <f>SUM($M$2:output__2[[#This Row],[delta θy]])</f>
        <v>39.467773728818059</v>
      </c>
      <c r="Q988">
        <f>SUM($N$2:output__2[[#This Row],[delta θz]])</f>
        <v>8.2457089305952227</v>
      </c>
      <c r="R988">
        <f>SQRT(output__2[[#This Row],[θ x]]^2+output__2[[#This Row],[θ y]]^2+output__2[[#This Row],[θ z]]^2)</f>
        <v>161.34308754890839</v>
      </c>
      <c r="S988">
        <f>output__2[[#This Row],[ax]]*$B988</f>
        <v>-3.0153690000001204E-2</v>
      </c>
      <c r="T988">
        <f>output__2[[#This Row],[ay]]*$B988</f>
        <v>5.0256150000002012E-2</v>
      </c>
      <c r="U988">
        <f>output__2[[#This Row],[az]]*$B988</f>
        <v>9.7640520000003908E-2</v>
      </c>
      <c r="V988">
        <f>SUM(S$2:S988)</f>
        <v>20.465263919999511</v>
      </c>
      <c r="W988">
        <f>SUM(T$2:T988)</f>
        <v>11.545424480000097</v>
      </c>
      <c r="X988">
        <f>SUM($U$2:U988)</f>
        <v>-96.851562829999551</v>
      </c>
      <c r="Y988">
        <f>SQRT(output__2[[#This Row],[vx]]^2+output__2[[#This Row],[vy]]^2+output__2[[#This Row],[vz]]^2)</f>
        <v>99.661171357515016</v>
      </c>
      <c r="Z988">
        <f t="shared" si="15"/>
        <v>0.97499999999999998</v>
      </c>
      <c r="AA988">
        <f>output__2[[#This Row],[m segmental(kg)]]*output__2[[#This Row],[vmag]]</f>
        <v>97.169642073577137</v>
      </c>
    </row>
    <row r="989" spans="1:27" x14ac:dyDescent="0.3">
      <c r="A989">
        <v>123.97719199999999</v>
      </c>
      <c r="B989">
        <f>output__2[[#This Row],[time]]-A988</f>
        <v>0.12667099999998754</v>
      </c>
      <c r="C989">
        <v>-0.92</v>
      </c>
      <c r="D989">
        <v>0.77</v>
      </c>
      <c r="E989">
        <v>-0.37</v>
      </c>
      <c r="F989">
        <v>-0.06</v>
      </c>
      <c r="G989">
        <v>-0.2</v>
      </c>
      <c r="H989">
        <v>0.09</v>
      </c>
      <c r="I989">
        <f>output__2[[#This Row],[wx]]*180/PI()</f>
        <v>-3.4377467707849392</v>
      </c>
      <c r="J989">
        <f>output__2[[#This Row],[wy]]*180/PI()</f>
        <v>-11.459155902616464</v>
      </c>
      <c r="K989">
        <f>output__2[[#This Row],[wz]]*180/PI()</f>
        <v>5.156620156177409</v>
      </c>
      <c r="L989">
        <f>output__2[[#This Row],[wx (deg)]]*output__2[[#This Row],[dt]]</f>
        <v>-0.43546282120205621</v>
      </c>
      <c r="M989">
        <f>output__2[[#This Row],[wy (deg)]]*output__2[[#This Row],[dt]]</f>
        <v>-1.4515427373401875</v>
      </c>
      <c r="N989">
        <f>output__2[[#This Row],[wz (deg)]]*output__2[[#This Row],[dt]]</f>
        <v>0.65319423180308434</v>
      </c>
      <c r="O989">
        <f>SUM($L$2:output__2[[#This Row],[delta θx]])</f>
        <v>-156.65932470195779</v>
      </c>
      <c r="P989">
        <f>SUM($M$2:output__2[[#This Row],[delta θy]])</f>
        <v>38.016230991477869</v>
      </c>
      <c r="Q989">
        <f>SUM($N$2:output__2[[#This Row],[delta θz]])</f>
        <v>8.898903162398307</v>
      </c>
      <c r="R989">
        <f>SQRT(output__2[[#This Row],[θ x]]^2+output__2[[#This Row],[θ y]]^2+output__2[[#This Row],[θ z]]^2)</f>
        <v>161.45144258372108</v>
      </c>
      <c r="S989">
        <f>output__2[[#This Row],[ax]]*$B989</f>
        <v>-0.11653731999998855</v>
      </c>
      <c r="T989">
        <f>output__2[[#This Row],[ay]]*$B989</f>
        <v>9.7536669999990416E-2</v>
      </c>
      <c r="U989">
        <f>output__2[[#This Row],[az]]*$B989</f>
        <v>-4.6868269999995389E-2</v>
      </c>
      <c r="V989">
        <f>SUM(S$2:S989)</f>
        <v>20.348726599999523</v>
      </c>
      <c r="W989">
        <f>SUM(T$2:T989)</f>
        <v>11.642961150000087</v>
      </c>
      <c r="X989">
        <f>SUM($U$2:U989)</f>
        <v>-96.898431099999542</v>
      </c>
      <c r="Y989">
        <f>SQRT(output__2[[#This Row],[vx]]^2+output__2[[#This Row],[vy]]^2+output__2[[#This Row],[vz]]^2)</f>
        <v>99.694208298292324</v>
      </c>
      <c r="Z989">
        <f t="shared" si="15"/>
        <v>0.97499999999999998</v>
      </c>
      <c r="AA989">
        <f>output__2[[#This Row],[m segmental(kg)]]*output__2[[#This Row],[vmag]]</f>
        <v>97.201853090835016</v>
      </c>
    </row>
    <row r="990" spans="1:27" x14ac:dyDescent="0.3">
      <c r="A990">
        <v>124.094652</v>
      </c>
      <c r="B990">
        <f>output__2[[#This Row],[time]]-A989</f>
        <v>0.11746000000000834</v>
      </c>
      <c r="C990">
        <v>-0.68</v>
      </c>
      <c r="D990">
        <v>-0.45</v>
      </c>
      <c r="E990">
        <v>-0.34</v>
      </c>
      <c r="F990">
        <v>0.06</v>
      </c>
      <c r="G990">
        <v>-0.26</v>
      </c>
      <c r="H990">
        <v>0.03</v>
      </c>
      <c r="I990">
        <f>output__2[[#This Row],[wx]]*180/PI()</f>
        <v>3.4377467707849392</v>
      </c>
      <c r="J990">
        <f>output__2[[#This Row],[wy]]*180/PI()</f>
        <v>-14.896902673401405</v>
      </c>
      <c r="K990">
        <f>output__2[[#This Row],[wz]]*180/PI()</f>
        <v>1.7188733853924696</v>
      </c>
      <c r="L990">
        <f>output__2[[#This Row],[wx (deg)]]*output__2[[#This Row],[dt]]</f>
        <v>0.40379773569642763</v>
      </c>
      <c r="M990">
        <f>output__2[[#This Row],[wy (deg)]]*output__2[[#This Row],[dt]]</f>
        <v>-1.7497901880178532</v>
      </c>
      <c r="N990">
        <f>output__2[[#This Row],[wz (deg)]]*output__2[[#This Row],[dt]]</f>
        <v>0.20189886784821381</v>
      </c>
      <c r="O990">
        <f>SUM($L$2:output__2[[#This Row],[delta θx]])</f>
        <v>-156.25552696626136</v>
      </c>
      <c r="P990">
        <f>SUM($M$2:output__2[[#This Row],[delta θy]])</f>
        <v>36.266440803460014</v>
      </c>
      <c r="Q990">
        <f>SUM($N$2:output__2[[#This Row],[delta θz]])</f>
        <v>9.1008020302465216</v>
      </c>
      <c r="R990">
        <f>SQRT(output__2[[#This Row],[θ x]]^2+output__2[[#This Row],[θ y]]^2+output__2[[#This Row],[θ z]]^2)</f>
        <v>160.66695065771503</v>
      </c>
      <c r="S990">
        <f>output__2[[#This Row],[ax]]*$B990</f>
        <v>-7.987280000000567E-2</v>
      </c>
      <c r="T990">
        <f>output__2[[#This Row],[ay]]*$B990</f>
        <v>-5.2857000000003755E-2</v>
      </c>
      <c r="U990">
        <f>output__2[[#This Row],[az]]*$B990</f>
        <v>-3.9936400000002835E-2</v>
      </c>
      <c r="V990">
        <f>SUM(S$2:S990)</f>
        <v>20.268853799999519</v>
      </c>
      <c r="W990">
        <f>SUM(T$2:T990)</f>
        <v>11.590104150000084</v>
      </c>
      <c r="X990">
        <f>SUM($U$2:U990)</f>
        <v>-96.938367499999543</v>
      </c>
      <c r="Y990">
        <f>SQRT(output__2[[#This Row],[vx]]^2+output__2[[#This Row],[vy]]^2+output__2[[#This Row],[vz]]^2)</f>
        <v>99.710601453098121</v>
      </c>
      <c r="Z990">
        <f t="shared" si="15"/>
        <v>0.97499999999999998</v>
      </c>
      <c r="AA990">
        <f>output__2[[#This Row],[m segmental(kg)]]*output__2[[#This Row],[vmag]]</f>
        <v>97.217836416770666</v>
      </c>
    </row>
    <row r="991" spans="1:27" x14ac:dyDescent="0.3">
      <c r="A991">
        <v>124.21573599999999</v>
      </c>
      <c r="B991">
        <f>output__2[[#This Row],[time]]-A990</f>
        <v>0.12108399999999619</v>
      </c>
      <c r="C991">
        <v>0.04</v>
      </c>
      <c r="D991">
        <v>-0.28000000000000003</v>
      </c>
      <c r="E991">
        <v>0.38</v>
      </c>
      <c r="F991">
        <v>0.08</v>
      </c>
      <c r="G991">
        <v>0.05</v>
      </c>
      <c r="H991">
        <v>-0.14000000000000001</v>
      </c>
      <c r="I991">
        <f>output__2[[#This Row],[wx]]*180/PI()</f>
        <v>4.5836623610465859</v>
      </c>
      <c r="J991">
        <f>output__2[[#This Row],[wy]]*180/PI()</f>
        <v>2.8647889756541161</v>
      </c>
      <c r="K991">
        <f>output__2[[#This Row],[wz]]*180/PI()</f>
        <v>-8.0214091318315255</v>
      </c>
      <c r="L991">
        <f>output__2[[#This Row],[wx (deg)]]*output__2[[#This Row],[dt]]</f>
        <v>0.55500817332494734</v>
      </c>
      <c r="M991">
        <f>output__2[[#This Row],[wy (deg)]]*output__2[[#This Row],[dt]]</f>
        <v>0.34688010832809207</v>
      </c>
      <c r="N991">
        <f>output__2[[#This Row],[wz (deg)]]*output__2[[#This Row],[dt]]</f>
        <v>-0.97126430331865787</v>
      </c>
      <c r="O991">
        <f>SUM($L$2:output__2[[#This Row],[delta θx]])</f>
        <v>-155.70051879293641</v>
      </c>
      <c r="P991">
        <f>SUM($M$2:output__2[[#This Row],[delta θy]])</f>
        <v>36.613320911788108</v>
      </c>
      <c r="Q991">
        <f>SUM($N$2:output__2[[#This Row],[delta θz]])</f>
        <v>8.1295377269278646</v>
      </c>
      <c r="R991">
        <f>SQRT(output__2[[#This Row],[θ x]]^2+output__2[[#This Row],[θ y]]^2+output__2[[#This Row],[θ z]]^2)</f>
        <v>160.15391410837472</v>
      </c>
      <c r="S991">
        <f>output__2[[#This Row],[ax]]*$B991</f>
        <v>4.8433599999998479E-3</v>
      </c>
      <c r="T991">
        <f>output__2[[#This Row],[ay]]*$B991</f>
        <v>-3.3903519999998938E-2</v>
      </c>
      <c r="U991">
        <f>output__2[[#This Row],[az]]*$B991</f>
        <v>4.6011919999998555E-2</v>
      </c>
      <c r="V991">
        <f>SUM(S$2:S991)</f>
        <v>20.273697159999518</v>
      </c>
      <c r="W991">
        <f>SUM(T$2:T991)</f>
        <v>11.556200630000085</v>
      </c>
      <c r="X991">
        <f>SUM($U$2:U991)</f>
        <v>-96.892355579999546</v>
      </c>
      <c r="Y991">
        <f>SQRT(output__2[[#This Row],[vx]]^2+output__2[[#This Row],[vy]]^2+output__2[[#This Row],[vz]]^2)</f>
        <v>99.662917574076943</v>
      </c>
      <c r="Z991">
        <f t="shared" si="15"/>
        <v>0.97499999999999998</v>
      </c>
      <c r="AA991">
        <f>output__2[[#This Row],[m segmental(kg)]]*output__2[[#This Row],[vmag]]</f>
        <v>97.171344634725017</v>
      </c>
    </row>
    <row r="992" spans="1:27" x14ac:dyDescent="0.3">
      <c r="A992">
        <v>124.339979</v>
      </c>
      <c r="B992">
        <f>output__2[[#This Row],[time]]-A991</f>
        <v>0.12424300000000699</v>
      </c>
      <c r="C992">
        <v>-7.0000000000000007E-2</v>
      </c>
      <c r="D992">
        <v>7.0000000000000007E-2</v>
      </c>
      <c r="E992">
        <v>0.53</v>
      </c>
      <c r="F992">
        <v>0.12</v>
      </c>
      <c r="G992">
        <v>0.08</v>
      </c>
      <c r="H992">
        <v>-0.04</v>
      </c>
      <c r="I992">
        <f>output__2[[#This Row],[wx]]*180/PI()</f>
        <v>6.8754935415698784</v>
      </c>
      <c r="J992">
        <f>output__2[[#This Row],[wy]]*180/PI()</f>
        <v>4.5836623610465859</v>
      </c>
      <c r="K992">
        <f>output__2[[#This Row],[wz]]*180/PI()</f>
        <v>-2.2918311805232929</v>
      </c>
      <c r="L992">
        <f>output__2[[#This Row],[wx (deg)]]*output__2[[#This Row],[dt]]</f>
        <v>0.85423194408531444</v>
      </c>
      <c r="M992">
        <f>output__2[[#This Row],[wy (deg)]]*output__2[[#This Row],[dt]]</f>
        <v>0.56948796272354296</v>
      </c>
      <c r="N992">
        <f>output__2[[#This Row],[wz (deg)]]*output__2[[#This Row],[dt]]</f>
        <v>-0.28474398136177148</v>
      </c>
      <c r="O992">
        <f>SUM($L$2:output__2[[#This Row],[delta θx]])</f>
        <v>-154.84628684885109</v>
      </c>
      <c r="P992">
        <f>SUM($M$2:output__2[[#This Row],[delta θy]])</f>
        <v>37.18280887451165</v>
      </c>
      <c r="Q992">
        <f>SUM($N$2:output__2[[#This Row],[delta θz]])</f>
        <v>7.8447937455660934</v>
      </c>
      <c r="R992">
        <f>SQRT(output__2[[#This Row],[θ x]]^2+output__2[[#This Row],[θ y]]^2+output__2[[#This Row],[θ z]]^2)</f>
        <v>159.44113213216221</v>
      </c>
      <c r="S992">
        <f>output__2[[#This Row],[ax]]*$B992</f>
        <v>-8.6970100000004907E-3</v>
      </c>
      <c r="T992">
        <f>output__2[[#This Row],[ay]]*$B992</f>
        <v>8.6970100000004907E-3</v>
      </c>
      <c r="U992">
        <f>output__2[[#This Row],[az]]*$B992</f>
        <v>6.584879000000371E-2</v>
      </c>
      <c r="V992">
        <f>SUM(S$2:S992)</f>
        <v>20.265000149999519</v>
      </c>
      <c r="W992">
        <f>SUM(T$2:T992)</f>
        <v>11.564897640000085</v>
      </c>
      <c r="X992">
        <f>SUM($U$2:U992)</f>
        <v>-96.826506789999542</v>
      </c>
      <c r="Y992">
        <f>SQRT(output__2[[#This Row],[vx]]^2+output__2[[#This Row],[vy]]^2+output__2[[#This Row],[vz]]^2)</f>
        <v>99.598140071273349</v>
      </c>
      <c r="Z992">
        <f t="shared" si="15"/>
        <v>0.97499999999999998</v>
      </c>
      <c r="AA992">
        <f>output__2[[#This Row],[m segmental(kg)]]*output__2[[#This Row],[vmag]]</f>
        <v>97.108186569491508</v>
      </c>
    </row>
    <row r="993" spans="1:27" x14ac:dyDescent="0.3">
      <c r="A993">
        <v>124.455044</v>
      </c>
      <c r="B993">
        <f>output__2[[#This Row],[time]]-A992</f>
        <v>0.11506500000000131</v>
      </c>
      <c r="C993">
        <v>0.2</v>
      </c>
      <c r="D993">
        <v>0.17</v>
      </c>
      <c r="E993">
        <v>0.45</v>
      </c>
      <c r="F993">
        <v>0.01</v>
      </c>
      <c r="G993">
        <v>0.13</v>
      </c>
      <c r="H993">
        <v>0.06</v>
      </c>
      <c r="I993">
        <f>output__2[[#This Row],[wx]]*180/PI()</f>
        <v>0.57295779513082323</v>
      </c>
      <c r="J993">
        <f>output__2[[#This Row],[wy]]*180/PI()</f>
        <v>7.4484513367007024</v>
      </c>
      <c r="K993">
        <f>output__2[[#This Row],[wz]]*180/PI()</f>
        <v>3.4377467707849392</v>
      </c>
      <c r="L993">
        <f>output__2[[#This Row],[wx (deg)]]*output__2[[#This Row],[dt]]</f>
        <v>6.5927388696728928E-2</v>
      </c>
      <c r="M993">
        <f>output__2[[#This Row],[wy (deg)]]*output__2[[#This Row],[dt]]</f>
        <v>0.85705605305747601</v>
      </c>
      <c r="N993">
        <f>output__2[[#This Row],[wz (deg)]]*output__2[[#This Row],[dt]]</f>
        <v>0.39556433218037351</v>
      </c>
      <c r="O993">
        <f>SUM($L$2:output__2[[#This Row],[delta θx]])</f>
        <v>-154.78035946015436</v>
      </c>
      <c r="P993">
        <f>SUM($M$2:output__2[[#This Row],[delta θy]])</f>
        <v>38.039864927569127</v>
      </c>
      <c r="Q993">
        <f>SUM($N$2:output__2[[#This Row],[delta θz]])</f>
        <v>8.2403580777464676</v>
      </c>
      <c r="R993">
        <f>SQRT(output__2[[#This Row],[θ x]]^2+output__2[[#This Row],[θ y]]^2+output__2[[#This Row],[θ z]]^2)</f>
        <v>159.59916822957373</v>
      </c>
      <c r="S993">
        <f>output__2[[#This Row],[ax]]*$B993</f>
        <v>2.3013000000000262E-2</v>
      </c>
      <c r="T993">
        <f>output__2[[#This Row],[ay]]*$B993</f>
        <v>1.9561050000000222E-2</v>
      </c>
      <c r="U993">
        <f>output__2[[#This Row],[az]]*$B993</f>
        <v>5.1779250000000589E-2</v>
      </c>
      <c r="V993">
        <f>SUM(S$2:S993)</f>
        <v>20.288013149999518</v>
      </c>
      <c r="W993">
        <f>SUM(T$2:T993)</f>
        <v>11.584458690000085</v>
      </c>
      <c r="X993">
        <f>SUM($U$2:U993)</f>
        <v>-96.774727539999546</v>
      </c>
      <c r="Y993">
        <f>SQRT(output__2[[#This Row],[vx]]^2+output__2[[#This Row],[vy]]^2+output__2[[#This Row],[vz]]^2)</f>
        <v>99.554764080660732</v>
      </c>
      <c r="Z993">
        <f t="shared" si="15"/>
        <v>0.97499999999999998</v>
      </c>
      <c r="AA993">
        <f>output__2[[#This Row],[m segmental(kg)]]*output__2[[#This Row],[vmag]]</f>
        <v>97.065894978644209</v>
      </c>
    </row>
    <row r="994" spans="1:27" x14ac:dyDescent="0.3">
      <c r="A994">
        <v>124.61962699999999</v>
      </c>
      <c r="B994">
        <f>output__2[[#This Row],[time]]-A993</f>
        <v>0.16458299999999326</v>
      </c>
      <c r="C994">
        <v>0</v>
      </c>
      <c r="D994">
        <v>0.41000000000000003</v>
      </c>
      <c r="E994">
        <v>0.06</v>
      </c>
      <c r="F994">
        <v>-0.23</v>
      </c>
      <c r="G994">
        <v>0.17</v>
      </c>
      <c r="H994">
        <v>-0.03</v>
      </c>
      <c r="I994">
        <f>output__2[[#This Row],[wx]]*180/PI()</f>
        <v>-13.178029288008934</v>
      </c>
      <c r="J994">
        <f>output__2[[#This Row],[wy]]*180/PI()</f>
        <v>9.7402825172239957</v>
      </c>
      <c r="K994">
        <f>output__2[[#This Row],[wz]]*180/PI()</f>
        <v>-1.7188733853924696</v>
      </c>
      <c r="L994">
        <f>output__2[[#This Row],[wx (deg)]]*output__2[[#This Row],[dt]]</f>
        <v>-2.1688795943082857</v>
      </c>
      <c r="M994">
        <f>output__2[[#This Row],[wy (deg)]]*output__2[[#This Row],[dt]]</f>
        <v>1.6030849175322113</v>
      </c>
      <c r="N994">
        <f>output__2[[#This Row],[wz (deg)]]*output__2[[#This Row],[dt]]</f>
        <v>-0.28289733838803727</v>
      </c>
      <c r="O994">
        <f>SUM($L$2:output__2[[#This Row],[delta θx]])</f>
        <v>-156.94923905446265</v>
      </c>
      <c r="P994">
        <f>SUM($M$2:output__2[[#This Row],[delta θy]])</f>
        <v>39.642949845101342</v>
      </c>
      <c r="Q994">
        <f>SUM($N$2:output__2[[#This Row],[delta θz]])</f>
        <v>7.9574607393584307</v>
      </c>
      <c r="R994">
        <f>SQRT(output__2[[#This Row],[θ x]]^2+output__2[[#This Row],[θ y]]^2+output__2[[#This Row],[θ z]]^2)</f>
        <v>162.07389763195837</v>
      </c>
      <c r="S994">
        <f>output__2[[#This Row],[ax]]*$B994</f>
        <v>0</v>
      </c>
      <c r="T994">
        <f>output__2[[#This Row],[ay]]*$B994</f>
        <v>6.7479029999997248E-2</v>
      </c>
      <c r="U994">
        <f>output__2[[#This Row],[az]]*$B994</f>
        <v>9.874979999999596E-3</v>
      </c>
      <c r="V994">
        <f>SUM(S$2:S994)</f>
        <v>20.288013149999518</v>
      </c>
      <c r="W994">
        <f>SUM(T$2:T994)</f>
        <v>11.651937720000083</v>
      </c>
      <c r="X994">
        <f>SUM($U$2:U994)</f>
        <v>-96.764852559999539</v>
      </c>
      <c r="Y994">
        <f>SQRT(output__2[[#This Row],[vx]]^2+output__2[[#This Row],[vy]]^2+output__2[[#This Row],[vz]]^2)</f>
        <v>99.553040240686599</v>
      </c>
      <c r="Z994">
        <f t="shared" si="15"/>
        <v>0.97499999999999998</v>
      </c>
      <c r="AA994">
        <f>output__2[[#This Row],[m segmental(kg)]]*output__2[[#This Row],[vmag]]</f>
        <v>97.064214234669436</v>
      </c>
    </row>
    <row r="995" spans="1:27" x14ac:dyDescent="0.3">
      <c r="A995">
        <v>124.72405999999999</v>
      </c>
      <c r="B995">
        <f>output__2[[#This Row],[time]]-A994</f>
        <v>0.10443300000000022</v>
      </c>
      <c r="C995">
        <v>1.9000000000000001</v>
      </c>
      <c r="D995">
        <v>-0.63</v>
      </c>
      <c r="E995">
        <v>-1.34</v>
      </c>
      <c r="F995">
        <v>-0.37</v>
      </c>
      <c r="G995">
        <v>0.52</v>
      </c>
      <c r="H995">
        <v>7.0000000000000007E-2</v>
      </c>
      <c r="I995">
        <f>output__2[[#This Row],[wx]]*180/PI()</f>
        <v>-21.199438419840458</v>
      </c>
      <c r="J995">
        <f>output__2[[#This Row],[wy]]*180/PI()</f>
        <v>29.793805346802809</v>
      </c>
      <c r="K995">
        <f>output__2[[#This Row],[wz]]*180/PI()</f>
        <v>4.0107045659157627</v>
      </c>
      <c r="L995">
        <f>output__2[[#This Row],[wx (deg)]]*output__2[[#This Row],[dt]]</f>
        <v>-2.2139209524992034</v>
      </c>
      <c r="M995">
        <f>output__2[[#This Row],[wy (deg)]]*output__2[[#This Row],[dt]]</f>
        <v>3.1114564737826642</v>
      </c>
      <c r="N995">
        <f>output__2[[#This Row],[wz (deg)]]*output__2[[#This Row],[dt]]</f>
        <v>0.41884990993228172</v>
      </c>
      <c r="O995">
        <f>SUM($L$2:output__2[[#This Row],[delta θx]])</f>
        <v>-159.16316000696185</v>
      </c>
      <c r="P995">
        <f>SUM($M$2:output__2[[#This Row],[delta θy]])</f>
        <v>42.754406318884008</v>
      </c>
      <c r="Q995">
        <f>SUM($N$2:output__2[[#This Row],[delta θz]])</f>
        <v>8.376310649290712</v>
      </c>
      <c r="R995">
        <f>SQRT(output__2[[#This Row],[θ x]]^2+output__2[[#This Row],[θ y]]^2+output__2[[#This Row],[θ z]]^2)</f>
        <v>165.01822124594418</v>
      </c>
      <c r="S995">
        <f>output__2[[#This Row],[ax]]*$B995</f>
        <v>0.19842270000000042</v>
      </c>
      <c r="T995">
        <f>output__2[[#This Row],[ay]]*$B995</f>
        <v>-6.5792790000000143E-2</v>
      </c>
      <c r="U995">
        <f>output__2[[#This Row],[az]]*$B995</f>
        <v>-0.13994022000000031</v>
      </c>
      <c r="V995">
        <f>SUM(S$2:S995)</f>
        <v>20.48643584999952</v>
      </c>
      <c r="W995">
        <f>SUM(T$2:T995)</f>
        <v>11.586144930000083</v>
      </c>
      <c r="X995">
        <f>SUM($U$2:U995)</f>
        <v>-96.904792779999539</v>
      </c>
      <c r="Y995">
        <f>SQRT(output__2[[#This Row],[vx]]^2+output__2[[#This Row],[vy]]^2+output__2[[#This Row],[vz]]^2)</f>
        <v>99.721971861319318</v>
      </c>
      <c r="Z995">
        <f t="shared" si="15"/>
        <v>0.97499999999999998</v>
      </c>
      <c r="AA995">
        <f>output__2[[#This Row],[m segmental(kg)]]*output__2[[#This Row],[vmag]]</f>
        <v>97.22892256478633</v>
      </c>
    </row>
    <row r="996" spans="1:27" x14ac:dyDescent="0.3">
      <c r="A996">
        <v>124.85434699999999</v>
      </c>
      <c r="B996">
        <f>output__2[[#This Row],[time]]-A995</f>
        <v>0.1302869999999956</v>
      </c>
      <c r="C996">
        <v>0.4</v>
      </c>
      <c r="D996">
        <v>1</v>
      </c>
      <c r="E996">
        <v>-1.62</v>
      </c>
      <c r="F996">
        <v>-0.05</v>
      </c>
      <c r="G996">
        <v>0.18</v>
      </c>
      <c r="H996">
        <v>0.24</v>
      </c>
      <c r="I996">
        <f>output__2[[#This Row],[wx]]*180/PI()</f>
        <v>-2.8647889756541161</v>
      </c>
      <c r="J996">
        <f>output__2[[#This Row],[wy]]*180/PI()</f>
        <v>10.313240312354818</v>
      </c>
      <c r="K996">
        <f>output__2[[#This Row],[wz]]*180/PI()</f>
        <v>13.750987083139757</v>
      </c>
      <c r="L996">
        <f>output__2[[#This Row],[wx (deg)]]*output__2[[#This Row],[dt]]</f>
        <v>-0.37324476127103523</v>
      </c>
      <c r="M996">
        <f>output__2[[#This Row],[wy (deg)]]*output__2[[#This Row],[dt]]</f>
        <v>1.3436811405757267</v>
      </c>
      <c r="N996">
        <f>output__2[[#This Row],[wz (deg)]]*output__2[[#This Row],[dt]]</f>
        <v>1.7915748541009691</v>
      </c>
      <c r="O996">
        <f>SUM($L$2:output__2[[#This Row],[delta θx]])</f>
        <v>-159.53640476823287</v>
      </c>
      <c r="P996">
        <f>SUM($M$2:output__2[[#This Row],[delta θy]])</f>
        <v>44.098087459459734</v>
      </c>
      <c r="Q996">
        <f>SUM($N$2:output__2[[#This Row],[delta θz]])</f>
        <v>10.16788550339168</v>
      </c>
      <c r="R996">
        <f>SQRT(output__2[[#This Row],[θ x]]^2+output__2[[#This Row],[θ y]]^2+output__2[[#This Row],[θ z]]^2)</f>
        <v>165.83091285874801</v>
      </c>
      <c r="S996">
        <f>output__2[[#This Row],[ax]]*$B996</f>
        <v>5.211479999999824E-2</v>
      </c>
      <c r="T996">
        <f>output__2[[#This Row],[ay]]*$B996</f>
        <v>0.1302869999999956</v>
      </c>
      <c r="U996">
        <f>output__2[[#This Row],[az]]*$B996</f>
        <v>-0.2110649399999929</v>
      </c>
      <c r="V996">
        <f>SUM(S$2:S996)</f>
        <v>20.538550649999518</v>
      </c>
      <c r="W996">
        <f>SUM(T$2:T996)</f>
        <v>11.716431930000079</v>
      </c>
      <c r="X996">
        <f>SUM($U$2:U996)</f>
        <v>-97.115857719999539</v>
      </c>
      <c r="Y996">
        <f>SQRT(output__2[[#This Row],[vx]]^2+output__2[[#This Row],[vy]]^2+output__2[[#This Row],[vz]]^2)</f>
        <v>99.952972245272008</v>
      </c>
      <c r="Z996">
        <f t="shared" si="15"/>
        <v>0.97499999999999998</v>
      </c>
      <c r="AA996">
        <f>output__2[[#This Row],[m segmental(kg)]]*output__2[[#This Row],[vmag]]</f>
        <v>97.454147939140199</v>
      </c>
    </row>
    <row r="997" spans="1:27" x14ac:dyDescent="0.3">
      <c r="A997">
        <v>124.97045899999999</v>
      </c>
      <c r="B997">
        <f>output__2[[#This Row],[time]]-A996</f>
        <v>0.1161120000000011</v>
      </c>
      <c r="C997">
        <v>-0.89</v>
      </c>
      <c r="D997">
        <v>-0.26</v>
      </c>
      <c r="E997">
        <v>0.26</v>
      </c>
      <c r="F997">
        <v>0.28999999999999998</v>
      </c>
      <c r="G997">
        <v>0.32</v>
      </c>
      <c r="H997">
        <v>0.09</v>
      </c>
      <c r="I997">
        <f>output__2[[#This Row],[wx]]*180/PI()</f>
        <v>16.615776058793873</v>
      </c>
      <c r="J997">
        <f>output__2[[#This Row],[wy]]*180/PI()</f>
        <v>18.334649444186343</v>
      </c>
      <c r="K997">
        <f>output__2[[#This Row],[wz]]*180/PI()</f>
        <v>5.156620156177409</v>
      </c>
      <c r="L997">
        <f>output__2[[#This Row],[wx (deg)]]*output__2[[#This Row],[dt]]</f>
        <v>1.9292909897386925</v>
      </c>
      <c r="M997">
        <f>output__2[[#This Row],[wy (deg)]]*output__2[[#This Row],[dt]]</f>
        <v>2.1288728162633848</v>
      </c>
      <c r="N997">
        <f>output__2[[#This Row],[wz (deg)]]*output__2[[#This Row],[dt]]</f>
        <v>0.59874547957407698</v>
      </c>
      <c r="O997">
        <f>SUM($L$2:output__2[[#This Row],[delta θx]])</f>
        <v>-157.60711377849418</v>
      </c>
      <c r="P997">
        <f>SUM($M$2:output__2[[#This Row],[delta θy]])</f>
        <v>46.226960275723116</v>
      </c>
      <c r="Q997">
        <f>SUM($N$2:output__2[[#This Row],[delta θz]])</f>
        <v>10.766630982965758</v>
      </c>
      <c r="R997">
        <f>SQRT(output__2[[#This Row],[θ x]]^2+output__2[[#This Row],[θ y]]^2+output__2[[#This Row],[θ z]]^2)</f>
        <v>164.59907202850158</v>
      </c>
      <c r="S997">
        <f>output__2[[#This Row],[ax]]*$B997</f>
        <v>-0.10333968000000099</v>
      </c>
      <c r="T997">
        <f>output__2[[#This Row],[ay]]*$B997</f>
        <v>-3.0189120000000288E-2</v>
      </c>
      <c r="U997">
        <f>output__2[[#This Row],[az]]*$B997</f>
        <v>3.0189120000000288E-2</v>
      </c>
      <c r="V997">
        <f>SUM(S$2:S997)</f>
        <v>20.435210969999517</v>
      </c>
      <c r="W997">
        <f>SUM(T$2:T997)</f>
        <v>11.686242810000078</v>
      </c>
      <c r="X997">
        <f>SUM($U$2:U997)</f>
        <v>-97.085668599999536</v>
      </c>
      <c r="Y997">
        <f>SQRT(output__2[[#This Row],[vx]]^2+output__2[[#This Row],[vy]]^2+output__2[[#This Row],[vz]]^2)</f>
        <v>99.89891473840747</v>
      </c>
      <c r="Z997">
        <f t="shared" si="15"/>
        <v>0.97499999999999998</v>
      </c>
      <c r="AA997">
        <f>output__2[[#This Row],[m segmental(kg)]]*output__2[[#This Row],[vmag]]</f>
        <v>97.401441869947277</v>
      </c>
    </row>
    <row r="998" spans="1:27" x14ac:dyDescent="0.3">
      <c r="A998">
        <v>125.084041</v>
      </c>
      <c r="B998">
        <f>output__2[[#This Row],[time]]-A997</f>
        <v>0.11358200000000807</v>
      </c>
      <c r="C998">
        <v>-0.94000000000000006</v>
      </c>
      <c r="D998">
        <v>0.72</v>
      </c>
      <c r="E998">
        <v>0.61</v>
      </c>
      <c r="F998">
        <v>-0.1</v>
      </c>
      <c r="G998">
        <v>0.03</v>
      </c>
      <c r="H998">
        <v>-0.03</v>
      </c>
      <c r="I998">
        <f>output__2[[#This Row],[wx]]*180/PI()</f>
        <v>-5.7295779513082321</v>
      </c>
      <c r="J998">
        <f>output__2[[#This Row],[wy]]*180/PI()</f>
        <v>1.7188733853924696</v>
      </c>
      <c r="K998">
        <f>output__2[[#This Row],[wz]]*180/PI()</f>
        <v>-1.7188733853924696</v>
      </c>
      <c r="L998">
        <f>output__2[[#This Row],[wx (deg)]]*output__2[[#This Row],[dt]]</f>
        <v>-0.65077692286553779</v>
      </c>
      <c r="M998">
        <f>output__2[[#This Row],[wy (deg)]]*output__2[[#This Row],[dt]]</f>
        <v>0.19523307685966135</v>
      </c>
      <c r="N998">
        <f>output__2[[#This Row],[wz (deg)]]*output__2[[#This Row],[dt]]</f>
        <v>-0.19523307685966135</v>
      </c>
      <c r="O998">
        <f>SUM($L$2:output__2[[#This Row],[delta θx]])</f>
        <v>-158.25789070135971</v>
      </c>
      <c r="P998">
        <f>SUM($M$2:output__2[[#This Row],[delta θy]])</f>
        <v>46.422193352582774</v>
      </c>
      <c r="Q998">
        <f>SUM($N$2:output__2[[#This Row],[delta θz]])</f>
        <v>10.571397906106096</v>
      </c>
      <c r="R998">
        <f>SQRT(output__2[[#This Row],[θ x]]^2+output__2[[#This Row],[θ y]]^2+output__2[[#This Row],[θ z]]^2)</f>
        <v>165.26443797319894</v>
      </c>
      <c r="S998">
        <f>output__2[[#This Row],[ax]]*$B998</f>
        <v>-0.10676708000000759</v>
      </c>
      <c r="T998">
        <f>output__2[[#This Row],[ay]]*$B998</f>
        <v>8.1779040000005798E-2</v>
      </c>
      <c r="U998">
        <f>output__2[[#This Row],[az]]*$B998</f>
        <v>6.9285020000004915E-2</v>
      </c>
      <c r="V998">
        <f>SUM(S$2:S998)</f>
        <v>20.328443889999509</v>
      </c>
      <c r="W998">
        <f>SUM(T$2:T998)</f>
        <v>11.768021850000084</v>
      </c>
      <c r="X998">
        <f>SUM($U$2:U998)</f>
        <v>-97.016383579999527</v>
      </c>
      <c r="Y998">
        <f>SQRT(output__2[[#This Row],[vx]]^2+output__2[[#This Row],[vy]]^2+output__2[[#This Row],[vz]]^2)</f>
        <v>99.819390161393684</v>
      </c>
      <c r="Z998">
        <f t="shared" si="15"/>
        <v>0.97499999999999998</v>
      </c>
      <c r="AA998">
        <f>output__2[[#This Row],[m segmental(kg)]]*output__2[[#This Row],[vmag]]</f>
        <v>97.323905407358836</v>
      </c>
    </row>
    <row r="999" spans="1:27" x14ac:dyDescent="0.3">
      <c r="A999">
        <v>125.209215</v>
      </c>
      <c r="B999">
        <f>output__2[[#This Row],[time]]-A998</f>
        <v>0.12517400000000123</v>
      </c>
      <c r="C999">
        <v>-0.47000000000000003</v>
      </c>
      <c r="D999">
        <v>0.04</v>
      </c>
      <c r="E999">
        <v>0.09</v>
      </c>
      <c r="F999">
        <v>-0.43</v>
      </c>
      <c r="G999">
        <v>-0.45</v>
      </c>
      <c r="H999">
        <v>-0.11</v>
      </c>
      <c r="I999">
        <f>output__2[[#This Row],[wx]]*180/PI()</f>
        <v>-24.637185190625402</v>
      </c>
      <c r="J999">
        <f>output__2[[#This Row],[wy]]*180/PI()</f>
        <v>-25.783100780887047</v>
      </c>
      <c r="K999">
        <f>output__2[[#This Row],[wz]]*180/PI()</f>
        <v>-6.3025357464390561</v>
      </c>
      <c r="L999">
        <f>output__2[[#This Row],[wx (deg)]]*output__2[[#This Row],[dt]]</f>
        <v>-3.0839350190513746</v>
      </c>
      <c r="M999">
        <f>output__2[[#This Row],[wy (deg)]]*output__2[[#This Row],[dt]]</f>
        <v>-3.2273738571467869</v>
      </c>
      <c r="N999">
        <f>output__2[[#This Row],[wz (deg)]]*output__2[[#This Row],[dt]]</f>
        <v>-0.78891360952477019</v>
      </c>
      <c r="O999">
        <f>SUM($L$2:output__2[[#This Row],[delta θx]])</f>
        <v>-161.34182572041109</v>
      </c>
      <c r="P999">
        <f>SUM($M$2:output__2[[#This Row],[delta θy]])</f>
        <v>43.194819495435986</v>
      </c>
      <c r="Q999">
        <f>SUM($N$2:output__2[[#This Row],[delta θz]])</f>
        <v>9.7824842965813268</v>
      </c>
      <c r="R999">
        <f>SQRT(output__2[[#This Row],[θ x]]^2+output__2[[#This Row],[θ y]]^2+output__2[[#This Row],[θ z]]^2)</f>
        <v>167.31011373211024</v>
      </c>
      <c r="S999">
        <f>output__2[[#This Row],[ax]]*$B999</f>
        <v>-5.8831780000000583E-2</v>
      </c>
      <c r="T999">
        <f>output__2[[#This Row],[ay]]*$B999</f>
        <v>5.006960000000049E-3</v>
      </c>
      <c r="U999">
        <f>output__2[[#This Row],[az]]*$B999</f>
        <v>1.126566000000011E-2</v>
      </c>
      <c r="V999">
        <f>SUM(S$2:S999)</f>
        <v>20.269612109999507</v>
      </c>
      <c r="W999">
        <f>SUM(T$2:T999)</f>
        <v>11.773028810000083</v>
      </c>
      <c r="X999">
        <f>SUM($U$2:U999)</f>
        <v>-97.00511791999952</v>
      </c>
      <c r="Y999">
        <f>SQRT(output__2[[#This Row],[vx]]^2+output__2[[#This Row],[vy]]^2+output__2[[#This Row],[vz]]^2)</f>
        <v>99.797065513590837</v>
      </c>
      <c r="Z999">
        <f t="shared" si="15"/>
        <v>0.97499999999999998</v>
      </c>
      <c r="AA999">
        <f>output__2[[#This Row],[m segmental(kg)]]*output__2[[#This Row],[vmag]]</f>
        <v>97.302138875751069</v>
      </c>
    </row>
    <row r="1000" spans="1:27" x14ac:dyDescent="0.3">
      <c r="A1000">
        <v>125.33655899999999</v>
      </c>
      <c r="B1000">
        <f>output__2[[#This Row],[time]]-A999</f>
        <v>0.12734399999999368</v>
      </c>
      <c r="C1000">
        <v>-0.55000000000000004</v>
      </c>
      <c r="D1000">
        <v>-1.3800000000000001</v>
      </c>
      <c r="E1000">
        <v>-0.64</v>
      </c>
      <c r="F1000">
        <v>-0.53</v>
      </c>
      <c r="G1000">
        <v>-0.35000000000000003</v>
      </c>
      <c r="H1000">
        <v>-0.1</v>
      </c>
      <c r="I1000">
        <f>output__2[[#This Row],[wx]]*180/PI()</f>
        <v>-30.366763141933632</v>
      </c>
      <c r="J1000">
        <f>output__2[[#This Row],[wy]]*180/PI()</f>
        <v>-20.053522829578814</v>
      </c>
      <c r="K1000">
        <f>output__2[[#This Row],[wz]]*180/PI()</f>
        <v>-5.7295779513082321</v>
      </c>
      <c r="L1000">
        <f>output__2[[#This Row],[wx (deg)]]*output__2[[#This Row],[dt]]</f>
        <v>-3.8670250855462047</v>
      </c>
      <c r="M1000">
        <f>output__2[[#This Row],[wy (deg)]]*output__2[[#This Row],[dt]]</f>
        <v>-2.5536958112097579</v>
      </c>
      <c r="N1000">
        <f>output__2[[#This Row],[wz (deg)]]*output__2[[#This Row],[dt]]</f>
        <v>-0.72962737463135929</v>
      </c>
      <c r="O1000">
        <f>SUM($L$2:output__2[[#This Row],[delta θx]])</f>
        <v>-165.2088508059573</v>
      </c>
      <c r="P1000">
        <f>SUM($M$2:output__2[[#This Row],[delta θy]])</f>
        <v>40.64112368422623</v>
      </c>
      <c r="Q1000">
        <f>SUM($N$2:output__2[[#This Row],[delta θz]])</f>
        <v>9.0528569219499673</v>
      </c>
      <c r="R1000">
        <f>SQRT(output__2[[#This Row],[θ x]]^2+output__2[[#This Row],[θ y]]^2+output__2[[#This Row],[θ z]]^2)</f>
        <v>170.37493811412207</v>
      </c>
      <c r="S1000">
        <f>output__2[[#This Row],[ax]]*$B1000</f>
        <v>-7.0039199999996526E-2</v>
      </c>
      <c r="T1000">
        <f>output__2[[#This Row],[ay]]*$B1000</f>
        <v>-0.1757347199999913</v>
      </c>
      <c r="U1000">
        <f>output__2[[#This Row],[az]]*$B1000</f>
        <v>-8.1500159999995964E-2</v>
      </c>
      <c r="V1000">
        <f>SUM(S$2:S1000)</f>
        <v>20.19957290999951</v>
      </c>
      <c r="W1000">
        <f>SUM(T$2:T1000)</f>
        <v>11.597294090000092</v>
      </c>
      <c r="X1000">
        <f>SUM($U$2:U1000)</f>
        <v>-97.086618079999511</v>
      </c>
      <c r="Y1000">
        <f>SQRT(output__2[[#This Row],[vx]]^2+output__2[[#This Row],[vy]]^2+output__2[[#This Row],[vz]]^2)</f>
        <v>99.841531369305542</v>
      </c>
      <c r="Z1000">
        <f t="shared" si="15"/>
        <v>0.97499999999999998</v>
      </c>
      <c r="AA1000">
        <f>output__2[[#This Row],[m segmental(kg)]]*output__2[[#This Row],[vmag]]</f>
        <v>97.345493085072903</v>
      </c>
    </row>
    <row r="1001" spans="1:27" x14ac:dyDescent="0.3">
      <c r="A1001">
        <v>125.458868</v>
      </c>
      <c r="B1001">
        <f>output__2[[#This Row],[time]]-A1000</f>
        <v>0.12230900000000133</v>
      </c>
      <c r="C1001">
        <v>-0.56000000000000005</v>
      </c>
      <c r="D1001">
        <v>1.1400000000000001</v>
      </c>
      <c r="E1001">
        <v>-0.26</v>
      </c>
      <c r="F1001">
        <v>0.12</v>
      </c>
      <c r="G1001">
        <v>0.21</v>
      </c>
      <c r="H1001">
        <v>-0.15</v>
      </c>
      <c r="I1001">
        <f>output__2[[#This Row],[wx]]*180/PI()</f>
        <v>6.8754935415698784</v>
      </c>
      <c r="J1001">
        <f>output__2[[#This Row],[wy]]*180/PI()</f>
        <v>12.032113697747286</v>
      </c>
      <c r="K1001">
        <f>output__2[[#This Row],[wz]]*180/PI()</f>
        <v>-8.5943669269623477</v>
      </c>
      <c r="L1001">
        <f>output__2[[#This Row],[wx (deg)]]*output__2[[#This Row],[dt]]</f>
        <v>0.84093473957587939</v>
      </c>
      <c r="M1001">
        <f>output__2[[#This Row],[wy (deg)]]*output__2[[#This Row],[dt]]</f>
        <v>1.4716357942577889</v>
      </c>
      <c r="N1001">
        <f>output__2[[#This Row],[wz (deg)]]*output__2[[#This Row],[dt]]</f>
        <v>-1.0511684244698491</v>
      </c>
      <c r="O1001">
        <f>SUM($L$2:output__2[[#This Row],[delta θx]])</f>
        <v>-164.36791606638141</v>
      </c>
      <c r="P1001">
        <f>SUM($M$2:output__2[[#This Row],[delta θy]])</f>
        <v>42.112759478484016</v>
      </c>
      <c r="Q1001">
        <f>SUM($N$2:output__2[[#This Row],[delta θz]])</f>
        <v>8.0016884974801172</v>
      </c>
      <c r="R1001">
        <f>SQRT(output__2[[#This Row],[θ x]]^2+output__2[[#This Row],[θ y]]^2+output__2[[#This Row],[θ z]]^2)</f>
        <v>169.86560382169299</v>
      </c>
      <c r="S1001">
        <f>output__2[[#This Row],[ax]]*$B1001</f>
        <v>-6.8493040000000754E-2</v>
      </c>
      <c r="T1001">
        <f>output__2[[#This Row],[ay]]*$B1001</f>
        <v>0.13943226000000153</v>
      </c>
      <c r="U1001">
        <f>output__2[[#This Row],[az]]*$B1001</f>
        <v>-3.180034000000035E-2</v>
      </c>
      <c r="V1001">
        <f>SUM(S$2:S1001)</f>
        <v>20.13107986999951</v>
      </c>
      <c r="W1001">
        <f>SUM(T$2:T1001)</f>
        <v>11.736726350000094</v>
      </c>
      <c r="X1001">
        <f>SUM($U$2:U1001)</f>
        <v>-97.118418419999514</v>
      </c>
      <c r="Y1001">
        <f>SQRT(output__2[[#This Row],[vx]]^2+output__2[[#This Row],[vy]]^2+output__2[[#This Row],[vz]]^2)</f>
        <v>99.874913359407657</v>
      </c>
      <c r="Z1001">
        <f t="shared" si="15"/>
        <v>0.97499999999999998</v>
      </c>
      <c r="AA1001">
        <f>output__2[[#This Row],[m segmental(kg)]]*output__2[[#This Row],[vmag]]</f>
        <v>97.378040525422463</v>
      </c>
    </row>
    <row r="1002" spans="1:27" x14ac:dyDescent="0.3">
      <c r="A1002">
        <v>125.59902099999999</v>
      </c>
      <c r="B1002">
        <f>output__2[[#This Row],[time]]-A1001</f>
        <v>0.14015299999999797</v>
      </c>
      <c r="C1002">
        <v>0.01</v>
      </c>
      <c r="D1002">
        <v>0.02</v>
      </c>
      <c r="E1002">
        <v>0.4</v>
      </c>
      <c r="F1002">
        <v>0.27</v>
      </c>
      <c r="G1002">
        <v>-0.19</v>
      </c>
      <c r="H1002">
        <v>0</v>
      </c>
      <c r="I1002">
        <f>output__2[[#This Row],[wx]]*180/PI()</f>
        <v>15.469860468532227</v>
      </c>
      <c r="J1002">
        <f>output__2[[#This Row],[wy]]*180/PI()</f>
        <v>-10.886198107485642</v>
      </c>
      <c r="K1002">
        <f>output__2[[#This Row],[wz]]*180/PI()</f>
        <v>0</v>
      </c>
      <c r="L1002">
        <f>output__2[[#This Row],[wx (deg)]]*output__2[[#This Row],[dt]]</f>
        <v>2.168147354246166</v>
      </c>
      <c r="M1002">
        <f>output__2[[#This Row],[wy (deg)]]*output__2[[#This Row],[dt]]</f>
        <v>-1.5257333233584132</v>
      </c>
      <c r="N1002">
        <f>output__2[[#This Row],[wz (deg)]]*output__2[[#This Row],[dt]]</f>
        <v>0</v>
      </c>
      <c r="O1002">
        <f>SUM($L$2:output__2[[#This Row],[delta θx]])</f>
        <v>-162.19976871213524</v>
      </c>
      <c r="P1002">
        <f>SUM($M$2:output__2[[#This Row],[delta θy]])</f>
        <v>40.587026155125599</v>
      </c>
      <c r="Q1002">
        <f>SUM($N$2:output__2[[#This Row],[delta θz]])</f>
        <v>8.0016884974801172</v>
      </c>
      <c r="R1002">
        <f>SQRT(output__2[[#This Row],[θ x]]^2+output__2[[#This Row],[θ y]]^2+output__2[[#This Row],[θ z]]^2)</f>
        <v>167.39205083037163</v>
      </c>
      <c r="S1002">
        <f>output__2[[#This Row],[ax]]*$B1002</f>
        <v>1.4015299999999798E-3</v>
      </c>
      <c r="T1002">
        <f>output__2[[#This Row],[ay]]*$B1002</f>
        <v>2.8030599999999597E-3</v>
      </c>
      <c r="U1002">
        <f>output__2[[#This Row],[az]]*$B1002</f>
        <v>5.6061199999999194E-2</v>
      </c>
      <c r="V1002">
        <f>SUM(S$2:S1002)</f>
        <v>20.132481399999509</v>
      </c>
      <c r="W1002">
        <f>SUM(T$2:T1002)</f>
        <v>11.739529410000094</v>
      </c>
      <c r="X1002">
        <f>SUM($U$2:U1002)</f>
        <v>-97.062357219999512</v>
      </c>
      <c r="Y1002">
        <f>SQRT(output__2[[#This Row],[vx]]^2+output__2[[#This Row],[vy]]^2+output__2[[#This Row],[vz]]^2)</f>
        <v>99.821012553431729</v>
      </c>
      <c r="Z1002">
        <f t="shared" si="15"/>
        <v>0.97499999999999998</v>
      </c>
      <c r="AA1002">
        <f>output__2[[#This Row],[m segmental(kg)]]*output__2[[#This Row],[vmag]]</f>
        <v>97.32548723959593</v>
      </c>
    </row>
    <row r="1003" spans="1:27" x14ac:dyDescent="0.3">
      <c r="A1003">
        <v>125.722983</v>
      </c>
      <c r="B1003">
        <f>output__2[[#This Row],[time]]-A1002</f>
        <v>0.1239620000000059</v>
      </c>
      <c r="C1003">
        <v>0.18</v>
      </c>
      <c r="D1003">
        <v>0.77</v>
      </c>
      <c r="E1003">
        <v>0.32</v>
      </c>
      <c r="F1003">
        <v>0.25</v>
      </c>
      <c r="G1003">
        <v>0.03</v>
      </c>
      <c r="H1003">
        <v>-0.13</v>
      </c>
      <c r="I1003">
        <f>output__2[[#This Row],[wx]]*180/PI()</f>
        <v>14.323944878270581</v>
      </c>
      <c r="J1003">
        <f>output__2[[#This Row],[wy]]*180/PI()</f>
        <v>1.7188733853924696</v>
      </c>
      <c r="K1003">
        <f>output__2[[#This Row],[wz]]*180/PI()</f>
        <v>-7.4484513367007024</v>
      </c>
      <c r="L1003">
        <f>output__2[[#This Row],[wx (deg)]]*output__2[[#This Row],[dt]]</f>
        <v>1.7756248550002622</v>
      </c>
      <c r="M1003">
        <f>output__2[[#This Row],[wy (deg)]]*output__2[[#This Row],[dt]]</f>
        <v>0.21307498260003147</v>
      </c>
      <c r="N1003">
        <f>output__2[[#This Row],[wz (deg)]]*output__2[[#This Row],[dt]]</f>
        <v>-0.92332492460013638</v>
      </c>
      <c r="O1003">
        <f>SUM($L$2:output__2[[#This Row],[delta θx]])</f>
        <v>-160.42414385713496</v>
      </c>
      <c r="P1003">
        <f>SUM($M$2:output__2[[#This Row],[delta θy]])</f>
        <v>40.800101137725633</v>
      </c>
      <c r="Q1003">
        <f>SUM($N$2:output__2[[#This Row],[delta θz]])</f>
        <v>7.0783635728799812</v>
      </c>
      <c r="R1003">
        <f>SQRT(output__2[[#This Row],[θ x]]^2+output__2[[#This Row],[θ y]]^2+output__2[[#This Row],[θ z]]^2)</f>
        <v>165.68239923423747</v>
      </c>
      <c r="S1003">
        <f>output__2[[#This Row],[ax]]*$B1003</f>
        <v>2.231316000000106E-2</v>
      </c>
      <c r="T1003">
        <f>output__2[[#This Row],[ay]]*$B1003</f>
        <v>9.5450740000004544E-2</v>
      </c>
      <c r="U1003">
        <f>output__2[[#This Row],[az]]*$B1003</f>
        <v>3.966784000000189E-2</v>
      </c>
      <c r="V1003">
        <f>SUM(S$2:S1003)</f>
        <v>20.154794559999509</v>
      </c>
      <c r="W1003">
        <f>SUM(T$2:T1003)</f>
        <v>11.834980150000098</v>
      </c>
      <c r="X1003">
        <f>SUM($U$2:U1003)</f>
        <v>-97.022689379999505</v>
      </c>
      <c r="Y1003">
        <f>SQRT(output__2[[#This Row],[vx]]^2+output__2[[#This Row],[vy]]^2+output__2[[#This Row],[vz]]^2)</f>
        <v>99.798220191717604</v>
      </c>
      <c r="Z1003">
        <f t="shared" si="15"/>
        <v>0.97499999999999998</v>
      </c>
      <c r="AA1003">
        <f>output__2[[#This Row],[m segmental(kg)]]*output__2[[#This Row],[vmag]]</f>
        <v>97.303264686924663</v>
      </c>
    </row>
    <row r="1004" spans="1:27" x14ac:dyDescent="0.3">
      <c r="A1004">
        <v>125.835466</v>
      </c>
      <c r="B1004">
        <f>output__2[[#This Row],[time]]-A1003</f>
        <v>0.11248299999999745</v>
      </c>
      <c r="C1004">
        <v>0.59</v>
      </c>
      <c r="D1004">
        <v>1.81</v>
      </c>
      <c r="E1004">
        <v>-1.32</v>
      </c>
      <c r="F1004">
        <v>0.15</v>
      </c>
      <c r="G1004">
        <v>0.38</v>
      </c>
      <c r="H1004">
        <v>-0.14000000000000001</v>
      </c>
      <c r="I1004">
        <f>output__2[[#This Row],[wx]]*180/PI()</f>
        <v>8.5943669269623477</v>
      </c>
      <c r="J1004">
        <f>output__2[[#This Row],[wy]]*180/PI()</f>
        <v>21.772396214971284</v>
      </c>
      <c r="K1004">
        <f>output__2[[#This Row],[wz]]*180/PI()</f>
        <v>-8.0214091318315255</v>
      </c>
      <c r="L1004">
        <f>output__2[[#This Row],[wx (deg)]]*output__2[[#This Row],[dt]]</f>
        <v>0.9667201750454838</v>
      </c>
      <c r="M1004">
        <f>output__2[[#This Row],[wy (deg)]]*output__2[[#This Row],[dt]]</f>
        <v>2.4490244434485593</v>
      </c>
      <c r="N1004">
        <f>output__2[[#This Row],[wz (deg)]]*output__2[[#This Row],[dt]]</f>
        <v>-0.90227216337578497</v>
      </c>
      <c r="O1004">
        <f>SUM($L$2:output__2[[#This Row],[delta θx]])</f>
        <v>-159.45742368208948</v>
      </c>
      <c r="P1004">
        <f>SUM($M$2:output__2[[#This Row],[delta θy]])</f>
        <v>43.249125581174191</v>
      </c>
      <c r="Q1004">
        <f>SUM($N$2:output__2[[#This Row],[delta θz]])</f>
        <v>6.1760914095041963</v>
      </c>
      <c r="R1004">
        <f>SQRT(output__2[[#This Row],[θ x]]^2+output__2[[#This Row],[θ y]]^2+output__2[[#This Row],[θ z]]^2)</f>
        <v>165.33390739943249</v>
      </c>
      <c r="S1004">
        <f>output__2[[#This Row],[ax]]*$B1004</f>
        <v>6.6364969999998497E-2</v>
      </c>
      <c r="T1004">
        <f>output__2[[#This Row],[ay]]*$B1004</f>
        <v>0.20359422999999538</v>
      </c>
      <c r="U1004">
        <f>output__2[[#This Row],[az]]*$B1004</f>
        <v>-0.14847755999999662</v>
      </c>
      <c r="V1004">
        <f>SUM(S$2:S1004)</f>
        <v>20.221159529999507</v>
      </c>
      <c r="W1004">
        <f>SUM(T$2:T1004)</f>
        <v>12.038574380000092</v>
      </c>
      <c r="X1004">
        <f>SUM($U$2:U1004)</f>
        <v>-97.171166939999509</v>
      </c>
      <c r="Y1004">
        <f>SQRT(output__2[[#This Row],[vx]]^2+output__2[[#This Row],[vy]]^2+output__2[[#This Row],[vz]]^2)</f>
        <v>99.980289309051997</v>
      </c>
      <c r="Z1004">
        <f t="shared" si="15"/>
        <v>0.97499999999999998</v>
      </c>
      <c r="AA1004">
        <f>output__2[[#This Row],[m segmental(kg)]]*output__2[[#This Row],[vmag]]</f>
        <v>97.480782076325696</v>
      </c>
    </row>
    <row r="1005" spans="1:27" x14ac:dyDescent="0.3">
      <c r="A1005">
        <v>126.00644399999999</v>
      </c>
      <c r="B1005">
        <f>output__2[[#This Row],[time]]-A1004</f>
        <v>0.17097799999999097</v>
      </c>
      <c r="C1005">
        <v>1.08</v>
      </c>
      <c r="D1005">
        <v>-2.77</v>
      </c>
      <c r="E1005">
        <v>1.6600000000000001</v>
      </c>
      <c r="F1005">
        <v>-0.11</v>
      </c>
      <c r="G1005">
        <v>0.17</v>
      </c>
      <c r="H1005">
        <v>-0.21</v>
      </c>
      <c r="I1005">
        <f>output__2[[#This Row],[wx]]*180/PI()</f>
        <v>-6.3025357464390561</v>
      </c>
      <c r="J1005">
        <f>output__2[[#This Row],[wy]]*180/PI()</f>
        <v>9.7402825172239957</v>
      </c>
      <c r="K1005">
        <f>output__2[[#This Row],[wz]]*180/PI()</f>
        <v>-12.032113697747286</v>
      </c>
      <c r="L1005">
        <f>output__2[[#This Row],[wx (deg)]]*output__2[[#This Row],[dt]]</f>
        <v>-1.0775949568545999</v>
      </c>
      <c r="M1005">
        <f>output__2[[#This Row],[wy (deg)]]*output__2[[#This Row],[dt]]</f>
        <v>1.6653740242298365</v>
      </c>
      <c r="N1005">
        <f>output__2[[#This Row],[wz (deg)]]*output__2[[#This Row],[dt]]</f>
        <v>-2.0572267358133267</v>
      </c>
      <c r="O1005">
        <f>SUM($L$2:output__2[[#This Row],[delta θx]])</f>
        <v>-160.53501863894408</v>
      </c>
      <c r="P1005">
        <f>SUM($M$2:output__2[[#This Row],[delta θy]])</f>
        <v>44.914499605404025</v>
      </c>
      <c r="Q1005">
        <f>SUM($N$2:output__2[[#This Row],[delta θz]])</f>
        <v>4.1188646736908696</v>
      </c>
      <c r="R1005">
        <f>SQRT(output__2[[#This Row],[θ x]]^2+output__2[[#This Row],[θ y]]^2+output__2[[#This Row],[θ z]]^2)</f>
        <v>166.75062077968445</v>
      </c>
      <c r="S1005">
        <f>output__2[[#This Row],[ax]]*$B1005</f>
        <v>0.18465623999999026</v>
      </c>
      <c r="T1005">
        <f>output__2[[#This Row],[ay]]*$B1005</f>
        <v>-0.47360905999997499</v>
      </c>
      <c r="U1005">
        <f>output__2[[#This Row],[az]]*$B1005</f>
        <v>0.28382347999998503</v>
      </c>
      <c r="V1005">
        <f>SUM(S$2:S1005)</f>
        <v>20.405815769999499</v>
      </c>
      <c r="W1005">
        <f>SUM(T$2:T1005)</f>
        <v>11.564965320000118</v>
      </c>
      <c r="X1005">
        <f>SUM($U$2:U1005)</f>
        <v>-96.887343459999528</v>
      </c>
      <c r="Y1005">
        <f>SQRT(output__2[[#This Row],[vx]]^2+output__2[[#This Row],[vy]]^2+output__2[[#This Row],[vz]]^2)</f>
        <v>99.686022404486977</v>
      </c>
      <c r="Z1005">
        <f t="shared" si="15"/>
        <v>0.97499999999999998</v>
      </c>
      <c r="AA1005">
        <f>output__2[[#This Row],[m segmental(kg)]]*output__2[[#This Row],[vmag]]</f>
        <v>97.193871844374797</v>
      </c>
    </row>
    <row r="1006" spans="1:27" x14ac:dyDescent="0.3">
      <c r="A1006">
        <v>126.122778</v>
      </c>
      <c r="B1006">
        <f>output__2[[#This Row],[time]]-A1005</f>
        <v>0.11633400000000904</v>
      </c>
      <c r="C1006">
        <v>2.21</v>
      </c>
      <c r="D1006">
        <v>0.17</v>
      </c>
      <c r="E1006">
        <v>-0.3</v>
      </c>
      <c r="F1006">
        <v>-0.32</v>
      </c>
      <c r="G1006">
        <v>0.45</v>
      </c>
      <c r="H1006">
        <v>0.2</v>
      </c>
      <c r="I1006">
        <f>output__2[[#This Row],[wx]]*180/PI()</f>
        <v>-18.334649444186343</v>
      </c>
      <c r="J1006">
        <f>output__2[[#This Row],[wy]]*180/PI()</f>
        <v>25.783100780887047</v>
      </c>
      <c r="K1006">
        <f>output__2[[#This Row],[wz]]*180/PI()</f>
        <v>11.459155902616464</v>
      </c>
      <c r="L1006">
        <f>output__2[[#This Row],[wx (deg)]]*output__2[[#This Row],[dt]]</f>
        <v>-2.13294310844014</v>
      </c>
      <c r="M1006">
        <f>output__2[[#This Row],[wy (deg)]]*output__2[[#This Row],[dt]]</f>
        <v>2.9994512462439467</v>
      </c>
      <c r="N1006">
        <f>output__2[[#This Row],[wz (deg)]]*output__2[[#This Row],[dt]]</f>
        <v>1.3330894427750875</v>
      </c>
      <c r="O1006">
        <f>SUM($L$2:output__2[[#This Row],[delta θx]])</f>
        <v>-162.66796174738423</v>
      </c>
      <c r="P1006">
        <f>SUM($M$2:output__2[[#This Row],[delta θy]])</f>
        <v>47.913950851647968</v>
      </c>
      <c r="Q1006">
        <f>SUM($N$2:output__2[[#This Row],[delta θz]])</f>
        <v>5.4519541164659575</v>
      </c>
      <c r="R1006">
        <f>SQRT(output__2[[#This Row],[θ x]]^2+output__2[[#This Row],[θ y]]^2+output__2[[#This Row],[θ z]]^2)</f>
        <v>169.66536555511453</v>
      </c>
      <c r="S1006">
        <f>output__2[[#This Row],[ax]]*$B1006</f>
        <v>0.25709814000001996</v>
      </c>
      <c r="T1006">
        <f>output__2[[#This Row],[ay]]*$B1006</f>
        <v>1.9776780000001538E-2</v>
      </c>
      <c r="U1006">
        <f>output__2[[#This Row],[az]]*$B1006</f>
        <v>-3.4900200000002712E-2</v>
      </c>
      <c r="V1006">
        <f>SUM(S$2:S1006)</f>
        <v>20.662913909999521</v>
      </c>
      <c r="W1006">
        <f>SUM(T$2:T1006)</f>
        <v>11.584742100000119</v>
      </c>
      <c r="X1006">
        <f>SUM($U$2:U1006)</f>
        <v>-96.922243659999538</v>
      </c>
      <c r="Y1006">
        <f>SQRT(output__2[[#This Row],[vx]]^2+output__2[[#This Row],[vy]]^2+output__2[[#This Row],[vz]]^2)</f>
        <v>99.775165130727231</v>
      </c>
      <c r="Z1006">
        <f t="shared" si="15"/>
        <v>0.97499999999999998</v>
      </c>
      <c r="AA1006">
        <f>output__2[[#This Row],[m segmental(kg)]]*output__2[[#This Row],[vmag]]</f>
        <v>97.280786002459052</v>
      </c>
    </row>
    <row r="1007" spans="1:27" x14ac:dyDescent="0.3">
      <c r="A1007">
        <v>126.22547</v>
      </c>
      <c r="B1007">
        <f>output__2[[#This Row],[time]]-A1006</f>
        <v>0.10269200000000467</v>
      </c>
      <c r="C1007">
        <v>0.14000000000000001</v>
      </c>
      <c r="D1007">
        <v>-0.19</v>
      </c>
      <c r="E1007">
        <v>0.37</v>
      </c>
      <c r="F1007">
        <v>0.04</v>
      </c>
      <c r="G1007">
        <v>0.01</v>
      </c>
      <c r="H1007">
        <v>7.0000000000000007E-2</v>
      </c>
      <c r="I1007">
        <f>output__2[[#This Row],[wx]]*180/PI()</f>
        <v>2.2918311805232929</v>
      </c>
      <c r="J1007">
        <f>output__2[[#This Row],[wy]]*180/PI()</f>
        <v>0.57295779513082323</v>
      </c>
      <c r="K1007">
        <f>output__2[[#This Row],[wz]]*180/PI()</f>
        <v>4.0107045659157627</v>
      </c>
      <c r="L1007">
        <f>output__2[[#This Row],[wx (deg)]]*output__2[[#This Row],[dt]]</f>
        <v>0.2353527275903087</v>
      </c>
      <c r="M1007">
        <f>output__2[[#This Row],[wy (deg)]]*output__2[[#This Row],[dt]]</f>
        <v>5.8838181897577176E-2</v>
      </c>
      <c r="N1007">
        <f>output__2[[#This Row],[wz (deg)]]*output__2[[#This Row],[dt]]</f>
        <v>0.41186727328304024</v>
      </c>
      <c r="O1007">
        <f>SUM($L$2:output__2[[#This Row],[delta θx]])</f>
        <v>-162.43260901979392</v>
      </c>
      <c r="P1007">
        <f>SUM($M$2:output__2[[#This Row],[delta θy]])</f>
        <v>47.972789033545546</v>
      </c>
      <c r="Q1007">
        <f>SUM($N$2:output__2[[#This Row],[delta θz]])</f>
        <v>5.8638213897489981</v>
      </c>
      <c r="R1007">
        <f>SQRT(output__2[[#This Row],[θ x]]^2+output__2[[#This Row],[θ y]]^2+output__2[[#This Row],[θ z]]^2)</f>
        <v>169.47013117928827</v>
      </c>
      <c r="S1007">
        <f>output__2[[#This Row],[ax]]*$B1007</f>
        <v>1.4376880000000656E-2</v>
      </c>
      <c r="T1007">
        <f>output__2[[#This Row],[ay]]*$B1007</f>
        <v>-1.9511480000000886E-2</v>
      </c>
      <c r="U1007">
        <f>output__2[[#This Row],[az]]*$B1007</f>
        <v>3.799604000000173E-2</v>
      </c>
      <c r="V1007">
        <f>SUM(S$2:S1007)</f>
        <v>20.677290789999521</v>
      </c>
      <c r="W1007">
        <f>SUM(T$2:T1007)</f>
        <v>11.565230620000118</v>
      </c>
      <c r="X1007">
        <f>SUM($U$2:U1007)</f>
        <v>-96.884247619999542</v>
      </c>
      <c r="Y1007">
        <f>SQRT(output__2[[#This Row],[vx]]^2+output__2[[#This Row],[vy]]^2+output__2[[#This Row],[vz]]^2)</f>
        <v>99.738971072501911</v>
      </c>
      <c r="Z1007">
        <f t="shared" si="15"/>
        <v>0.97499999999999998</v>
      </c>
      <c r="AA1007">
        <f>output__2[[#This Row],[m segmental(kg)]]*output__2[[#This Row],[vmag]]</f>
        <v>97.245496795689363</v>
      </c>
    </row>
    <row r="1008" spans="1:27" x14ac:dyDescent="0.3">
      <c r="A1008">
        <v>126.336952</v>
      </c>
      <c r="B1008">
        <f>output__2[[#This Row],[time]]-A1007</f>
        <v>0.1114819999999952</v>
      </c>
      <c r="C1008">
        <v>-0.18</v>
      </c>
      <c r="D1008">
        <v>0.04</v>
      </c>
      <c r="E1008">
        <v>0.3</v>
      </c>
      <c r="F1008">
        <v>-0.15</v>
      </c>
      <c r="G1008">
        <v>-0.11</v>
      </c>
      <c r="H1008">
        <v>0.05</v>
      </c>
      <c r="I1008">
        <f>output__2[[#This Row],[wx]]*180/PI()</f>
        <v>-8.5943669269623477</v>
      </c>
      <c r="J1008">
        <f>output__2[[#This Row],[wy]]*180/PI()</f>
        <v>-6.3025357464390561</v>
      </c>
      <c r="K1008">
        <f>output__2[[#This Row],[wz]]*180/PI()</f>
        <v>2.8647889756541161</v>
      </c>
      <c r="L1008">
        <f>output__2[[#This Row],[wx (deg)]]*output__2[[#This Row],[dt]]</f>
        <v>-0.95811721375157521</v>
      </c>
      <c r="M1008">
        <f>output__2[[#This Row],[wy (deg)]]*output__2[[#This Row],[dt]]</f>
        <v>-0.70261929008448853</v>
      </c>
      <c r="N1008">
        <f>output__2[[#This Row],[wz (deg)]]*output__2[[#This Row],[dt]]</f>
        <v>0.3193724045838584</v>
      </c>
      <c r="O1008">
        <f>SUM($L$2:output__2[[#This Row],[delta θx]])</f>
        <v>-163.39072623354548</v>
      </c>
      <c r="P1008">
        <f>SUM($M$2:output__2[[#This Row],[delta θy]])</f>
        <v>47.270169743461054</v>
      </c>
      <c r="Q1008">
        <f>SUM($N$2:output__2[[#This Row],[delta θz]])</f>
        <v>6.1831937943328565</v>
      </c>
      <c r="R1008">
        <f>SQRT(output__2[[#This Row],[θ x]]^2+output__2[[#This Row],[θ y]]^2+output__2[[#This Row],[θ z]]^2)</f>
        <v>170.20349659216552</v>
      </c>
      <c r="S1008">
        <f>output__2[[#This Row],[ax]]*$B1008</f>
        <v>-2.0066759999999136E-2</v>
      </c>
      <c r="T1008">
        <f>output__2[[#This Row],[ay]]*$B1008</f>
        <v>4.4592799999998078E-3</v>
      </c>
      <c r="U1008">
        <f>output__2[[#This Row],[az]]*$B1008</f>
        <v>3.3444599999998555E-2</v>
      </c>
      <c r="V1008">
        <f>SUM(S$2:S1008)</f>
        <v>20.657224029999522</v>
      </c>
      <c r="W1008">
        <f>SUM(T$2:T1008)</f>
        <v>11.569689900000117</v>
      </c>
      <c r="X1008">
        <f>SUM($U$2:U1008)</f>
        <v>-96.850803019999546</v>
      </c>
      <c r="Y1008">
        <f>SQRT(output__2[[#This Row],[vx]]^2+output__2[[#This Row],[vy]]^2+output__2[[#This Row],[vz]]^2)</f>
        <v>99.702841858326721</v>
      </c>
      <c r="Z1008">
        <f t="shared" si="15"/>
        <v>0.97499999999999998</v>
      </c>
      <c r="AA1008">
        <f>output__2[[#This Row],[m segmental(kg)]]*output__2[[#This Row],[vmag]]</f>
        <v>97.210270811868554</v>
      </c>
    </row>
    <row r="1009" spans="1:27" x14ac:dyDescent="0.3">
      <c r="A1009">
        <v>126.46287199999999</v>
      </c>
      <c r="B1009">
        <f>output__2[[#This Row],[time]]-A1008</f>
        <v>0.12591999999999359</v>
      </c>
      <c r="C1009">
        <v>-0.35000000000000003</v>
      </c>
      <c r="D1009">
        <v>0.84</v>
      </c>
      <c r="E1009">
        <v>-2.46</v>
      </c>
      <c r="F1009">
        <v>-0.27</v>
      </c>
      <c r="G1009">
        <v>-0.04</v>
      </c>
      <c r="H1009">
        <v>0.31</v>
      </c>
      <c r="I1009">
        <f>output__2[[#This Row],[wx]]*180/PI()</f>
        <v>-15.469860468532227</v>
      </c>
      <c r="J1009">
        <f>output__2[[#This Row],[wy]]*180/PI()</f>
        <v>-2.2918311805232929</v>
      </c>
      <c r="K1009">
        <f>output__2[[#This Row],[wz]]*180/PI()</f>
        <v>17.761691649055518</v>
      </c>
      <c r="L1009">
        <f>output__2[[#This Row],[wx (deg)]]*output__2[[#This Row],[dt]]</f>
        <v>-1.9479648301974788</v>
      </c>
      <c r="M1009">
        <f>output__2[[#This Row],[wy (deg)]]*output__2[[#This Row],[dt]]</f>
        <v>-0.28858738225147834</v>
      </c>
      <c r="N1009">
        <f>output__2[[#This Row],[wz (deg)]]*output__2[[#This Row],[dt]]</f>
        <v>2.2365522124489572</v>
      </c>
      <c r="O1009">
        <f>SUM($L$2:output__2[[#This Row],[delta θx]])</f>
        <v>-165.33869106374297</v>
      </c>
      <c r="P1009">
        <f>SUM($M$2:output__2[[#This Row],[delta θy]])</f>
        <v>46.981582361209576</v>
      </c>
      <c r="Q1009">
        <f>SUM($N$2:output__2[[#This Row],[delta θz]])</f>
        <v>8.4197460067818142</v>
      </c>
      <c r="R1009">
        <f>SQRT(output__2[[#This Row],[θ x]]^2+output__2[[#This Row],[θ y]]^2+output__2[[#This Row],[θ z]]^2)</f>
        <v>172.09022042711689</v>
      </c>
      <c r="S1009">
        <f>output__2[[#This Row],[ax]]*$B1009</f>
        <v>-4.4071999999997759E-2</v>
      </c>
      <c r="T1009">
        <f>output__2[[#This Row],[ay]]*$B1009</f>
        <v>0.10577279999999462</v>
      </c>
      <c r="U1009">
        <f>output__2[[#This Row],[az]]*$B1009</f>
        <v>-0.30976319999998425</v>
      </c>
      <c r="V1009">
        <f>SUM(S$2:S1009)</f>
        <v>20.613152029999526</v>
      </c>
      <c r="W1009">
        <f>SUM(T$2:T1009)</f>
        <v>11.675462700000113</v>
      </c>
      <c r="X1009">
        <f>SUM($U$2:U1009)</f>
        <v>-97.160566219999524</v>
      </c>
      <c r="Y1009">
        <f>SQRT(output__2[[#This Row],[vx]]^2+output__2[[#This Row],[vy]]^2+output__2[[#This Row],[vz]]^2)</f>
        <v>100.00697022738906</v>
      </c>
      <c r="Z1009">
        <f t="shared" si="15"/>
        <v>0.97499999999999998</v>
      </c>
      <c r="AA1009">
        <f>output__2[[#This Row],[m segmental(kg)]]*output__2[[#This Row],[vmag]]</f>
        <v>97.506795971704335</v>
      </c>
    </row>
    <row r="1010" spans="1:27" x14ac:dyDescent="0.3">
      <c r="A1010">
        <v>126.59518</v>
      </c>
      <c r="B1010">
        <f>output__2[[#This Row],[time]]-A1009</f>
        <v>0.13230800000000897</v>
      </c>
      <c r="C1010">
        <v>0.09</v>
      </c>
      <c r="D1010">
        <v>-0.49</v>
      </c>
      <c r="E1010">
        <v>-0.74</v>
      </c>
      <c r="F1010">
        <v>0.19</v>
      </c>
      <c r="G1010">
        <v>-0.23</v>
      </c>
      <c r="H1010">
        <v>0.34</v>
      </c>
      <c r="I1010">
        <f>output__2[[#This Row],[wx]]*180/PI()</f>
        <v>10.886198107485642</v>
      </c>
      <c r="J1010">
        <f>output__2[[#This Row],[wy]]*180/PI()</f>
        <v>-13.178029288008934</v>
      </c>
      <c r="K1010">
        <f>output__2[[#This Row],[wz]]*180/PI()</f>
        <v>19.480565034447991</v>
      </c>
      <c r="L1010">
        <f>output__2[[#This Row],[wx (deg)]]*output__2[[#This Row],[dt]]</f>
        <v>1.440331099205308</v>
      </c>
      <c r="M1010">
        <f>output__2[[#This Row],[wy (deg)]]*output__2[[#This Row],[dt]]</f>
        <v>-1.7435586990380043</v>
      </c>
      <c r="N1010">
        <f>output__2[[#This Row],[wz (deg)]]*output__2[[#This Row],[dt]]</f>
        <v>2.5774345985779195</v>
      </c>
      <c r="O1010">
        <f>SUM($L$2:output__2[[#This Row],[delta θx]])</f>
        <v>-163.89835996453766</v>
      </c>
      <c r="P1010">
        <f>SUM($M$2:output__2[[#This Row],[delta θy]])</f>
        <v>45.238023662171571</v>
      </c>
      <c r="Q1010">
        <f>SUM($N$2:output__2[[#This Row],[delta θz]])</f>
        <v>10.997180605359734</v>
      </c>
      <c r="R1010">
        <f>SQRT(output__2[[#This Row],[θ x]]^2+output__2[[#This Row],[θ y]]^2+output__2[[#This Row],[θ z]]^2)</f>
        <v>170.38218558637888</v>
      </c>
      <c r="S1010">
        <f>output__2[[#This Row],[ax]]*$B1010</f>
        <v>1.1907720000000807E-2</v>
      </c>
      <c r="T1010">
        <f>output__2[[#This Row],[ay]]*$B1010</f>
        <v>-6.4830920000004399E-2</v>
      </c>
      <c r="U1010">
        <f>output__2[[#This Row],[az]]*$B1010</f>
        <v>-9.7907920000006643E-2</v>
      </c>
      <c r="V1010">
        <f>SUM(S$2:S1010)</f>
        <v>20.625059749999526</v>
      </c>
      <c r="W1010">
        <f>SUM(T$2:T1010)</f>
        <v>11.610631780000109</v>
      </c>
      <c r="X1010">
        <f>SUM($U$2:U1010)</f>
        <v>-97.258474139999535</v>
      </c>
      <c r="Y1010">
        <f>SQRT(output__2[[#This Row],[vx]]^2+output__2[[#This Row],[vy]]^2+output__2[[#This Row],[vz]]^2)</f>
        <v>100.09700620929058</v>
      </c>
      <c r="Z1010">
        <f t="shared" si="15"/>
        <v>0.97499999999999998</v>
      </c>
      <c r="AA1010">
        <f>output__2[[#This Row],[m segmental(kg)]]*output__2[[#This Row],[vmag]]</f>
        <v>97.59458105405831</v>
      </c>
    </row>
    <row r="1011" spans="1:27" x14ac:dyDescent="0.3">
      <c r="A1011">
        <v>126.74200399999999</v>
      </c>
      <c r="B1011">
        <f>output__2[[#This Row],[time]]-A1010</f>
        <v>0.14682399999999518</v>
      </c>
      <c r="C1011">
        <v>0.46</v>
      </c>
      <c r="D1011">
        <v>-1.1000000000000001</v>
      </c>
      <c r="E1011">
        <v>0.73</v>
      </c>
      <c r="F1011">
        <v>0.06</v>
      </c>
      <c r="G1011">
        <v>-0.37</v>
      </c>
      <c r="H1011">
        <v>-0.04</v>
      </c>
      <c r="I1011">
        <f>output__2[[#This Row],[wx]]*180/PI()</f>
        <v>3.4377467707849392</v>
      </c>
      <c r="J1011">
        <f>output__2[[#This Row],[wy]]*180/PI()</f>
        <v>-21.199438419840458</v>
      </c>
      <c r="K1011">
        <f>output__2[[#This Row],[wz]]*180/PI()</f>
        <v>-2.2918311805232929</v>
      </c>
      <c r="L1011">
        <f>output__2[[#This Row],[wx (deg)]]*output__2[[#This Row],[dt]]</f>
        <v>0.50474373187371135</v>
      </c>
      <c r="M1011">
        <f>output__2[[#This Row],[wy (deg)]]*output__2[[#This Row],[dt]]</f>
        <v>-3.1125863465545534</v>
      </c>
      <c r="N1011">
        <f>output__2[[#This Row],[wz (deg)]]*output__2[[#This Row],[dt]]</f>
        <v>-0.3364958212491409</v>
      </c>
      <c r="O1011">
        <f>SUM($L$2:output__2[[#This Row],[delta θx]])</f>
        <v>-163.39361623266396</v>
      </c>
      <c r="P1011">
        <f>SUM($M$2:output__2[[#This Row],[delta θy]])</f>
        <v>42.12543731561702</v>
      </c>
      <c r="Q1011">
        <f>SUM($N$2:output__2[[#This Row],[delta θz]])</f>
        <v>10.660684784110593</v>
      </c>
      <c r="R1011">
        <f>SQRT(output__2[[#This Row],[θ x]]^2+output__2[[#This Row],[θ y]]^2+output__2[[#This Row],[θ z]]^2)</f>
        <v>169.0729916180737</v>
      </c>
      <c r="S1011">
        <f>output__2[[#This Row],[ax]]*$B1011</f>
        <v>6.7539039999997788E-2</v>
      </c>
      <c r="T1011">
        <f>output__2[[#This Row],[ay]]*$B1011</f>
        <v>-0.16150639999999472</v>
      </c>
      <c r="U1011">
        <f>output__2[[#This Row],[az]]*$B1011</f>
        <v>0.10718151999999648</v>
      </c>
      <c r="V1011">
        <f>SUM(S$2:S1011)</f>
        <v>20.692598789999522</v>
      </c>
      <c r="W1011">
        <f>SUM(T$2:T1011)</f>
        <v>11.449125380000114</v>
      </c>
      <c r="X1011">
        <f>SUM($U$2:U1011)</f>
        <v>-97.151292619999538</v>
      </c>
      <c r="Y1011">
        <f>SQRT(output__2[[#This Row],[vx]]^2+output__2[[#This Row],[vy]]^2+output__2[[#This Row],[vz]]^2)</f>
        <v>99.98819817552284</v>
      </c>
      <c r="Z1011">
        <f t="shared" si="15"/>
        <v>0.97499999999999998</v>
      </c>
      <c r="AA1011">
        <f>output__2[[#This Row],[m segmental(kg)]]*output__2[[#This Row],[vmag]]</f>
        <v>97.48849322113476</v>
      </c>
    </row>
    <row r="1012" spans="1:27" x14ac:dyDescent="0.3">
      <c r="A1012">
        <v>126.861222</v>
      </c>
      <c r="B1012">
        <f>output__2[[#This Row],[time]]-A1011</f>
        <v>0.1192180000000036</v>
      </c>
      <c r="C1012">
        <v>0.09</v>
      </c>
      <c r="D1012">
        <v>0.11</v>
      </c>
      <c r="E1012">
        <v>0.72</v>
      </c>
      <c r="F1012">
        <v>0.17</v>
      </c>
      <c r="G1012">
        <v>-7.0000000000000007E-2</v>
      </c>
      <c r="H1012">
        <v>-7.0000000000000007E-2</v>
      </c>
      <c r="I1012">
        <f>output__2[[#This Row],[wx]]*180/PI()</f>
        <v>9.7402825172239957</v>
      </c>
      <c r="J1012">
        <f>output__2[[#This Row],[wy]]*180/PI()</f>
        <v>-4.0107045659157627</v>
      </c>
      <c r="K1012">
        <f>output__2[[#This Row],[wz]]*180/PI()</f>
        <v>-4.0107045659157627</v>
      </c>
      <c r="L1012">
        <f>output__2[[#This Row],[wx (deg)]]*output__2[[#This Row],[dt]]</f>
        <v>1.1612170011384453</v>
      </c>
      <c r="M1012">
        <f>output__2[[#This Row],[wy (deg)]]*output__2[[#This Row],[dt]]</f>
        <v>-0.47814817693935985</v>
      </c>
      <c r="N1012">
        <f>output__2[[#This Row],[wz (deg)]]*output__2[[#This Row],[dt]]</f>
        <v>-0.47814817693935985</v>
      </c>
      <c r="O1012">
        <f>SUM($L$2:output__2[[#This Row],[delta θx]])</f>
        <v>-162.23239923152551</v>
      </c>
      <c r="P1012">
        <f>SUM($M$2:output__2[[#This Row],[delta θy]])</f>
        <v>41.647289138677664</v>
      </c>
      <c r="Q1012">
        <f>SUM($N$2:output__2[[#This Row],[delta θz]])</f>
        <v>10.182536607171233</v>
      </c>
      <c r="R1012">
        <f>SQRT(output__2[[#This Row],[θ x]]^2+output__2[[#This Row],[θ y]]^2+output__2[[#This Row],[θ z]]^2)</f>
        <v>167.80206227807238</v>
      </c>
      <c r="S1012">
        <f>output__2[[#This Row],[ax]]*$B1012</f>
        <v>1.0729620000000323E-2</v>
      </c>
      <c r="T1012">
        <f>output__2[[#This Row],[ay]]*$B1012</f>
        <v>1.3113980000000396E-2</v>
      </c>
      <c r="U1012">
        <f>output__2[[#This Row],[az]]*$B1012</f>
        <v>8.5836960000002585E-2</v>
      </c>
      <c r="V1012">
        <f>SUM(S$2:S1012)</f>
        <v>20.703328409999521</v>
      </c>
      <c r="W1012">
        <f>SUM(T$2:T1012)</f>
        <v>11.462239360000114</v>
      </c>
      <c r="X1012">
        <f>SUM($U$2:U1012)</f>
        <v>-97.065455659999529</v>
      </c>
      <c r="Y1012">
        <f>SQRT(output__2[[#This Row],[vx]]^2+output__2[[#This Row],[vy]]^2+output__2[[#This Row],[vz]]^2)</f>
        <v>99.908525266273259</v>
      </c>
      <c r="Z1012">
        <f t="shared" si="15"/>
        <v>0.97499999999999998</v>
      </c>
      <c r="AA1012">
        <f>output__2[[#This Row],[m segmental(kg)]]*output__2[[#This Row],[vmag]]</f>
        <v>97.410812134616421</v>
      </c>
    </row>
    <row r="1013" spans="1:27" x14ac:dyDescent="0.3">
      <c r="A1013">
        <v>126.97738799999999</v>
      </c>
      <c r="B1013">
        <f>output__2[[#This Row],[time]]-A1012</f>
        <v>0.11616599999999266</v>
      </c>
      <c r="C1013">
        <v>-0.5</v>
      </c>
      <c r="D1013">
        <v>-0.1</v>
      </c>
      <c r="E1013">
        <v>-0.04</v>
      </c>
      <c r="F1013">
        <v>-0.35000000000000003</v>
      </c>
      <c r="G1013">
        <v>0.57999999999999996</v>
      </c>
      <c r="H1013">
        <v>-0.1</v>
      </c>
      <c r="I1013">
        <f>output__2[[#This Row],[wx]]*180/PI()</f>
        <v>-20.053522829578814</v>
      </c>
      <c r="J1013">
        <f>output__2[[#This Row],[wy]]*180/PI()</f>
        <v>33.231552117587746</v>
      </c>
      <c r="K1013">
        <f>output__2[[#This Row],[wz]]*180/PI()</f>
        <v>-5.7295779513082321</v>
      </c>
      <c r="L1013">
        <f>output__2[[#This Row],[wx (deg)]]*output__2[[#This Row],[dt]]</f>
        <v>-2.3295375330207055</v>
      </c>
      <c r="M1013">
        <f>output__2[[#This Row],[wy (deg)]]*output__2[[#This Row],[dt]]</f>
        <v>3.8603764832914544</v>
      </c>
      <c r="N1013">
        <f>output__2[[#This Row],[wz (deg)]]*output__2[[#This Row],[dt]]</f>
        <v>-0.66558215229163009</v>
      </c>
      <c r="O1013">
        <f>SUM($L$2:output__2[[#This Row],[delta θx]])</f>
        <v>-164.5619367645462</v>
      </c>
      <c r="P1013">
        <f>SUM($M$2:output__2[[#This Row],[delta θy]])</f>
        <v>45.507665621969117</v>
      </c>
      <c r="Q1013">
        <f>SUM($N$2:output__2[[#This Row],[delta θz]])</f>
        <v>9.5169544548796026</v>
      </c>
      <c r="R1013">
        <f>SQRT(output__2[[#This Row],[θ x]]^2+output__2[[#This Row],[θ y]]^2+output__2[[#This Row],[θ z]]^2)</f>
        <v>171.00336571002251</v>
      </c>
      <c r="S1013">
        <f>output__2[[#This Row],[ax]]*$B1013</f>
        <v>-5.8082999999996332E-2</v>
      </c>
      <c r="T1013">
        <f>output__2[[#This Row],[ay]]*$B1013</f>
        <v>-1.1616599999999267E-2</v>
      </c>
      <c r="U1013">
        <f>output__2[[#This Row],[az]]*$B1013</f>
        <v>-4.6466399999997065E-3</v>
      </c>
      <c r="V1013">
        <f>SUM(S$2:S1013)</f>
        <v>20.645245409999525</v>
      </c>
      <c r="W1013">
        <f>SUM(T$2:T1013)</f>
        <v>11.450622760000114</v>
      </c>
      <c r="X1013">
        <f>SUM($U$2:U1013)</f>
        <v>-97.070102299999533</v>
      </c>
      <c r="Y1013">
        <f>SQRT(output__2[[#This Row],[vx]]^2+output__2[[#This Row],[vy]]^2+output__2[[#This Row],[vz]]^2)</f>
        <v>99.899688088418543</v>
      </c>
      <c r="Z1013">
        <f t="shared" si="15"/>
        <v>0.97499999999999998</v>
      </c>
      <c r="AA1013">
        <f>output__2[[#This Row],[m segmental(kg)]]*output__2[[#This Row],[vmag]]</f>
        <v>97.402195886208077</v>
      </c>
    </row>
    <row r="1014" spans="1:27" x14ac:dyDescent="0.3">
      <c r="A1014">
        <v>127.09370999999999</v>
      </c>
      <c r="B1014">
        <f>output__2[[#This Row],[time]]-A1013</f>
        <v>0.11632199999999671</v>
      </c>
      <c r="C1014">
        <v>1.8800000000000001</v>
      </c>
      <c r="D1014">
        <v>-0.77</v>
      </c>
      <c r="E1014">
        <v>-1.42</v>
      </c>
      <c r="F1014">
        <v>-0.52</v>
      </c>
      <c r="G1014">
        <v>0.17</v>
      </c>
      <c r="H1014">
        <v>-0.18</v>
      </c>
      <c r="I1014">
        <f>output__2[[#This Row],[wx]]*180/PI()</f>
        <v>-29.793805346802809</v>
      </c>
      <c r="J1014">
        <f>output__2[[#This Row],[wy]]*180/PI()</f>
        <v>9.7402825172239957</v>
      </c>
      <c r="K1014">
        <f>output__2[[#This Row],[wz]]*180/PI()</f>
        <v>-10.313240312354818</v>
      </c>
      <c r="L1014">
        <f>output__2[[#This Row],[wx (deg)]]*output__2[[#This Row],[dt]]</f>
        <v>-3.4656750255506981</v>
      </c>
      <c r="M1014">
        <f>output__2[[#This Row],[wy (deg)]]*output__2[[#This Row],[dt]]</f>
        <v>1.1330091429684976</v>
      </c>
      <c r="N1014">
        <f>output__2[[#This Row],[wz (deg)]]*output__2[[#This Row],[dt]]</f>
        <v>-1.1996567396137032</v>
      </c>
      <c r="O1014">
        <f>SUM($L$2:output__2[[#This Row],[delta θx]])</f>
        <v>-168.0276117900969</v>
      </c>
      <c r="P1014">
        <f>SUM($M$2:output__2[[#This Row],[delta θy]])</f>
        <v>46.640674764937614</v>
      </c>
      <c r="Q1014">
        <f>SUM($N$2:output__2[[#This Row],[delta θz]])</f>
        <v>8.3172977152658998</v>
      </c>
      <c r="R1014">
        <f>SQRT(output__2[[#This Row],[θ x]]^2+output__2[[#This Row],[θ y]]^2+output__2[[#This Row],[θ z]]^2)</f>
        <v>174.57894577438759</v>
      </c>
      <c r="S1014">
        <f>output__2[[#This Row],[ax]]*$B1014</f>
        <v>0.21868535999999383</v>
      </c>
      <c r="T1014">
        <f>output__2[[#This Row],[ay]]*$B1014</f>
        <v>-8.9567939999997459E-2</v>
      </c>
      <c r="U1014">
        <f>output__2[[#This Row],[az]]*$B1014</f>
        <v>-0.16517723999999531</v>
      </c>
      <c r="V1014">
        <f>SUM(S$2:S1014)</f>
        <v>20.86393076999952</v>
      </c>
      <c r="W1014">
        <f>SUM(T$2:T1014)</f>
        <v>11.361054820000117</v>
      </c>
      <c r="X1014">
        <f>SUM($U$2:U1014)</f>
        <v>-97.235279539999524</v>
      </c>
      <c r="Y1014">
        <f>SQRT(output__2[[#This Row],[vx]]^2+output__2[[#This Row],[vy]]^2+output__2[[#This Row],[vz]]^2)</f>
        <v>100.09533835808854</v>
      </c>
      <c r="Z1014">
        <f t="shared" si="15"/>
        <v>0.97499999999999998</v>
      </c>
      <c r="AA1014">
        <f>output__2[[#This Row],[m segmental(kg)]]*output__2[[#This Row],[vmag]]</f>
        <v>97.59295489913633</v>
      </c>
    </row>
    <row r="1015" spans="1:27" x14ac:dyDescent="0.3">
      <c r="A1015">
        <v>127.22129299999999</v>
      </c>
      <c r="B1015">
        <f>output__2[[#This Row],[time]]-A1014</f>
        <v>0.12758300000000133</v>
      </c>
      <c r="C1015">
        <v>0.83000000000000007</v>
      </c>
      <c r="D1015">
        <v>1.98</v>
      </c>
      <c r="E1015">
        <v>-2.12</v>
      </c>
      <c r="F1015">
        <v>-0.33</v>
      </c>
      <c r="G1015">
        <v>0.19</v>
      </c>
      <c r="H1015">
        <v>0.14000000000000001</v>
      </c>
      <c r="I1015">
        <f>output__2[[#This Row],[wx]]*180/PI()</f>
        <v>-18.907607239317169</v>
      </c>
      <c r="J1015">
        <f>output__2[[#This Row],[wy]]*180/PI()</f>
        <v>10.886198107485642</v>
      </c>
      <c r="K1015">
        <f>output__2[[#This Row],[wz]]*180/PI()</f>
        <v>8.0214091318315255</v>
      </c>
      <c r="L1015">
        <f>output__2[[#This Row],[wx (deg)]]*output__2[[#This Row],[dt]]</f>
        <v>-2.4122892544138277</v>
      </c>
      <c r="M1015">
        <f>output__2[[#This Row],[wy (deg)]]*output__2[[#This Row],[dt]]</f>
        <v>1.3888938131473552</v>
      </c>
      <c r="N1015">
        <f>output__2[[#This Row],[wz (deg)]]*output__2[[#This Row],[dt]]</f>
        <v>1.0233954412664723</v>
      </c>
      <c r="O1015">
        <f>SUM($L$2:output__2[[#This Row],[delta θx]])</f>
        <v>-170.43990104451072</v>
      </c>
      <c r="P1015">
        <f>SUM($M$2:output__2[[#This Row],[delta θy]])</f>
        <v>48.029568578084969</v>
      </c>
      <c r="Q1015">
        <f>SUM($N$2:output__2[[#This Row],[delta θz]])</f>
        <v>9.3406931565323728</v>
      </c>
      <c r="R1015">
        <f>SQRT(output__2[[#This Row],[θ x]]^2+output__2[[#This Row],[θ y]]^2+output__2[[#This Row],[θ z]]^2)</f>
        <v>177.32413223953492</v>
      </c>
      <c r="S1015">
        <f>output__2[[#This Row],[ax]]*$B1015</f>
        <v>0.10589389000000111</v>
      </c>
      <c r="T1015">
        <f>output__2[[#This Row],[ay]]*$B1015</f>
        <v>0.25261434000000266</v>
      </c>
      <c r="U1015">
        <f>output__2[[#This Row],[az]]*$B1015</f>
        <v>-0.27047596000000285</v>
      </c>
      <c r="V1015">
        <f>SUM(S$2:S1015)</f>
        <v>20.969824659999521</v>
      </c>
      <c r="W1015">
        <f>SUM(T$2:T1015)</f>
        <v>11.61366916000012</v>
      </c>
      <c r="X1015">
        <f>SUM($U$2:U1015)</f>
        <v>-97.505755499999523</v>
      </c>
      <c r="Y1015">
        <f>SQRT(output__2[[#This Row],[vx]]^2+output__2[[#This Row],[vy]]^2+output__2[[#This Row],[vz]]^2)</f>
        <v>100.40907933675494</v>
      </c>
      <c r="Z1015">
        <f t="shared" si="15"/>
        <v>0.97499999999999998</v>
      </c>
      <c r="AA1015">
        <f>output__2[[#This Row],[m segmental(kg)]]*output__2[[#This Row],[vmag]]</f>
        <v>97.898852353336068</v>
      </c>
    </row>
    <row r="1016" spans="1:27" x14ac:dyDescent="0.3">
      <c r="A1016">
        <v>127.35555799999999</v>
      </c>
      <c r="B1016">
        <f>output__2[[#This Row],[time]]-A1015</f>
        <v>0.13426499999999919</v>
      </c>
      <c r="C1016">
        <v>0.92</v>
      </c>
      <c r="D1016">
        <v>0.04</v>
      </c>
      <c r="E1016">
        <v>-0.62</v>
      </c>
      <c r="F1016">
        <v>0.1</v>
      </c>
      <c r="G1016">
        <v>0.09</v>
      </c>
      <c r="H1016">
        <v>0.14000000000000001</v>
      </c>
      <c r="I1016">
        <f>output__2[[#This Row],[wx]]*180/PI()</f>
        <v>5.7295779513082321</v>
      </c>
      <c r="J1016">
        <f>output__2[[#This Row],[wy]]*180/PI()</f>
        <v>5.156620156177409</v>
      </c>
      <c r="K1016">
        <f>output__2[[#This Row],[wz]]*180/PI()</f>
        <v>8.0214091318315255</v>
      </c>
      <c r="L1016">
        <f>output__2[[#This Row],[wx (deg)]]*output__2[[#This Row],[dt]]</f>
        <v>0.76928178363239519</v>
      </c>
      <c r="M1016">
        <f>output__2[[#This Row],[wy (deg)]]*output__2[[#This Row],[dt]]</f>
        <v>0.69235360526915568</v>
      </c>
      <c r="N1016">
        <f>output__2[[#This Row],[wz (deg)]]*output__2[[#This Row],[dt]]</f>
        <v>1.0769944970853533</v>
      </c>
      <c r="O1016">
        <f>SUM($L$2:output__2[[#This Row],[delta θx]])</f>
        <v>-169.67061926087831</v>
      </c>
      <c r="P1016">
        <f>SUM($M$2:output__2[[#This Row],[delta θy]])</f>
        <v>48.721922183354124</v>
      </c>
      <c r="Q1016">
        <f>SUM($N$2:output__2[[#This Row],[delta θz]])</f>
        <v>10.417687653617726</v>
      </c>
      <c r="R1016">
        <f>SQRT(output__2[[#This Row],[θ x]]^2+output__2[[#This Row],[θ y]]^2+output__2[[#This Row],[θ z]]^2)</f>
        <v>176.83459208440831</v>
      </c>
      <c r="S1016">
        <f>output__2[[#This Row],[ax]]*$B1016</f>
        <v>0.12352379999999927</v>
      </c>
      <c r="T1016">
        <f>output__2[[#This Row],[ay]]*$B1016</f>
        <v>5.3705999999999676E-3</v>
      </c>
      <c r="U1016">
        <f>output__2[[#This Row],[az]]*$B1016</f>
        <v>-8.3244299999999494E-2</v>
      </c>
      <c r="V1016">
        <f>SUM(S$2:S1016)</f>
        <v>21.093348459999522</v>
      </c>
      <c r="W1016">
        <f>SUM(T$2:T1016)</f>
        <v>11.619039760000119</v>
      </c>
      <c r="X1016">
        <f>SUM($U$2:U1016)</f>
        <v>-97.588999799999527</v>
      </c>
      <c r="Y1016">
        <f>SQRT(output__2[[#This Row],[vx]]^2+output__2[[#This Row],[vy]]^2+output__2[[#This Row],[vz]]^2)</f>
        <v>100.5163882964551</v>
      </c>
      <c r="Z1016">
        <f t="shared" si="15"/>
        <v>0.97499999999999998</v>
      </c>
      <c r="AA1016">
        <f>output__2[[#This Row],[m segmental(kg)]]*output__2[[#This Row],[vmag]]</f>
        <v>98.003478589043723</v>
      </c>
    </row>
    <row r="1017" spans="1:27" x14ac:dyDescent="0.3">
      <c r="A1017">
        <v>127.468987</v>
      </c>
      <c r="B1017">
        <f>output__2[[#This Row],[time]]-A1016</f>
        <v>0.11342900000001066</v>
      </c>
      <c r="C1017">
        <v>0.06</v>
      </c>
      <c r="D1017">
        <v>-0.11</v>
      </c>
      <c r="E1017">
        <v>0.78</v>
      </c>
      <c r="F1017">
        <v>0.08</v>
      </c>
      <c r="G1017">
        <v>-0.03</v>
      </c>
      <c r="H1017">
        <v>-0.08</v>
      </c>
      <c r="I1017">
        <f>output__2[[#This Row],[wx]]*180/PI()</f>
        <v>4.5836623610465859</v>
      </c>
      <c r="J1017">
        <f>output__2[[#This Row],[wy]]*180/PI()</f>
        <v>-1.7188733853924696</v>
      </c>
      <c r="K1017">
        <f>output__2[[#This Row],[wz]]*180/PI()</f>
        <v>-4.5836623610465859</v>
      </c>
      <c r="L1017">
        <f>output__2[[#This Row],[wx (deg)]]*output__2[[#This Row],[dt]]</f>
        <v>0.51992023795120201</v>
      </c>
      <c r="M1017">
        <f>output__2[[#This Row],[wy (deg)]]*output__2[[#This Row],[dt]]</f>
        <v>-0.19497008923170076</v>
      </c>
      <c r="N1017">
        <f>output__2[[#This Row],[wz (deg)]]*output__2[[#This Row],[dt]]</f>
        <v>-0.51992023795120201</v>
      </c>
      <c r="O1017">
        <f>SUM($L$2:output__2[[#This Row],[delta θx]])</f>
        <v>-169.15069902292711</v>
      </c>
      <c r="P1017">
        <f>SUM($M$2:output__2[[#This Row],[delta θy]])</f>
        <v>48.526952094122421</v>
      </c>
      <c r="Q1017">
        <f>SUM($N$2:output__2[[#This Row],[delta θz]])</f>
        <v>9.8977674156665234</v>
      </c>
      <c r="R1017">
        <f>SQRT(output__2[[#This Row],[θ x]]^2+output__2[[#This Row],[θ y]]^2+output__2[[#This Row],[θ z]]^2)</f>
        <v>176.25206341857321</v>
      </c>
      <c r="S1017">
        <f>output__2[[#This Row],[ax]]*$B1017</f>
        <v>6.8057400000006395E-3</v>
      </c>
      <c r="T1017">
        <f>output__2[[#This Row],[ay]]*$B1017</f>
        <v>-1.2477190000001174E-2</v>
      </c>
      <c r="U1017">
        <f>output__2[[#This Row],[az]]*$B1017</f>
        <v>8.8474620000008317E-2</v>
      </c>
      <c r="V1017">
        <f>SUM(S$2:S1017)</f>
        <v>21.100154199999523</v>
      </c>
      <c r="W1017">
        <f>SUM(T$2:T1017)</f>
        <v>11.606562570000117</v>
      </c>
      <c r="X1017">
        <f>SUM($U$2:U1017)</f>
        <v>-97.500525179999514</v>
      </c>
      <c r="Y1017">
        <f>SQRT(output__2[[#This Row],[vx]]^2+output__2[[#This Row],[vy]]^2+output__2[[#This Row],[vz]]^2)</f>
        <v>100.43047949866019</v>
      </c>
      <c r="Z1017">
        <f t="shared" si="15"/>
        <v>0.97499999999999998</v>
      </c>
      <c r="AA1017">
        <f>output__2[[#This Row],[m segmental(kg)]]*output__2[[#This Row],[vmag]]</f>
        <v>97.919717511193682</v>
      </c>
    </row>
    <row r="1018" spans="1:27" x14ac:dyDescent="0.3">
      <c r="A1018">
        <v>127.59382699999999</v>
      </c>
      <c r="B1018">
        <f>output__2[[#This Row],[time]]-A1017</f>
        <v>0.12483999999999185</v>
      </c>
      <c r="C1018">
        <v>0.66</v>
      </c>
      <c r="D1018">
        <v>2.11</v>
      </c>
      <c r="E1018">
        <v>-1.25</v>
      </c>
      <c r="F1018">
        <v>0.2</v>
      </c>
      <c r="G1018">
        <v>-0.02</v>
      </c>
      <c r="H1018">
        <v>0.12</v>
      </c>
      <c r="I1018">
        <f>output__2[[#This Row],[wx]]*180/PI()</f>
        <v>11.459155902616464</v>
      </c>
      <c r="J1018">
        <f>output__2[[#This Row],[wy]]*180/PI()</f>
        <v>-1.1459155902616465</v>
      </c>
      <c r="K1018">
        <f>output__2[[#This Row],[wz]]*180/PI()</f>
        <v>6.8754935415698784</v>
      </c>
      <c r="L1018">
        <f>output__2[[#This Row],[wx (deg)]]*output__2[[#This Row],[dt]]</f>
        <v>1.4305610228825461</v>
      </c>
      <c r="M1018">
        <f>output__2[[#This Row],[wy (deg)]]*output__2[[#This Row],[dt]]</f>
        <v>-0.14305610228825461</v>
      </c>
      <c r="N1018">
        <f>output__2[[#This Row],[wz (deg)]]*output__2[[#This Row],[dt]]</f>
        <v>0.85833661372952752</v>
      </c>
      <c r="O1018">
        <f>SUM($L$2:output__2[[#This Row],[delta θx]])</f>
        <v>-167.72013800004456</v>
      </c>
      <c r="P1018">
        <f>SUM($M$2:output__2[[#This Row],[delta θy]])</f>
        <v>48.383895991834166</v>
      </c>
      <c r="Q1018">
        <f>SUM($N$2:output__2[[#This Row],[delta θz]])</f>
        <v>10.756104029396051</v>
      </c>
      <c r="R1018">
        <f>SQRT(output__2[[#This Row],[θ x]]^2+output__2[[#This Row],[θ y]]^2+output__2[[#This Row],[θ z]]^2)</f>
        <v>174.89065113948718</v>
      </c>
      <c r="S1018">
        <f>output__2[[#This Row],[ax]]*$B1018</f>
        <v>8.2394399999994622E-2</v>
      </c>
      <c r="T1018">
        <f>output__2[[#This Row],[ay]]*$B1018</f>
        <v>0.26341239999998278</v>
      </c>
      <c r="U1018">
        <f>output__2[[#This Row],[az]]*$B1018</f>
        <v>-0.15604999999998981</v>
      </c>
      <c r="V1018">
        <f>SUM(S$2:S1018)</f>
        <v>21.182548599999517</v>
      </c>
      <c r="W1018">
        <f>SUM(T$2:T1018)</f>
        <v>11.869974970000099</v>
      </c>
      <c r="X1018">
        <f>SUM($U$2:U1018)</f>
        <v>-97.656575179999507</v>
      </c>
      <c r="Y1018">
        <f>SQRT(output__2[[#This Row],[vx]]^2+output__2[[#This Row],[vy]]^2+output__2[[#This Row],[vz]]^2)</f>
        <v>100.6300320325233</v>
      </c>
      <c r="Z1018">
        <f t="shared" si="15"/>
        <v>0.97499999999999998</v>
      </c>
      <c r="AA1018">
        <f>output__2[[#This Row],[m segmental(kg)]]*output__2[[#This Row],[vmag]]</f>
        <v>98.114281231710223</v>
      </c>
    </row>
    <row r="1019" spans="1:27" x14ac:dyDescent="0.3">
      <c r="A1019">
        <v>127.720626</v>
      </c>
      <c r="B1019">
        <f>output__2[[#This Row],[time]]-A1018</f>
        <v>0.12679900000000544</v>
      </c>
      <c r="C1019">
        <v>-0.78</v>
      </c>
      <c r="D1019">
        <v>-0.03</v>
      </c>
      <c r="E1019">
        <v>-2.23</v>
      </c>
      <c r="F1019">
        <v>0.13</v>
      </c>
      <c r="G1019">
        <v>-0.56000000000000005</v>
      </c>
      <c r="H1019">
        <v>0</v>
      </c>
      <c r="I1019">
        <f>output__2[[#This Row],[wx]]*180/PI()</f>
        <v>7.4484513367007024</v>
      </c>
      <c r="J1019">
        <f>output__2[[#This Row],[wy]]*180/PI()</f>
        <v>-32.085636527326102</v>
      </c>
      <c r="K1019">
        <f>output__2[[#This Row],[wz]]*180/PI()</f>
        <v>0</v>
      </c>
      <c r="L1019">
        <f>output__2[[#This Row],[wx (deg)]]*output__2[[#This Row],[dt]]</f>
        <v>0.94445618104235285</v>
      </c>
      <c r="M1019">
        <f>output__2[[#This Row],[wy (deg)]]*output__2[[#This Row],[dt]]</f>
        <v>-4.0684266260285966</v>
      </c>
      <c r="N1019">
        <f>output__2[[#This Row],[wz (deg)]]*output__2[[#This Row],[dt]]</f>
        <v>0</v>
      </c>
      <c r="O1019">
        <f>SUM($L$2:output__2[[#This Row],[delta θx]])</f>
        <v>-166.77568181900222</v>
      </c>
      <c r="P1019">
        <f>SUM($M$2:output__2[[#This Row],[delta θy]])</f>
        <v>44.315469365805569</v>
      </c>
      <c r="Q1019">
        <f>SUM($N$2:output__2[[#This Row],[delta θz]])</f>
        <v>10.756104029396051</v>
      </c>
      <c r="R1019">
        <f>SQRT(output__2[[#This Row],[θ x]]^2+output__2[[#This Row],[θ y]]^2+output__2[[#This Row],[θ z]]^2)</f>
        <v>172.89789658985418</v>
      </c>
      <c r="S1019">
        <f>output__2[[#This Row],[ax]]*$B1019</f>
        <v>-9.8903220000004247E-2</v>
      </c>
      <c r="T1019">
        <f>output__2[[#This Row],[ay]]*$B1019</f>
        <v>-3.8039700000001629E-3</v>
      </c>
      <c r="U1019">
        <f>output__2[[#This Row],[az]]*$B1019</f>
        <v>-0.28276177000001212</v>
      </c>
      <c r="V1019">
        <f>SUM(S$2:S1019)</f>
        <v>21.083645379999513</v>
      </c>
      <c r="W1019">
        <f>SUM(T$2:T1019)</f>
        <v>11.866171000000099</v>
      </c>
      <c r="X1019">
        <f>SUM($U$2:U1019)</f>
        <v>-97.939336949999515</v>
      </c>
      <c r="Y1019">
        <f>SQRT(output__2[[#This Row],[vx]]^2+output__2[[#This Row],[vy]]^2+output__2[[#This Row],[vz]]^2)</f>
        <v>100.88329811676637</v>
      </c>
      <c r="Z1019">
        <f t="shared" si="15"/>
        <v>0.97499999999999998</v>
      </c>
      <c r="AA1019">
        <f>output__2[[#This Row],[m segmental(kg)]]*output__2[[#This Row],[vmag]]</f>
        <v>98.361215663847204</v>
      </c>
    </row>
    <row r="1020" spans="1:27" x14ac:dyDescent="0.3">
      <c r="A1020">
        <v>127.85388499999999</v>
      </c>
      <c r="B1020">
        <f>output__2[[#This Row],[time]]-A1019</f>
        <v>0.13325899999999535</v>
      </c>
      <c r="C1020">
        <v>0.75</v>
      </c>
      <c r="D1020">
        <v>1.1500000000000001</v>
      </c>
      <c r="E1020">
        <v>-0.87</v>
      </c>
      <c r="F1020">
        <v>0.27</v>
      </c>
      <c r="G1020">
        <v>-0.17</v>
      </c>
      <c r="H1020">
        <v>0.12</v>
      </c>
      <c r="I1020">
        <f>output__2[[#This Row],[wx]]*180/PI()</f>
        <v>15.469860468532227</v>
      </c>
      <c r="J1020">
        <f>output__2[[#This Row],[wy]]*180/PI()</f>
        <v>-9.7402825172239957</v>
      </c>
      <c r="K1020">
        <f>output__2[[#This Row],[wz]]*180/PI()</f>
        <v>6.8754935415698784</v>
      </c>
      <c r="L1020">
        <f>output__2[[#This Row],[wx (deg)]]*output__2[[#This Row],[dt]]</f>
        <v>2.061498136176064</v>
      </c>
      <c r="M1020">
        <f>output__2[[#This Row],[wy (deg)]]*output__2[[#This Row],[dt]]</f>
        <v>-1.2979803079627072</v>
      </c>
      <c r="N1020">
        <f>output__2[[#This Row],[wz (deg)]]*output__2[[#This Row],[dt]]</f>
        <v>0.91622139385602852</v>
      </c>
      <c r="O1020">
        <f>SUM($L$2:output__2[[#This Row],[delta θx]])</f>
        <v>-164.71418368282616</v>
      </c>
      <c r="P1020">
        <f>SUM($M$2:output__2[[#This Row],[delta θy]])</f>
        <v>43.017489057842859</v>
      </c>
      <c r="Q1020">
        <f>SUM($N$2:output__2[[#This Row],[delta θz]])</f>
        <v>11.672325423252079</v>
      </c>
      <c r="R1020">
        <f>SQRT(output__2[[#This Row],[θ x]]^2+output__2[[#This Row],[θ y]]^2+output__2[[#This Row],[θ z]]^2)</f>
        <v>170.63853565923412</v>
      </c>
      <c r="S1020">
        <f>output__2[[#This Row],[ax]]*$B1020</f>
        <v>9.9944249999996515E-2</v>
      </c>
      <c r="T1020">
        <f>output__2[[#This Row],[ay]]*$B1020</f>
        <v>0.15324784999999466</v>
      </c>
      <c r="U1020">
        <f>output__2[[#This Row],[az]]*$B1020</f>
        <v>-0.11593532999999595</v>
      </c>
      <c r="V1020">
        <f>SUM(S$2:S1020)</f>
        <v>21.18358962999951</v>
      </c>
      <c r="W1020">
        <f>SUM(T$2:T1020)</f>
        <v>12.019418850000093</v>
      </c>
      <c r="X1020">
        <f>SUM($U$2:U1020)</f>
        <v>-98.055272279999514</v>
      </c>
      <c r="Y1020">
        <f>SQRT(output__2[[#This Row],[vx]]^2+output__2[[#This Row],[vy]]^2+output__2[[#This Row],[vz]]^2)</f>
        <v>101.03488170433418</v>
      </c>
      <c r="Z1020">
        <f t="shared" si="15"/>
        <v>0.97499999999999998</v>
      </c>
      <c r="AA1020">
        <f>output__2[[#This Row],[m segmental(kg)]]*output__2[[#This Row],[vmag]]</f>
        <v>98.509009661725827</v>
      </c>
    </row>
    <row r="1021" spans="1:27" x14ac:dyDescent="0.3">
      <c r="A1021">
        <v>127.97045799999999</v>
      </c>
      <c r="B1021">
        <f>output__2[[#This Row],[time]]-A1020</f>
        <v>0.11657300000000248</v>
      </c>
      <c r="C1021">
        <v>0.51</v>
      </c>
      <c r="D1021">
        <v>0.17</v>
      </c>
      <c r="E1021">
        <v>0.15</v>
      </c>
      <c r="F1021">
        <v>0.25</v>
      </c>
      <c r="G1021">
        <v>-0.22</v>
      </c>
      <c r="H1021">
        <v>-0.03</v>
      </c>
      <c r="I1021">
        <f>output__2[[#This Row],[wx]]*180/PI()</f>
        <v>14.323944878270581</v>
      </c>
      <c r="J1021">
        <f>output__2[[#This Row],[wy]]*180/PI()</f>
        <v>-12.605071492878112</v>
      </c>
      <c r="K1021">
        <f>output__2[[#This Row],[wz]]*180/PI()</f>
        <v>-1.7188733853924696</v>
      </c>
      <c r="L1021">
        <f>output__2[[#This Row],[wx (deg)]]*output__2[[#This Row],[dt]]</f>
        <v>1.669785226294672</v>
      </c>
      <c r="M1021">
        <f>output__2[[#This Row],[wy (deg)]]*output__2[[#This Row],[dt]]</f>
        <v>-1.4694109991393114</v>
      </c>
      <c r="N1021">
        <f>output__2[[#This Row],[wz (deg)]]*output__2[[#This Row],[dt]]</f>
        <v>-0.20037422715536063</v>
      </c>
      <c r="O1021">
        <f>SUM($L$2:output__2[[#This Row],[delta θx]])</f>
        <v>-163.0443984565315</v>
      </c>
      <c r="P1021">
        <f>SUM($M$2:output__2[[#This Row],[delta θy]])</f>
        <v>41.548078058703545</v>
      </c>
      <c r="Q1021">
        <f>SUM($N$2:output__2[[#This Row],[delta θz]])</f>
        <v>11.471951196096718</v>
      </c>
      <c r="R1021">
        <f>SQRT(output__2[[#This Row],[θ x]]^2+output__2[[#This Row],[θ y]]^2+output__2[[#This Row],[θ z]]^2)</f>
        <v>168.64555826546382</v>
      </c>
      <c r="S1021">
        <f>output__2[[#This Row],[ax]]*$B1021</f>
        <v>5.9452230000001265E-2</v>
      </c>
      <c r="T1021">
        <f>output__2[[#This Row],[ay]]*$B1021</f>
        <v>1.9817410000000424E-2</v>
      </c>
      <c r="U1021">
        <f>output__2[[#This Row],[az]]*$B1021</f>
        <v>1.7485950000000371E-2</v>
      </c>
      <c r="V1021">
        <f>SUM(S$2:S1021)</f>
        <v>21.243041859999511</v>
      </c>
      <c r="W1021">
        <f>SUM(T$2:T1021)</f>
        <v>12.039236260000093</v>
      </c>
      <c r="X1021">
        <f>SUM($U$2:U1021)</f>
        <v>-98.03778632999952</v>
      </c>
      <c r="Y1021">
        <f>SQRT(output__2[[#This Row],[vx]]^2+output__2[[#This Row],[vy]]^2+output__2[[#This Row],[vz]]^2)</f>
        <v>101.03275501378963</v>
      </c>
      <c r="Z1021">
        <f t="shared" si="15"/>
        <v>0.97499999999999998</v>
      </c>
      <c r="AA1021">
        <f>output__2[[#This Row],[m segmental(kg)]]*output__2[[#This Row],[vmag]]</f>
        <v>98.506936138444885</v>
      </c>
    </row>
    <row r="1022" spans="1:27" x14ac:dyDescent="0.3">
      <c r="A1022">
        <v>128.096113</v>
      </c>
      <c r="B1022">
        <f>output__2[[#This Row],[time]]-A1021</f>
        <v>0.12565500000000895</v>
      </c>
      <c r="C1022">
        <v>-0.49</v>
      </c>
      <c r="D1022">
        <v>0.35000000000000003</v>
      </c>
      <c r="E1022">
        <v>0.72</v>
      </c>
      <c r="F1022">
        <v>0.19</v>
      </c>
      <c r="G1022">
        <v>7.0000000000000007E-2</v>
      </c>
      <c r="H1022">
        <v>-0.11</v>
      </c>
      <c r="I1022">
        <f>output__2[[#This Row],[wx]]*180/PI()</f>
        <v>10.886198107485642</v>
      </c>
      <c r="J1022">
        <f>output__2[[#This Row],[wy]]*180/PI()</f>
        <v>4.0107045659157627</v>
      </c>
      <c r="K1022">
        <f>output__2[[#This Row],[wz]]*180/PI()</f>
        <v>-6.3025357464390561</v>
      </c>
      <c r="L1022">
        <f>output__2[[#This Row],[wx (deg)]]*output__2[[#This Row],[dt]]</f>
        <v>1.3679052231962059</v>
      </c>
      <c r="M1022">
        <f>output__2[[#This Row],[wy (deg)]]*output__2[[#This Row],[dt]]</f>
        <v>0.50396508223018111</v>
      </c>
      <c r="N1022">
        <f>output__2[[#This Row],[wz (deg)]]*output__2[[#This Row],[dt]]</f>
        <v>-0.79194512921885607</v>
      </c>
      <c r="O1022">
        <f>SUM($L$2:output__2[[#This Row],[delta θx]])</f>
        <v>-161.67649323333529</v>
      </c>
      <c r="P1022">
        <f>SUM($M$2:output__2[[#This Row],[delta θy]])</f>
        <v>42.052043140933726</v>
      </c>
      <c r="Q1022">
        <f>SUM($N$2:output__2[[#This Row],[delta θz]])</f>
        <v>10.680006066877862</v>
      </c>
      <c r="R1022">
        <f>SQRT(output__2[[#This Row],[θ x]]^2+output__2[[#This Row],[θ y]]^2+output__2[[#This Row],[θ z]]^2)</f>
        <v>167.39690954776978</v>
      </c>
      <c r="S1022">
        <f>output__2[[#This Row],[ax]]*$B1022</f>
        <v>-6.1570950000004385E-2</v>
      </c>
      <c r="T1022">
        <f>output__2[[#This Row],[ay]]*$B1022</f>
        <v>4.3979250000003141E-2</v>
      </c>
      <c r="U1022">
        <f>output__2[[#This Row],[az]]*$B1022</f>
        <v>9.0471600000006439E-2</v>
      </c>
      <c r="V1022">
        <f>SUM(S$2:S1022)</f>
        <v>21.181470909999508</v>
      </c>
      <c r="W1022">
        <f>SUM(T$2:T1022)</f>
        <v>12.083215510000096</v>
      </c>
      <c r="X1022">
        <f>SUM($U$2:U1022)</f>
        <v>-97.947314729999519</v>
      </c>
      <c r="Y1022">
        <f>SQRT(output__2[[#This Row],[vx]]^2+output__2[[#This Row],[vy]]^2+output__2[[#This Row],[vz]]^2)</f>
        <v>100.93728384392877</v>
      </c>
      <c r="Z1022">
        <f t="shared" si="15"/>
        <v>0.97499999999999998</v>
      </c>
      <c r="AA1022">
        <f>output__2[[#This Row],[m segmental(kg)]]*output__2[[#This Row],[vmag]]</f>
        <v>98.413851747830549</v>
      </c>
    </row>
    <row r="1023" spans="1:27" x14ac:dyDescent="0.3">
      <c r="A1023">
        <v>128.22284500000001</v>
      </c>
      <c r="B1023">
        <f>output__2[[#This Row],[time]]-A1022</f>
        <v>0.12673200000000406</v>
      </c>
      <c r="C1023">
        <v>-0.68</v>
      </c>
      <c r="D1023">
        <v>0.83000000000000007</v>
      </c>
      <c r="E1023">
        <v>-0.3</v>
      </c>
      <c r="F1023">
        <v>-0.28999999999999998</v>
      </c>
      <c r="G1023">
        <v>0.26</v>
      </c>
      <c r="H1023">
        <v>0.02</v>
      </c>
      <c r="I1023">
        <f>output__2[[#This Row],[wx]]*180/PI()</f>
        <v>-16.615776058793873</v>
      </c>
      <c r="J1023">
        <f>output__2[[#This Row],[wy]]*180/PI()</f>
        <v>14.896902673401405</v>
      </c>
      <c r="K1023">
        <f>output__2[[#This Row],[wz]]*180/PI()</f>
        <v>1.1459155902616465</v>
      </c>
      <c r="L1023">
        <f>output__2[[#This Row],[wx (deg)]]*output__2[[#This Row],[dt]]</f>
        <v>-2.1057505314831326</v>
      </c>
      <c r="M1023">
        <f>output__2[[#This Row],[wy (deg)]]*output__2[[#This Row],[dt]]</f>
        <v>1.8879142696055673</v>
      </c>
      <c r="N1023">
        <f>output__2[[#This Row],[wz (deg)]]*output__2[[#This Row],[dt]]</f>
        <v>0.14522417458504364</v>
      </c>
      <c r="O1023">
        <f>SUM($L$2:output__2[[#This Row],[delta θx]])</f>
        <v>-163.78224376481842</v>
      </c>
      <c r="P1023">
        <f>SUM($M$2:output__2[[#This Row],[delta θy]])</f>
        <v>43.939957410539293</v>
      </c>
      <c r="Q1023">
        <f>SUM($N$2:output__2[[#This Row],[delta θz]])</f>
        <v>10.825230241462906</v>
      </c>
      <c r="R1023">
        <f>SQRT(output__2[[#This Row],[θ x]]^2+output__2[[#This Row],[θ y]]^2+output__2[[#This Row],[θ z]]^2)</f>
        <v>169.91918325974584</v>
      </c>
      <c r="S1023">
        <f>output__2[[#This Row],[ax]]*$B1023</f>
        <v>-8.6177760000002768E-2</v>
      </c>
      <c r="T1023">
        <f>output__2[[#This Row],[ay]]*$B1023</f>
        <v>0.10518756000000339</v>
      </c>
      <c r="U1023">
        <f>output__2[[#This Row],[az]]*$B1023</f>
        <v>-3.8019600000001215E-2</v>
      </c>
      <c r="V1023">
        <f>SUM(S$2:S1023)</f>
        <v>21.095293149999506</v>
      </c>
      <c r="W1023">
        <f>SUM(T$2:T1023)</f>
        <v>12.188403070000099</v>
      </c>
      <c r="X1023">
        <f>SUM($U$2:U1023)</f>
        <v>-97.985334329999517</v>
      </c>
      <c r="Y1023">
        <f>SQRT(output__2[[#This Row],[vx]]^2+output__2[[#This Row],[vy]]^2+output__2[[#This Row],[vz]]^2)</f>
        <v>100.96877886873241</v>
      </c>
      <c r="Z1023">
        <f t="shared" si="15"/>
        <v>0.97499999999999998</v>
      </c>
      <c r="AA1023">
        <f>output__2[[#This Row],[m segmental(kg)]]*output__2[[#This Row],[vmag]]</f>
        <v>98.444559397014103</v>
      </c>
    </row>
    <row r="1024" spans="1:27" x14ac:dyDescent="0.3">
      <c r="A1024">
        <v>128.36462599999999</v>
      </c>
      <c r="B1024">
        <f>output__2[[#This Row],[time]]-A1023</f>
        <v>0.14178099999998039</v>
      </c>
      <c r="C1024">
        <v>1.3900000000000001</v>
      </c>
      <c r="D1024">
        <v>-1.56</v>
      </c>
      <c r="E1024">
        <v>-0.9</v>
      </c>
      <c r="F1024">
        <v>-0.31</v>
      </c>
      <c r="G1024">
        <v>0.69000000000000006</v>
      </c>
      <c r="H1024">
        <v>0.04</v>
      </c>
      <c r="I1024">
        <f>output__2[[#This Row],[wx]]*180/PI()</f>
        <v>-17.761691649055518</v>
      </c>
      <c r="J1024">
        <f>output__2[[#This Row],[wy]]*180/PI()</f>
        <v>39.534087864026809</v>
      </c>
      <c r="K1024">
        <f>output__2[[#This Row],[wz]]*180/PI()</f>
        <v>2.2918311805232929</v>
      </c>
      <c r="L1024">
        <f>output__2[[#This Row],[wx (deg)]]*output__2[[#This Row],[dt]]</f>
        <v>-2.5182704036943919</v>
      </c>
      <c r="M1024">
        <f>output__2[[#This Row],[wy (deg)]]*output__2[[#This Row],[dt]]</f>
        <v>5.6051825114488096</v>
      </c>
      <c r="N1024">
        <f>output__2[[#This Row],[wz (deg)]]*output__2[[#This Row],[dt]]</f>
        <v>0.32493811660572808</v>
      </c>
      <c r="O1024">
        <f>SUM($L$2:output__2[[#This Row],[delta θx]])</f>
        <v>-166.30051416851282</v>
      </c>
      <c r="P1024">
        <f>SUM($M$2:output__2[[#This Row],[delta θy]])</f>
        <v>49.545139921988103</v>
      </c>
      <c r="Q1024">
        <f>SUM($N$2:output__2[[#This Row],[delta θz]])</f>
        <v>11.150168358068633</v>
      </c>
      <c r="R1024">
        <f>SQRT(output__2[[#This Row],[θ x]]^2+output__2[[#This Row],[θ y]]^2+output__2[[#This Row],[θ z]]^2)</f>
        <v>173.88187989843675</v>
      </c>
      <c r="S1024">
        <f>output__2[[#This Row],[ax]]*$B1024</f>
        <v>0.19707558999997277</v>
      </c>
      <c r="T1024">
        <f>output__2[[#This Row],[ay]]*$B1024</f>
        <v>-0.22117835999996943</v>
      </c>
      <c r="U1024">
        <f>output__2[[#This Row],[az]]*$B1024</f>
        <v>-0.12760289999998237</v>
      </c>
      <c r="V1024">
        <f>SUM(S$2:S1024)</f>
        <v>21.292368739999478</v>
      </c>
      <c r="W1024">
        <f>SUM(T$2:T1024)</f>
        <v>11.96722471000013</v>
      </c>
      <c r="X1024">
        <f>SUM($U$2:U1024)</f>
        <v>-98.112937229999503</v>
      </c>
      <c r="Y1024">
        <f>SQRT(output__2[[#This Row],[vx]]^2+output__2[[#This Row],[vy]]^2+output__2[[#This Row],[vz]]^2)</f>
        <v>101.10750657452476</v>
      </c>
      <c r="Z1024">
        <f t="shared" si="15"/>
        <v>0.97499999999999998</v>
      </c>
      <c r="AA1024">
        <f>output__2[[#This Row],[m segmental(kg)]]*output__2[[#This Row],[vmag]]</f>
        <v>98.579818910161634</v>
      </c>
    </row>
    <row r="1025" spans="1:27" x14ac:dyDescent="0.3">
      <c r="A1025">
        <v>128.479871</v>
      </c>
      <c r="B1025">
        <f>output__2[[#This Row],[time]]-A1024</f>
        <v>0.11524500000001581</v>
      </c>
      <c r="C1025">
        <v>1.41</v>
      </c>
      <c r="D1025">
        <v>0.8</v>
      </c>
      <c r="E1025">
        <v>-0.45</v>
      </c>
      <c r="F1025">
        <v>-0.08</v>
      </c>
      <c r="G1025">
        <v>0.57000000000000006</v>
      </c>
      <c r="H1025">
        <v>0.23</v>
      </c>
      <c r="I1025">
        <f>output__2[[#This Row],[wx]]*180/PI()</f>
        <v>-4.5836623610465859</v>
      </c>
      <c r="J1025">
        <f>output__2[[#This Row],[wy]]*180/PI()</f>
        <v>32.658594322456928</v>
      </c>
      <c r="K1025">
        <f>output__2[[#This Row],[wz]]*180/PI()</f>
        <v>13.178029288008934</v>
      </c>
      <c r="L1025">
        <f>output__2[[#This Row],[wx (deg)]]*output__2[[#This Row],[dt]]</f>
        <v>-0.52824416879888625</v>
      </c>
      <c r="M1025">
        <f>output__2[[#This Row],[wy (deg)]]*output__2[[#This Row],[dt]]</f>
        <v>3.7637397026920647</v>
      </c>
      <c r="N1025">
        <f>output__2[[#This Row],[wz (deg)]]*output__2[[#This Row],[dt]]</f>
        <v>1.518701985296798</v>
      </c>
      <c r="O1025">
        <f>SUM($L$2:output__2[[#This Row],[delta θx]])</f>
        <v>-166.82875833731171</v>
      </c>
      <c r="P1025">
        <f>SUM($M$2:output__2[[#This Row],[delta θy]])</f>
        <v>53.308879624680166</v>
      </c>
      <c r="Q1025">
        <f>SUM($N$2:output__2[[#This Row],[delta θz]])</f>
        <v>12.66887034336543</v>
      </c>
      <c r="R1025">
        <f>SQRT(output__2[[#This Row],[θ x]]^2+output__2[[#This Row],[θ y]]^2+output__2[[#This Row],[θ z]]^2)</f>
        <v>175.59661594400046</v>
      </c>
      <c r="S1025">
        <f>output__2[[#This Row],[ax]]*$B1025</f>
        <v>0.16249545000002227</v>
      </c>
      <c r="T1025">
        <f>output__2[[#This Row],[ay]]*$B1025</f>
        <v>9.2196000000012657E-2</v>
      </c>
      <c r="U1025">
        <f>output__2[[#This Row],[az]]*$B1025</f>
        <v>-5.1860250000007116E-2</v>
      </c>
      <c r="V1025">
        <f>SUM(S$2:S1025)</f>
        <v>21.454864189999501</v>
      </c>
      <c r="W1025">
        <f>SUM(T$2:T1025)</f>
        <v>12.059420710000142</v>
      </c>
      <c r="X1025">
        <f>SUM($U$2:U1025)</f>
        <v>-98.164797479999507</v>
      </c>
      <c r="Y1025">
        <f>SQRT(output__2[[#This Row],[vx]]^2+output__2[[#This Row],[vy]]^2+output__2[[#This Row],[vz]]^2)</f>
        <v>101.20310414983041</v>
      </c>
      <c r="Z1025">
        <f t="shared" si="15"/>
        <v>0.97499999999999998</v>
      </c>
      <c r="AA1025">
        <f>output__2[[#This Row],[m segmental(kg)]]*output__2[[#This Row],[vmag]]</f>
        <v>98.673026546084643</v>
      </c>
    </row>
    <row r="1026" spans="1:27" x14ac:dyDescent="0.3">
      <c r="A1026">
        <v>128.600866</v>
      </c>
      <c r="B1026">
        <f>output__2[[#This Row],[time]]-A1025</f>
        <v>0.12099499999999352</v>
      </c>
      <c r="C1026">
        <v>0.17</v>
      </c>
      <c r="D1026">
        <v>-0.17</v>
      </c>
      <c r="E1026">
        <v>0.18</v>
      </c>
      <c r="F1026">
        <v>0.14000000000000001</v>
      </c>
      <c r="G1026">
        <v>0.27</v>
      </c>
      <c r="H1026">
        <v>0.2</v>
      </c>
      <c r="I1026">
        <f>output__2[[#This Row],[wx]]*180/PI()</f>
        <v>8.0214091318315255</v>
      </c>
      <c r="J1026">
        <f>output__2[[#This Row],[wy]]*180/PI()</f>
        <v>15.469860468532227</v>
      </c>
      <c r="K1026">
        <f>output__2[[#This Row],[wz]]*180/PI()</f>
        <v>11.459155902616464</v>
      </c>
      <c r="L1026">
        <f>output__2[[#This Row],[wx (deg)]]*output__2[[#This Row],[dt]]</f>
        <v>0.97055039790590347</v>
      </c>
      <c r="M1026">
        <f>output__2[[#This Row],[wy (deg)]]*output__2[[#This Row],[dt]]</f>
        <v>1.8717757673899567</v>
      </c>
      <c r="N1026">
        <f>output__2[[#This Row],[wz (deg)]]*output__2[[#This Row],[dt]]</f>
        <v>1.3865005684370049</v>
      </c>
      <c r="O1026">
        <f>SUM($L$2:output__2[[#This Row],[delta θx]])</f>
        <v>-165.85820793940582</v>
      </c>
      <c r="P1026">
        <f>SUM($M$2:output__2[[#This Row],[delta θy]])</f>
        <v>55.180655392070122</v>
      </c>
      <c r="Q1026">
        <f>SUM($N$2:output__2[[#This Row],[delta θz]])</f>
        <v>14.055370911802434</v>
      </c>
      <c r="R1026">
        <f>SQRT(output__2[[#This Row],[θ x]]^2+output__2[[#This Row],[θ y]]^2+output__2[[#This Row],[θ z]]^2)</f>
        <v>175.360780455146</v>
      </c>
      <c r="S1026">
        <f>output__2[[#This Row],[ax]]*$B1026</f>
        <v>2.0569149999998902E-2</v>
      </c>
      <c r="T1026">
        <f>output__2[[#This Row],[ay]]*$B1026</f>
        <v>-2.0569149999998902E-2</v>
      </c>
      <c r="U1026">
        <f>output__2[[#This Row],[az]]*$B1026</f>
        <v>2.1779099999998833E-2</v>
      </c>
      <c r="V1026">
        <f>SUM(S$2:S1026)</f>
        <v>21.475433339999501</v>
      </c>
      <c r="W1026">
        <f>SUM(T$2:T1026)</f>
        <v>12.038851560000143</v>
      </c>
      <c r="X1026">
        <f>SUM($U$2:U1026)</f>
        <v>-98.143018379999504</v>
      </c>
      <c r="Y1026">
        <f>SQRT(output__2[[#This Row],[vx]]^2+output__2[[#This Row],[vy]]^2+output__2[[#This Row],[vz]]^2)</f>
        <v>101.18389318839931</v>
      </c>
      <c r="Z1026">
        <f t="shared" si="15"/>
        <v>0.97499999999999998</v>
      </c>
      <c r="AA1026">
        <f>output__2[[#This Row],[m segmental(kg)]]*output__2[[#This Row],[vmag]]</f>
        <v>98.654295858689323</v>
      </c>
    </row>
    <row r="1027" spans="1:27" x14ac:dyDescent="0.3">
      <c r="A1027">
        <v>128.72857500000001</v>
      </c>
      <c r="B1027">
        <f>output__2[[#This Row],[time]]-A1026</f>
        <v>0.12770900000001006</v>
      </c>
      <c r="C1027">
        <v>0.04</v>
      </c>
      <c r="D1027">
        <v>0.5</v>
      </c>
      <c r="E1027">
        <v>-0.06</v>
      </c>
      <c r="F1027">
        <v>-0.26</v>
      </c>
      <c r="G1027">
        <v>-0.09</v>
      </c>
      <c r="H1027">
        <v>0.03</v>
      </c>
      <c r="I1027">
        <f>output__2[[#This Row],[wx]]*180/PI()</f>
        <v>-14.896902673401405</v>
      </c>
      <c r="J1027">
        <f>output__2[[#This Row],[wy]]*180/PI()</f>
        <v>-5.156620156177409</v>
      </c>
      <c r="K1027">
        <f>output__2[[#This Row],[wz]]*180/PI()</f>
        <v>1.7188733853924696</v>
      </c>
      <c r="L1027">
        <f>output__2[[#This Row],[wx (deg)]]*output__2[[#This Row],[dt]]</f>
        <v>-1.9024685435175699</v>
      </c>
      <c r="M1027">
        <f>output__2[[#This Row],[wy (deg)]]*output__2[[#This Row],[dt]]</f>
        <v>-0.65854680352531259</v>
      </c>
      <c r="N1027">
        <f>output__2[[#This Row],[wz (deg)]]*output__2[[#This Row],[dt]]</f>
        <v>0.21951560117510419</v>
      </c>
      <c r="O1027">
        <f>SUM($L$2:output__2[[#This Row],[delta θx]])</f>
        <v>-167.76067648292337</v>
      </c>
      <c r="P1027">
        <f>SUM($M$2:output__2[[#This Row],[delta θy]])</f>
        <v>54.52210858854481</v>
      </c>
      <c r="Q1027">
        <f>SUM($N$2:output__2[[#This Row],[delta θz]])</f>
        <v>14.274886512977538</v>
      </c>
      <c r="R1027">
        <f>SQRT(output__2[[#This Row],[θ x]]^2+output__2[[#This Row],[θ y]]^2+output__2[[#This Row],[θ z]]^2)</f>
        <v>176.97479279238482</v>
      </c>
      <c r="S1027">
        <f>output__2[[#This Row],[ax]]*$B1027</f>
        <v>5.1083600000004026E-3</v>
      </c>
      <c r="T1027">
        <f>output__2[[#This Row],[ay]]*$B1027</f>
        <v>6.3854500000005032E-2</v>
      </c>
      <c r="U1027">
        <f>output__2[[#This Row],[az]]*$B1027</f>
        <v>-7.6625400000006035E-3</v>
      </c>
      <c r="V1027">
        <f>SUM(S$2:S1027)</f>
        <v>21.480541699999502</v>
      </c>
      <c r="W1027">
        <f>SUM(T$2:T1027)</f>
        <v>12.102706060000148</v>
      </c>
      <c r="X1027">
        <f>SUM($U$2:U1027)</f>
        <v>-98.150680919999502</v>
      </c>
      <c r="Y1027">
        <f>SQRT(output__2[[#This Row],[vx]]^2+output__2[[#This Row],[vy]]^2+output__2[[#This Row],[vz]]^2)</f>
        <v>101.2000263377423</v>
      </c>
      <c r="Z1027">
        <f t="shared" si="15"/>
        <v>0.97499999999999998</v>
      </c>
      <c r="AA1027">
        <f>output__2[[#This Row],[m segmental(kg)]]*output__2[[#This Row],[vmag]]</f>
        <v>98.670025679298746</v>
      </c>
    </row>
    <row r="1028" spans="1:27" x14ac:dyDescent="0.3">
      <c r="A1028">
        <v>128.87982</v>
      </c>
      <c r="B1028">
        <f>output__2[[#This Row],[time]]-A1027</f>
        <v>0.15124499999998875</v>
      </c>
      <c r="C1028">
        <v>-1.75</v>
      </c>
      <c r="D1028">
        <v>2.5500000000000003</v>
      </c>
      <c r="E1028">
        <v>-6.13</v>
      </c>
      <c r="F1028">
        <v>0.25</v>
      </c>
      <c r="G1028">
        <v>-0.1</v>
      </c>
      <c r="H1028">
        <v>0.56000000000000005</v>
      </c>
      <c r="I1028">
        <f>output__2[[#This Row],[wx]]*180/PI()</f>
        <v>14.323944878270581</v>
      </c>
      <c r="J1028">
        <f>output__2[[#This Row],[wy]]*180/PI()</f>
        <v>-5.7295779513082321</v>
      </c>
      <c r="K1028">
        <f>output__2[[#This Row],[wz]]*180/PI()</f>
        <v>32.085636527326102</v>
      </c>
      <c r="L1028">
        <f>output__2[[#This Row],[wx (deg)]]*output__2[[#This Row],[dt]]</f>
        <v>2.1664250431138727</v>
      </c>
      <c r="M1028">
        <f>output__2[[#This Row],[wy (deg)]]*output__2[[#This Row],[dt]]</f>
        <v>-0.86657001724554905</v>
      </c>
      <c r="N1028">
        <f>output__2[[#This Row],[wz (deg)]]*output__2[[#This Row],[dt]]</f>
        <v>4.852792096575075</v>
      </c>
      <c r="O1028">
        <f>SUM($L$2:output__2[[#This Row],[delta θx]])</f>
        <v>-165.59425143980951</v>
      </c>
      <c r="P1028">
        <f>SUM($M$2:output__2[[#This Row],[delta θy]])</f>
        <v>53.65553857129926</v>
      </c>
      <c r="Q1028">
        <f>SUM($N$2:output__2[[#This Row],[delta θz]])</f>
        <v>19.127678609552614</v>
      </c>
      <c r="R1028">
        <f>SQRT(output__2[[#This Row],[θ x]]^2+output__2[[#This Row],[θ y]]^2+output__2[[#This Row],[θ z]]^2)</f>
        <v>175.11779183817211</v>
      </c>
      <c r="S1028">
        <f>output__2[[#This Row],[ax]]*$B1028</f>
        <v>-0.26467874999998031</v>
      </c>
      <c r="T1028">
        <f>output__2[[#This Row],[ay]]*$B1028</f>
        <v>0.38567474999997137</v>
      </c>
      <c r="U1028">
        <f>output__2[[#This Row],[az]]*$B1028</f>
        <v>-0.92713184999993103</v>
      </c>
      <c r="V1028">
        <f>SUM(S$2:S1028)</f>
        <v>21.215862949999522</v>
      </c>
      <c r="W1028">
        <f>SUM(T$2:T1028)</f>
        <v>12.48838081000012</v>
      </c>
      <c r="X1028">
        <f>SUM($U$2:U1028)</f>
        <v>-99.07781276999944</v>
      </c>
      <c r="Y1028">
        <f>SQRT(output__2[[#This Row],[vx]]^2+output__2[[#This Row],[vy]]^2+output__2[[#This Row],[vz]]^2)</f>
        <v>102.09057487964208</v>
      </c>
      <c r="Z1028">
        <f t="shared" ref="Z1028:Z1091" si="16">65*0.015</f>
        <v>0.97499999999999998</v>
      </c>
      <c r="AA1028">
        <f>output__2[[#This Row],[m segmental(kg)]]*output__2[[#This Row],[vmag]]</f>
        <v>99.538310507651019</v>
      </c>
    </row>
    <row r="1029" spans="1:27" x14ac:dyDescent="0.3">
      <c r="A1029">
        <v>129.00071</v>
      </c>
      <c r="B1029">
        <f>output__2[[#This Row],[time]]-A1028</f>
        <v>0.12089000000000283</v>
      </c>
      <c r="C1029">
        <v>0.26</v>
      </c>
      <c r="D1029">
        <v>1.08</v>
      </c>
      <c r="E1029">
        <v>0.1</v>
      </c>
      <c r="F1029">
        <v>0.25</v>
      </c>
      <c r="G1029">
        <v>-0.28000000000000003</v>
      </c>
      <c r="H1029">
        <v>0.02</v>
      </c>
      <c r="I1029">
        <f>output__2[[#This Row],[wx]]*180/PI()</f>
        <v>14.323944878270581</v>
      </c>
      <c r="J1029">
        <f>output__2[[#This Row],[wy]]*180/PI()</f>
        <v>-16.042818263663051</v>
      </c>
      <c r="K1029">
        <f>output__2[[#This Row],[wz]]*180/PI()</f>
        <v>1.1459155902616465</v>
      </c>
      <c r="L1029">
        <f>output__2[[#This Row],[wx (deg)]]*output__2[[#This Row],[dt]]</f>
        <v>1.7316216963341711</v>
      </c>
      <c r="M1029">
        <f>output__2[[#This Row],[wy (deg)]]*output__2[[#This Row],[dt]]</f>
        <v>-1.9394162998942717</v>
      </c>
      <c r="N1029">
        <f>output__2[[#This Row],[wz (deg)]]*output__2[[#This Row],[dt]]</f>
        <v>0.13852973570673369</v>
      </c>
      <c r="O1029">
        <f>SUM($L$2:output__2[[#This Row],[delta θx]])</f>
        <v>-163.86262974347534</v>
      </c>
      <c r="P1029">
        <f>SUM($M$2:output__2[[#This Row],[delta θy]])</f>
        <v>51.716122271404991</v>
      </c>
      <c r="Q1029">
        <f>SUM($N$2:output__2[[#This Row],[delta θz]])</f>
        <v>19.266208345259347</v>
      </c>
      <c r="R1029">
        <f>SQRT(output__2[[#This Row],[θ x]]^2+output__2[[#This Row],[θ y]]^2+output__2[[#This Row],[θ z]]^2)</f>
        <v>172.90663814105329</v>
      </c>
      <c r="S1029">
        <f>output__2[[#This Row],[ax]]*$B1029</f>
        <v>3.1431400000000734E-2</v>
      </c>
      <c r="T1029">
        <f>output__2[[#This Row],[ay]]*$B1029</f>
        <v>0.13056120000000307</v>
      </c>
      <c r="U1029">
        <f>output__2[[#This Row],[az]]*$B1029</f>
        <v>1.2089000000000284E-2</v>
      </c>
      <c r="V1029">
        <f>SUM(S$2:S1029)</f>
        <v>21.247294349999525</v>
      </c>
      <c r="W1029">
        <f>SUM(T$2:T1029)</f>
        <v>12.618942010000122</v>
      </c>
      <c r="X1029">
        <f>SUM($U$2:U1029)</f>
        <v>-99.065723769999437</v>
      </c>
      <c r="Y1029">
        <f>SQRT(output__2[[#This Row],[vx]]^2+output__2[[#This Row],[vy]]^2+output__2[[#This Row],[vz]]^2)</f>
        <v>102.1014340776911</v>
      </c>
      <c r="Z1029">
        <f t="shared" si="16"/>
        <v>0.97499999999999998</v>
      </c>
      <c r="AA1029">
        <f>output__2[[#This Row],[m segmental(kg)]]*output__2[[#This Row],[vmag]]</f>
        <v>99.548898225748815</v>
      </c>
    </row>
    <row r="1030" spans="1:27" x14ac:dyDescent="0.3">
      <c r="A1030">
        <v>129.12600799999998</v>
      </c>
      <c r="B1030">
        <f>output__2[[#This Row],[time]]-A1029</f>
        <v>0.12529799999998659</v>
      </c>
      <c r="C1030">
        <v>-0.22</v>
      </c>
      <c r="D1030">
        <v>-1.03</v>
      </c>
      <c r="E1030">
        <v>0.16</v>
      </c>
      <c r="F1030">
        <v>0.31</v>
      </c>
      <c r="G1030">
        <v>-0.17</v>
      </c>
      <c r="H1030">
        <v>-0.17</v>
      </c>
      <c r="I1030">
        <f>output__2[[#This Row],[wx]]*180/PI()</f>
        <v>17.761691649055518</v>
      </c>
      <c r="J1030">
        <f>output__2[[#This Row],[wy]]*180/PI()</f>
        <v>-9.7402825172239957</v>
      </c>
      <c r="K1030">
        <f>output__2[[#This Row],[wz]]*180/PI()</f>
        <v>-9.7402825172239957</v>
      </c>
      <c r="L1030">
        <f>output__2[[#This Row],[wx (deg)]]*output__2[[#This Row],[dt]]</f>
        <v>2.2255044402431201</v>
      </c>
      <c r="M1030">
        <f>output__2[[#This Row],[wy (deg)]]*output__2[[#This Row],[dt]]</f>
        <v>-1.2204379188430017</v>
      </c>
      <c r="N1030">
        <f>output__2[[#This Row],[wz (deg)]]*output__2[[#This Row],[dt]]</f>
        <v>-1.2204379188430017</v>
      </c>
      <c r="O1030">
        <f>SUM($L$2:output__2[[#This Row],[delta θx]])</f>
        <v>-161.63712530323221</v>
      </c>
      <c r="P1030">
        <f>SUM($M$2:output__2[[#This Row],[delta θy]])</f>
        <v>50.495684352561987</v>
      </c>
      <c r="Q1030">
        <f>SUM($N$2:output__2[[#This Row],[delta θz]])</f>
        <v>18.045770426416347</v>
      </c>
      <c r="R1030">
        <f>SQRT(output__2[[#This Row],[θ x]]^2+output__2[[#This Row],[θ y]]^2+output__2[[#This Row],[θ z]]^2)</f>
        <v>170.29980694295955</v>
      </c>
      <c r="S1030">
        <f>output__2[[#This Row],[ax]]*$B1030</f>
        <v>-2.756555999999705E-2</v>
      </c>
      <c r="T1030">
        <f>output__2[[#This Row],[ay]]*$B1030</f>
        <v>-0.12905693999998619</v>
      </c>
      <c r="U1030">
        <f>output__2[[#This Row],[az]]*$B1030</f>
        <v>2.0047679999997854E-2</v>
      </c>
      <c r="V1030">
        <f>SUM(S$2:S1030)</f>
        <v>21.219728789999529</v>
      </c>
      <c r="W1030">
        <f>SUM(T$2:T1030)</f>
        <v>12.489885070000136</v>
      </c>
      <c r="X1030">
        <f>SUM($U$2:U1030)</f>
        <v>-99.045676089999432</v>
      </c>
      <c r="Y1030">
        <f>SQRT(output__2[[#This Row],[vx]]^2+output__2[[#This Row],[vy]]^2+output__2[[#This Row],[vz]]^2)</f>
        <v>102.06037463730981</v>
      </c>
      <c r="Z1030">
        <f t="shared" si="16"/>
        <v>0.97499999999999998</v>
      </c>
      <c r="AA1030">
        <f>output__2[[#This Row],[m segmental(kg)]]*output__2[[#This Row],[vmag]]</f>
        <v>99.508865271377061</v>
      </c>
    </row>
    <row r="1031" spans="1:27" x14ac:dyDescent="0.3">
      <c r="A1031">
        <v>129.23486800000001</v>
      </c>
      <c r="B1031">
        <f>output__2[[#This Row],[time]]-A1030</f>
        <v>0.10886000000002127</v>
      </c>
      <c r="C1031">
        <v>-0.73</v>
      </c>
      <c r="D1031">
        <v>-0.53</v>
      </c>
      <c r="E1031">
        <v>0.52</v>
      </c>
      <c r="F1031">
        <v>0.18</v>
      </c>
      <c r="G1031">
        <v>-0.33</v>
      </c>
      <c r="H1031">
        <v>-7.0000000000000007E-2</v>
      </c>
      <c r="I1031">
        <f>output__2[[#This Row],[wx]]*180/PI()</f>
        <v>10.313240312354818</v>
      </c>
      <c r="J1031">
        <f>output__2[[#This Row],[wy]]*180/PI()</f>
        <v>-18.907607239317169</v>
      </c>
      <c r="K1031">
        <f>output__2[[#This Row],[wz]]*180/PI()</f>
        <v>-4.0107045659157627</v>
      </c>
      <c r="L1031">
        <f>output__2[[#This Row],[wx (deg)]]*output__2[[#This Row],[dt]]</f>
        <v>1.1226993404031649</v>
      </c>
      <c r="M1031">
        <f>output__2[[#This Row],[wy (deg)]]*output__2[[#This Row],[dt]]</f>
        <v>-2.0582821240724694</v>
      </c>
      <c r="N1031">
        <f>output__2[[#This Row],[wz (deg)]]*output__2[[#This Row],[dt]]</f>
        <v>-0.43660529904567524</v>
      </c>
      <c r="O1031">
        <f>SUM($L$2:output__2[[#This Row],[delta θx]])</f>
        <v>-160.51442596282905</v>
      </c>
      <c r="P1031">
        <f>SUM($M$2:output__2[[#This Row],[delta θy]])</f>
        <v>48.437402228489518</v>
      </c>
      <c r="Q1031">
        <f>SUM($N$2:output__2[[#This Row],[delta θz]])</f>
        <v>17.609165127370673</v>
      </c>
      <c r="R1031">
        <f>SQRT(output__2[[#This Row],[θ x]]^2+output__2[[#This Row],[θ y]]^2+output__2[[#This Row],[θ z]]^2)</f>
        <v>168.58572173616608</v>
      </c>
      <c r="S1031">
        <f>output__2[[#This Row],[ax]]*$B1031</f>
        <v>-7.9467800000015534E-2</v>
      </c>
      <c r="T1031">
        <f>output__2[[#This Row],[ay]]*$B1031</f>
        <v>-5.7695800000011274E-2</v>
      </c>
      <c r="U1031">
        <f>output__2[[#This Row],[az]]*$B1031</f>
        <v>5.6607200000011064E-2</v>
      </c>
      <c r="V1031">
        <f>SUM(S$2:S1031)</f>
        <v>21.140260989999515</v>
      </c>
      <c r="W1031">
        <f>SUM(T$2:T1031)</f>
        <v>12.432189270000125</v>
      </c>
      <c r="X1031">
        <f>SUM($U$2:U1031)</f>
        <v>-98.989068889999416</v>
      </c>
      <c r="Y1031">
        <f>SQRT(output__2[[#This Row],[vx]]^2+output__2[[#This Row],[vy]]^2+output__2[[#This Row],[vz]]^2)</f>
        <v>101.98188919842313</v>
      </c>
      <c r="Z1031">
        <f t="shared" si="16"/>
        <v>0.97499999999999998</v>
      </c>
      <c r="AA1031">
        <f>output__2[[#This Row],[m segmental(kg)]]*output__2[[#This Row],[vmag]]</f>
        <v>99.432341968462552</v>
      </c>
    </row>
    <row r="1032" spans="1:27" x14ac:dyDescent="0.3">
      <c r="A1032">
        <v>129.35204899999999</v>
      </c>
      <c r="B1032">
        <f>output__2[[#This Row],[time]]-A1031</f>
        <v>0.11718099999998799</v>
      </c>
      <c r="C1032">
        <v>-0.52</v>
      </c>
      <c r="D1032">
        <v>0.56000000000000005</v>
      </c>
      <c r="E1032">
        <v>0.27</v>
      </c>
      <c r="F1032">
        <v>-0.05</v>
      </c>
      <c r="G1032">
        <v>-0.03</v>
      </c>
      <c r="H1032">
        <v>-0.17</v>
      </c>
      <c r="I1032">
        <f>output__2[[#This Row],[wx]]*180/PI()</f>
        <v>-2.8647889756541161</v>
      </c>
      <c r="J1032">
        <f>output__2[[#This Row],[wy]]*180/PI()</f>
        <v>-1.7188733853924696</v>
      </c>
      <c r="K1032">
        <f>output__2[[#This Row],[wz]]*180/PI()</f>
        <v>-9.7402825172239957</v>
      </c>
      <c r="L1032">
        <f>output__2[[#This Row],[wx (deg)]]*output__2[[#This Row],[dt]]</f>
        <v>-0.33569883695609054</v>
      </c>
      <c r="M1032">
        <f>output__2[[#This Row],[wy (deg)]]*output__2[[#This Row],[dt]]</f>
        <v>-0.20141930217365434</v>
      </c>
      <c r="N1032">
        <f>output__2[[#This Row],[wz (deg)]]*output__2[[#This Row],[dt]]</f>
        <v>-1.141376045650708</v>
      </c>
      <c r="O1032">
        <f>SUM($L$2:output__2[[#This Row],[delta θx]])</f>
        <v>-160.85012479978514</v>
      </c>
      <c r="P1032">
        <f>SUM($M$2:output__2[[#This Row],[delta θy]])</f>
        <v>48.235982926315863</v>
      </c>
      <c r="Q1032">
        <f>SUM($N$2:output__2[[#This Row],[delta θz]])</f>
        <v>16.467789081719964</v>
      </c>
      <c r="R1032">
        <f>SQRT(output__2[[#This Row],[θ x]]^2+output__2[[#This Row],[θ y]]^2+output__2[[#This Row],[θ z]]^2)</f>
        <v>168.73251249896774</v>
      </c>
      <c r="S1032">
        <f>output__2[[#This Row],[ax]]*$B1032</f>
        <v>-6.0934119999993756E-2</v>
      </c>
      <c r="T1032">
        <f>output__2[[#This Row],[ay]]*$B1032</f>
        <v>6.5621359999993287E-2</v>
      </c>
      <c r="U1032">
        <f>output__2[[#This Row],[az]]*$B1032</f>
        <v>3.1638869999996759E-2</v>
      </c>
      <c r="V1032">
        <f>SUM(S$2:S1032)</f>
        <v>21.07932686999952</v>
      </c>
      <c r="W1032">
        <f>SUM(T$2:T1032)</f>
        <v>12.497810630000117</v>
      </c>
      <c r="X1032">
        <f>SUM($U$2:U1032)</f>
        <v>-98.957430019999421</v>
      </c>
      <c r="Y1032">
        <f>SQRT(output__2[[#This Row],[vx]]^2+output__2[[#This Row],[vy]]^2+output__2[[#This Row],[vz]]^2)</f>
        <v>101.94658526894715</v>
      </c>
      <c r="Z1032">
        <f t="shared" si="16"/>
        <v>0.97499999999999998</v>
      </c>
      <c r="AA1032">
        <f>output__2[[#This Row],[m segmental(kg)]]*output__2[[#This Row],[vmag]]</f>
        <v>99.397920637223464</v>
      </c>
    </row>
    <row r="1033" spans="1:27" x14ac:dyDescent="0.3">
      <c r="A1033">
        <v>129.478534</v>
      </c>
      <c r="B1033">
        <f>output__2[[#This Row],[time]]-A1032</f>
        <v>0.1264850000000024</v>
      </c>
      <c r="C1033">
        <v>0.70000000000000007</v>
      </c>
      <c r="D1033">
        <v>0.8</v>
      </c>
      <c r="E1033">
        <v>-1.69</v>
      </c>
      <c r="F1033">
        <v>-0.45</v>
      </c>
      <c r="G1033">
        <v>0.03</v>
      </c>
      <c r="H1033">
        <v>-0.05</v>
      </c>
      <c r="I1033">
        <f>output__2[[#This Row],[wx]]*180/PI()</f>
        <v>-25.783100780887047</v>
      </c>
      <c r="J1033">
        <f>output__2[[#This Row],[wy]]*180/PI()</f>
        <v>1.7188733853924696</v>
      </c>
      <c r="K1033">
        <f>output__2[[#This Row],[wz]]*180/PI()</f>
        <v>-2.8647889756541161</v>
      </c>
      <c r="L1033">
        <f>output__2[[#This Row],[wx (deg)]]*output__2[[#This Row],[dt]]</f>
        <v>-3.26117550227056</v>
      </c>
      <c r="M1033">
        <f>output__2[[#This Row],[wy (deg)]]*output__2[[#This Row],[dt]]</f>
        <v>0.21741170015137065</v>
      </c>
      <c r="N1033">
        <f>output__2[[#This Row],[wz (deg)]]*output__2[[#This Row],[dt]]</f>
        <v>-0.36235283358561776</v>
      </c>
      <c r="O1033">
        <f>SUM($L$2:output__2[[#This Row],[delta θx]])</f>
        <v>-164.1113003020557</v>
      </c>
      <c r="P1033">
        <f>SUM($M$2:output__2[[#This Row],[delta θy]])</f>
        <v>48.453394626467237</v>
      </c>
      <c r="Q1033">
        <f>SUM($N$2:output__2[[#This Row],[delta θz]])</f>
        <v>16.105436248134346</v>
      </c>
      <c r="R1033">
        <f>SQRT(output__2[[#This Row],[θ x]]^2+output__2[[#This Row],[θ y]]^2+output__2[[#This Row],[θ z]]^2)</f>
        <v>171.87098479499787</v>
      </c>
      <c r="S1033">
        <f>output__2[[#This Row],[ax]]*$B1033</f>
        <v>8.8539500000001686E-2</v>
      </c>
      <c r="T1033">
        <f>output__2[[#This Row],[ay]]*$B1033</f>
        <v>0.10118800000000193</v>
      </c>
      <c r="U1033">
        <f>output__2[[#This Row],[az]]*$B1033</f>
        <v>-0.21375965000000405</v>
      </c>
      <c r="V1033">
        <f>SUM(S$2:S1033)</f>
        <v>21.167866369999523</v>
      </c>
      <c r="W1033">
        <f>SUM(T$2:T1033)</f>
        <v>12.59899863000012</v>
      </c>
      <c r="X1033">
        <f>SUM($U$2:U1033)</f>
        <v>-99.171189669999421</v>
      </c>
      <c r="Y1033">
        <f>SQRT(output__2[[#This Row],[vx]]^2+output__2[[#This Row],[vy]]^2+output__2[[#This Row],[vz]]^2)</f>
        <v>102.18482369559533</v>
      </c>
      <c r="Z1033">
        <f t="shared" si="16"/>
        <v>0.97499999999999998</v>
      </c>
      <c r="AA1033">
        <f>output__2[[#This Row],[m segmental(kg)]]*output__2[[#This Row],[vmag]]</f>
        <v>99.630203103205446</v>
      </c>
    </row>
    <row r="1034" spans="1:27" x14ac:dyDescent="0.3">
      <c r="A1034">
        <v>129.60358399999998</v>
      </c>
      <c r="B1034">
        <f>output__2[[#This Row],[time]]-A1033</f>
        <v>0.12504999999998745</v>
      </c>
      <c r="C1034">
        <v>-1.23</v>
      </c>
      <c r="D1034">
        <v>2</v>
      </c>
      <c r="E1034">
        <v>-3.06</v>
      </c>
      <c r="F1034">
        <v>0.12</v>
      </c>
      <c r="G1034">
        <v>-0.54</v>
      </c>
      <c r="H1034">
        <v>-0.24</v>
      </c>
      <c r="I1034">
        <f>output__2[[#This Row],[wx]]*180/PI()</f>
        <v>6.8754935415698784</v>
      </c>
      <c r="J1034">
        <f>output__2[[#This Row],[wy]]*180/PI()</f>
        <v>-30.939720937064454</v>
      </c>
      <c r="K1034">
        <f>output__2[[#This Row],[wz]]*180/PI()</f>
        <v>-13.750987083139757</v>
      </c>
      <c r="L1034">
        <f>output__2[[#This Row],[wx (deg)]]*output__2[[#This Row],[dt]]</f>
        <v>0.859780467373227</v>
      </c>
      <c r="M1034">
        <f>output__2[[#This Row],[wy (deg)]]*output__2[[#This Row],[dt]]</f>
        <v>-3.8690121031795215</v>
      </c>
      <c r="N1034">
        <f>output__2[[#This Row],[wz (deg)]]*output__2[[#This Row],[dt]]</f>
        <v>-1.719560934746454</v>
      </c>
      <c r="O1034">
        <f>SUM($L$2:output__2[[#This Row],[delta θx]])</f>
        <v>-163.25151983468248</v>
      </c>
      <c r="P1034">
        <f>SUM($M$2:output__2[[#This Row],[delta θy]])</f>
        <v>44.584382523287715</v>
      </c>
      <c r="Q1034">
        <f>SUM($N$2:output__2[[#This Row],[delta θz]])</f>
        <v>14.385875313387892</v>
      </c>
      <c r="R1034">
        <f>SQRT(output__2[[#This Row],[θ x]]^2+output__2[[#This Row],[θ y]]^2+output__2[[#This Row],[θ z]]^2)</f>
        <v>169.84045248953183</v>
      </c>
      <c r="S1034">
        <f>output__2[[#This Row],[ax]]*$B1034</f>
        <v>-0.15381149999998456</v>
      </c>
      <c r="T1034">
        <f>output__2[[#This Row],[ay]]*$B1034</f>
        <v>0.2500999999999749</v>
      </c>
      <c r="U1034">
        <f>output__2[[#This Row],[az]]*$B1034</f>
        <v>-0.38265299999996161</v>
      </c>
      <c r="V1034">
        <f>SUM(S$2:S1034)</f>
        <v>21.014054869999537</v>
      </c>
      <c r="W1034">
        <f>SUM(T$2:T1034)</f>
        <v>12.849098630000094</v>
      </c>
      <c r="X1034">
        <f>SUM($U$2:U1034)</f>
        <v>-99.553842669999383</v>
      </c>
      <c r="Y1034">
        <f>SQRT(output__2[[#This Row],[vx]]^2+output__2[[#This Row],[vy]]^2+output__2[[#This Row],[vz]]^2)</f>
        <v>102.55563089389979</v>
      </c>
      <c r="Z1034">
        <f t="shared" si="16"/>
        <v>0.97499999999999998</v>
      </c>
      <c r="AA1034">
        <f>output__2[[#This Row],[m segmental(kg)]]*output__2[[#This Row],[vmag]]</f>
        <v>99.991740121552297</v>
      </c>
    </row>
    <row r="1035" spans="1:27" x14ac:dyDescent="0.3">
      <c r="A1035">
        <v>129.754167</v>
      </c>
      <c r="B1035">
        <f>output__2[[#This Row],[time]]-A1034</f>
        <v>0.15058300000001168</v>
      </c>
      <c r="C1035">
        <v>-0.3</v>
      </c>
      <c r="D1035">
        <v>-1.06</v>
      </c>
      <c r="E1035">
        <v>0.48</v>
      </c>
      <c r="F1035">
        <v>0.13</v>
      </c>
      <c r="G1035">
        <v>0.05</v>
      </c>
      <c r="H1035">
        <v>-0.05</v>
      </c>
      <c r="I1035">
        <f>output__2[[#This Row],[wx]]*180/PI()</f>
        <v>7.4484513367007024</v>
      </c>
      <c r="J1035">
        <f>output__2[[#This Row],[wy]]*180/PI()</f>
        <v>2.8647889756541161</v>
      </c>
      <c r="K1035">
        <f>output__2[[#This Row],[wz]]*180/PI()</f>
        <v>-2.8647889756541161</v>
      </c>
      <c r="L1035">
        <f>output__2[[#This Row],[wx (deg)]]*output__2[[#This Row],[dt]]</f>
        <v>1.1216101476344889</v>
      </c>
      <c r="M1035">
        <f>output__2[[#This Row],[wy (deg)]]*output__2[[#This Row],[dt]]</f>
        <v>0.4313885183209572</v>
      </c>
      <c r="N1035">
        <f>output__2[[#This Row],[wz (deg)]]*output__2[[#This Row],[dt]]</f>
        <v>-0.4313885183209572</v>
      </c>
      <c r="O1035">
        <f>SUM($L$2:output__2[[#This Row],[delta θx]])</f>
        <v>-162.12990968704798</v>
      </c>
      <c r="P1035">
        <f>SUM($M$2:output__2[[#This Row],[delta θy]])</f>
        <v>45.015771041608673</v>
      </c>
      <c r="Q1035">
        <f>SUM($N$2:output__2[[#This Row],[delta θz]])</f>
        <v>13.954486795066934</v>
      </c>
      <c r="R1035">
        <f>SQRT(output__2[[#This Row],[θ x]]^2+output__2[[#This Row],[θ y]]^2+output__2[[#This Row],[θ z]]^2)</f>
        <v>168.84091612910234</v>
      </c>
      <c r="S1035">
        <f>output__2[[#This Row],[ax]]*$B1035</f>
        <v>-4.5174900000003501E-2</v>
      </c>
      <c r="T1035">
        <f>output__2[[#This Row],[ay]]*$B1035</f>
        <v>-0.1596179800000124</v>
      </c>
      <c r="U1035">
        <f>output__2[[#This Row],[az]]*$B1035</f>
        <v>7.2279840000005605E-2</v>
      </c>
      <c r="V1035">
        <f>SUM(S$2:S1035)</f>
        <v>20.968879969999534</v>
      </c>
      <c r="W1035">
        <f>SUM(T$2:T1035)</f>
        <v>12.689480650000082</v>
      </c>
      <c r="X1035">
        <f>SUM($U$2:U1035)</f>
        <v>-99.481562829999376</v>
      </c>
      <c r="Y1035">
        <f>SQRT(output__2[[#This Row],[vx]]^2+output__2[[#This Row],[vy]]^2+output__2[[#This Row],[vz]]^2)</f>
        <v>102.45632332590354</v>
      </c>
      <c r="Z1035">
        <f t="shared" si="16"/>
        <v>0.97499999999999998</v>
      </c>
      <c r="AA1035">
        <f>output__2[[#This Row],[m segmental(kg)]]*output__2[[#This Row],[vmag]]</f>
        <v>99.894915242755943</v>
      </c>
    </row>
    <row r="1036" spans="1:27" x14ac:dyDescent="0.3">
      <c r="A1036">
        <v>129.86638600000001</v>
      </c>
      <c r="B1036">
        <f>output__2[[#This Row],[time]]-A1035</f>
        <v>0.11221900000001028</v>
      </c>
      <c r="C1036">
        <v>0.51</v>
      </c>
      <c r="D1036">
        <v>-0.27</v>
      </c>
      <c r="E1036">
        <v>0.38</v>
      </c>
      <c r="F1036">
        <v>0.14000000000000001</v>
      </c>
      <c r="G1036">
        <v>0.06</v>
      </c>
      <c r="H1036">
        <v>0.03</v>
      </c>
      <c r="I1036">
        <f>output__2[[#This Row],[wx]]*180/PI()</f>
        <v>8.0214091318315255</v>
      </c>
      <c r="J1036">
        <f>output__2[[#This Row],[wy]]*180/PI()</f>
        <v>3.4377467707849392</v>
      </c>
      <c r="K1036">
        <f>output__2[[#This Row],[wz]]*180/PI()</f>
        <v>1.7188733853924696</v>
      </c>
      <c r="L1036">
        <f>output__2[[#This Row],[wx (deg)]]*output__2[[#This Row],[dt]]</f>
        <v>0.9001545113650844</v>
      </c>
      <c r="M1036">
        <f>output__2[[#This Row],[wy (deg)]]*output__2[[#This Row],[dt]]</f>
        <v>0.38578050487075044</v>
      </c>
      <c r="N1036">
        <f>output__2[[#This Row],[wz (deg)]]*output__2[[#This Row],[dt]]</f>
        <v>0.19289025243537522</v>
      </c>
      <c r="O1036">
        <f>SUM($L$2:output__2[[#This Row],[delta θx]])</f>
        <v>-161.2297551756829</v>
      </c>
      <c r="P1036">
        <f>SUM($M$2:output__2[[#This Row],[delta θy]])</f>
        <v>45.401551546479425</v>
      </c>
      <c r="Q1036">
        <f>SUM($N$2:output__2[[#This Row],[delta θz]])</f>
        <v>14.14737704750231</v>
      </c>
      <c r="R1036">
        <f>SQRT(output__2[[#This Row],[θ x]]^2+output__2[[#This Row],[θ y]]^2+output__2[[#This Row],[θ z]]^2)</f>
        <v>168.09664813482294</v>
      </c>
      <c r="S1036">
        <f>output__2[[#This Row],[ax]]*$B1036</f>
        <v>5.7231690000005248E-2</v>
      </c>
      <c r="T1036">
        <f>output__2[[#This Row],[ay]]*$B1036</f>
        <v>-3.029913000000278E-2</v>
      </c>
      <c r="U1036">
        <f>output__2[[#This Row],[az]]*$B1036</f>
        <v>4.2643220000003909E-2</v>
      </c>
      <c r="V1036">
        <f>SUM(S$2:S1036)</f>
        <v>21.02611165999954</v>
      </c>
      <c r="W1036">
        <f>SUM(T$2:T1036)</f>
        <v>12.659181520000079</v>
      </c>
      <c r="X1036">
        <f>SUM($U$2:U1036)</f>
        <v>-99.438919609999374</v>
      </c>
      <c r="Y1036">
        <f>SQRT(output__2[[#This Row],[vx]]^2+output__2[[#This Row],[vy]]^2+output__2[[#This Row],[vz]]^2)</f>
        <v>102.4229026219185</v>
      </c>
      <c r="Z1036">
        <f t="shared" si="16"/>
        <v>0.97499999999999998</v>
      </c>
      <c r="AA1036">
        <f>output__2[[#This Row],[m segmental(kg)]]*output__2[[#This Row],[vmag]]</f>
        <v>99.862330056370524</v>
      </c>
    </row>
    <row r="1037" spans="1:27" x14ac:dyDescent="0.3">
      <c r="A1037">
        <v>129.97964899999999</v>
      </c>
      <c r="B1037">
        <f>output__2[[#This Row],[time]]-A1036</f>
        <v>0.11326299999998923</v>
      </c>
      <c r="C1037">
        <v>-0.14000000000000001</v>
      </c>
      <c r="D1037">
        <v>0.24</v>
      </c>
      <c r="E1037">
        <v>-0.09</v>
      </c>
      <c r="F1037">
        <v>-0.09</v>
      </c>
      <c r="G1037">
        <v>-0.03</v>
      </c>
      <c r="H1037">
        <v>-0.06</v>
      </c>
      <c r="I1037">
        <f>output__2[[#This Row],[wx]]*180/PI()</f>
        <v>-5.156620156177409</v>
      </c>
      <c r="J1037">
        <f>output__2[[#This Row],[wy]]*180/PI()</f>
        <v>-1.7188733853924696</v>
      </c>
      <c r="K1037">
        <f>output__2[[#This Row],[wz]]*180/PI()</f>
        <v>-3.4377467707849392</v>
      </c>
      <c r="L1037">
        <f>output__2[[#This Row],[wx (deg)]]*output__2[[#This Row],[dt]]</f>
        <v>-0.58405426874906641</v>
      </c>
      <c r="M1037">
        <f>output__2[[#This Row],[wy (deg)]]*output__2[[#This Row],[dt]]</f>
        <v>-0.19468475624968878</v>
      </c>
      <c r="N1037">
        <f>output__2[[#This Row],[wz (deg)]]*output__2[[#This Row],[dt]]</f>
        <v>-0.38936951249937757</v>
      </c>
      <c r="O1037">
        <f>SUM($L$2:output__2[[#This Row],[delta θx]])</f>
        <v>-161.81380944443197</v>
      </c>
      <c r="P1037">
        <f>SUM($M$2:output__2[[#This Row],[delta θy]])</f>
        <v>45.206866790229739</v>
      </c>
      <c r="Q1037">
        <f>SUM($N$2:output__2[[#This Row],[delta θz]])</f>
        <v>13.758007535002932</v>
      </c>
      <c r="R1037">
        <f>SQRT(output__2[[#This Row],[θ x]]^2+output__2[[#This Row],[θ y]]^2+output__2[[#This Row],[θ z]]^2)</f>
        <v>168.57239543662453</v>
      </c>
      <c r="S1037">
        <f>output__2[[#This Row],[ax]]*$B1037</f>
        <v>-1.5856819999998495E-2</v>
      </c>
      <c r="T1037">
        <f>output__2[[#This Row],[ay]]*$B1037</f>
        <v>2.7183119999997413E-2</v>
      </c>
      <c r="U1037">
        <f>output__2[[#This Row],[az]]*$B1037</f>
        <v>-1.019366999999903E-2</v>
      </c>
      <c r="V1037">
        <f>SUM(S$2:S1037)</f>
        <v>21.01025483999954</v>
      </c>
      <c r="W1037">
        <f>SUM(T$2:T1037)</f>
        <v>12.686364640000075</v>
      </c>
      <c r="X1037">
        <f>SUM($U$2:U1037)</f>
        <v>-99.449113279999366</v>
      </c>
      <c r="Y1037">
        <f>SQRT(output__2[[#This Row],[vx]]^2+output__2[[#This Row],[vy]]^2+output__2[[#This Row],[vz]]^2)</f>
        <v>102.43290871784768</v>
      </c>
      <c r="Z1037">
        <f t="shared" si="16"/>
        <v>0.97499999999999998</v>
      </c>
      <c r="AA1037">
        <f>output__2[[#This Row],[m segmental(kg)]]*output__2[[#This Row],[vmag]]</f>
        <v>99.872085999901486</v>
      </c>
    </row>
    <row r="1038" spans="1:27" x14ac:dyDescent="0.3">
      <c r="A1038">
        <v>130.10523699999999</v>
      </c>
      <c r="B1038">
        <f>output__2[[#This Row],[time]]-A1037</f>
        <v>0.12558799999999337</v>
      </c>
      <c r="C1038">
        <v>0.28000000000000003</v>
      </c>
      <c r="D1038">
        <v>1.6400000000000001</v>
      </c>
      <c r="E1038">
        <v>-4.59</v>
      </c>
      <c r="F1038">
        <v>0.08</v>
      </c>
      <c r="G1038">
        <v>0.14000000000000001</v>
      </c>
      <c r="H1038">
        <v>0.62</v>
      </c>
      <c r="I1038">
        <f>output__2[[#This Row],[wx]]*180/PI()</f>
        <v>4.5836623610465859</v>
      </c>
      <c r="J1038">
        <f>output__2[[#This Row],[wy]]*180/PI()</f>
        <v>8.0214091318315255</v>
      </c>
      <c r="K1038">
        <f>output__2[[#This Row],[wz]]*180/PI()</f>
        <v>35.523383298111035</v>
      </c>
      <c r="L1038">
        <f>output__2[[#This Row],[wx (deg)]]*output__2[[#This Row],[dt]]</f>
        <v>0.5756529885990882</v>
      </c>
      <c r="M1038">
        <f>output__2[[#This Row],[wy (deg)]]*output__2[[#This Row],[dt]]</f>
        <v>1.0073927300484045</v>
      </c>
      <c r="N1038">
        <f>output__2[[#This Row],[wz (deg)]]*output__2[[#This Row],[dt]]</f>
        <v>4.4613106616429334</v>
      </c>
      <c r="O1038">
        <f>SUM($L$2:output__2[[#This Row],[delta θx]])</f>
        <v>-161.23815645583289</v>
      </c>
      <c r="P1038">
        <f>SUM($M$2:output__2[[#This Row],[delta θy]])</f>
        <v>46.214259520278141</v>
      </c>
      <c r="Q1038">
        <f>SUM($N$2:output__2[[#This Row],[delta θz]])</f>
        <v>18.219318196645865</v>
      </c>
      <c r="R1038">
        <f>SQRT(output__2[[#This Row],[θ x]]^2+output__2[[#This Row],[θ y]]^2+output__2[[#This Row],[θ z]]^2)</f>
        <v>168.71705437161324</v>
      </c>
      <c r="S1038">
        <f>output__2[[#This Row],[ax]]*$B1038</f>
        <v>3.5164639999998144E-2</v>
      </c>
      <c r="T1038">
        <f>output__2[[#This Row],[ay]]*$B1038</f>
        <v>0.20596431999998915</v>
      </c>
      <c r="U1038">
        <f>output__2[[#This Row],[az]]*$B1038</f>
        <v>-0.57644891999996961</v>
      </c>
      <c r="V1038">
        <f>SUM(S$2:S1038)</f>
        <v>21.045419479999538</v>
      </c>
      <c r="W1038">
        <f>SUM(T$2:T1038)</f>
        <v>12.892328960000064</v>
      </c>
      <c r="X1038">
        <f>SUM($U$2:U1038)</f>
        <v>-100.02556219999934</v>
      </c>
      <c r="Y1038">
        <f>SQRT(output__2[[#This Row],[vx]]^2+output__2[[#This Row],[vy]]^2+output__2[[#This Row],[vz]]^2)</f>
        <v>103.02540910148301</v>
      </c>
      <c r="Z1038">
        <f t="shared" si="16"/>
        <v>0.97499999999999998</v>
      </c>
      <c r="AA1038">
        <f>output__2[[#This Row],[m segmental(kg)]]*output__2[[#This Row],[vmag]]</f>
        <v>100.44977387394593</v>
      </c>
    </row>
    <row r="1039" spans="1:27" x14ac:dyDescent="0.3">
      <c r="A1039">
        <v>130.25722400000001</v>
      </c>
      <c r="B1039">
        <f>output__2[[#This Row],[time]]-A1038</f>
        <v>0.15198700000001963</v>
      </c>
      <c r="C1039">
        <v>7.0000000000000007E-2</v>
      </c>
      <c r="D1039">
        <v>0.86</v>
      </c>
      <c r="E1039">
        <v>-0.46</v>
      </c>
      <c r="F1039">
        <v>0.33</v>
      </c>
      <c r="G1039">
        <v>0.02</v>
      </c>
      <c r="H1039">
        <v>0.08</v>
      </c>
      <c r="I1039">
        <f>output__2[[#This Row],[wx]]*180/PI()</f>
        <v>18.907607239317169</v>
      </c>
      <c r="J1039">
        <f>output__2[[#This Row],[wy]]*180/PI()</f>
        <v>1.1459155902616465</v>
      </c>
      <c r="K1039">
        <f>output__2[[#This Row],[wz]]*180/PI()</f>
        <v>4.5836623610465859</v>
      </c>
      <c r="L1039">
        <f>output__2[[#This Row],[wx (deg)]]*output__2[[#This Row],[dt]]</f>
        <v>2.8737105014824698</v>
      </c>
      <c r="M1039">
        <f>output__2[[#This Row],[wy (deg)]]*output__2[[#This Row],[dt]]</f>
        <v>0.17416427281711935</v>
      </c>
      <c r="N1039">
        <f>output__2[[#This Row],[wz (deg)]]*output__2[[#This Row],[dt]]</f>
        <v>0.69665709126847741</v>
      </c>
      <c r="O1039">
        <f>SUM($L$2:output__2[[#This Row],[delta θx]])</f>
        <v>-158.36444595435043</v>
      </c>
      <c r="P1039">
        <f>SUM($M$2:output__2[[#This Row],[delta θy]])</f>
        <v>46.388423793095264</v>
      </c>
      <c r="Q1039">
        <f>SUM($N$2:output__2[[#This Row],[delta θz]])</f>
        <v>18.915975287914343</v>
      </c>
      <c r="R1039">
        <f>SQRT(output__2[[#This Row],[θ x]]^2+output__2[[#This Row],[θ y]]^2+output__2[[#This Row],[θ z]]^2)</f>
        <v>166.09936100277199</v>
      </c>
      <c r="S1039">
        <f>output__2[[#This Row],[ax]]*$B1039</f>
        <v>1.0639090000001376E-2</v>
      </c>
      <c r="T1039">
        <f>output__2[[#This Row],[ay]]*$B1039</f>
        <v>0.13070882000001688</v>
      </c>
      <c r="U1039">
        <f>output__2[[#This Row],[az]]*$B1039</f>
        <v>-6.9914020000009028E-2</v>
      </c>
      <c r="V1039">
        <f>SUM(S$2:S1039)</f>
        <v>21.056058569999539</v>
      </c>
      <c r="W1039">
        <f>SUM(T$2:T1039)</f>
        <v>13.023037780000081</v>
      </c>
      <c r="X1039">
        <f>SUM($U$2:U1039)</f>
        <v>-100.09547621999936</v>
      </c>
      <c r="Y1039">
        <f>SQRT(output__2[[#This Row],[vx]]^2+output__2[[#This Row],[vy]]^2+output__2[[#This Row],[vz]]^2)</f>
        <v>103.11188813726096</v>
      </c>
      <c r="Z1039">
        <f t="shared" si="16"/>
        <v>0.97499999999999998</v>
      </c>
      <c r="AA1039">
        <f>output__2[[#This Row],[m segmental(kg)]]*output__2[[#This Row],[vmag]]</f>
        <v>100.53409093382943</v>
      </c>
    </row>
    <row r="1040" spans="1:27" x14ac:dyDescent="0.3">
      <c r="A1040">
        <v>130.380741</v>
      </c>
      <c r="B1040">
        <f>output__2[[#This Row],[time]]-A1039</f>
        <v>0.12351699999999255</v>
      </c>
      <c r="C1040">
        <v>-0.67</v>
      </c>
      <c r="D1040">
        <v>-1.07</v>
      </c>
      <c r="E1040">
        <v>0.81</v>
      </c>
      <c r="F1040">
        <v>0.17</v>
      </c>
      <c r="G1040">
        <v>0.1</v>
      </c>
      <c r="H1040">
        <v>-0.2</v>
      </c>
      <c r="I1040">
        <f>output__2[[#This Row],[wx]]*180/PI()</f>
        <v>9.7402825172239957</v>
      </c>
      <c r="J1040">
        <f>output__2[[#This Row],[wy]]*180/PI()</f>
        <v>5.7295779513082321</v>
      </c>
      <c r="K1040">
        <f>output__2[[#This Row],[wz]]*180/PI()</f>
        <v>-11.459155902616464</v>
      </c>
      <c r="L1040">
        <f>output__2[[#This Row],[wx (deg)]]*output__2[[#This Row],[dt]]</f>
        <v>1.2030904756798837</v>
      </c>
      <c r="M1040">
        <f>output__2[[#This Row],[wy (deg)]]*output__2[[#This Row],[dt]]</f>
        <v>0.70770027981169625</v>
      </c>
      <c r="N1040">
        <f>output__2[[#This Row],[wz (deg)]]*output__2[[#This Row],[dt]]</f>
        <v>-1.4154005596233925</v>
      </c>
      <c r="O1040">
        <f>SUM($L$2:output__2[[#This Row],[delta θx]])</f>
        <v>-157.16135547867054</v>
      </c>
      <c r="P1040">
        <f>SUM($M$2:output__2[[#This Row],[delta θy]])</f>
        <v>47.09612407290696</v>
      </c>
      <c r="Q1040">
        <f>SUM($N$2:output__2[[#This Row],[delta θz]])</f>
        <v>17.50057472829095</v>
      </c>
      <c r="R1040">
        <f>SQRT(output__2[[#This Row],[θ x]]^2+output__2[[#This Row],[θ y]]^2+output__2[[#This Row],[θ z]]^2)</f>
        <v>164.99698989498017</v>
      </c>
      <c r="S1040">
        <f>output__2[[#This Row],[ax]]*$B1040</f>
        <v>-8.2756389999995017E-2</v>
      </c>
      <c r="T1040">
        <f>output__2[[#This Row],[ay]]*$B1040</f>
        <v>-0.13216318999999205</v>
      </c>
      <c r="U1040">
        <f>output__2[[#This Row],[az]]*$B1040</f>
        <v>0.10004876999999397</v>
      </c>
      <c r="V1040">
        <f>SUM(S$2:S1040)</f>
        <v>20.973302179999543</v>
      </c>
      <c r="W1040">
        <f>SUM(T$2:T1040)</f>
        <v>12.890874590000088</v>
      </c>
      <c r="X1040">
        <f>SUM($U$2:U1040)</f>
        <v>-99.995427449999355</v>
      </c>
      <c r="Y1040">
        <f>SQRT(output__2[[#This Row],[vx]]^2+output__2[[#This Row],[vy]]^2+output__2[[#This Row],[vz]]^2)</f>
        <v>102.98125830915433</v>
      </c>
      <c r="Z1040">
        <f t="shared" si="16"/>
        <v>0.97499999999999998</v>
      </c>
      <c r="AA1040">
        <f>output__2[[#This Row],[m segmental(kg)]]*output__2[[#This Row],[vmag]]</f>
        <v>100.40672685142546</v>
      </c>
    </row>
    <row r="1041" spans="1:27" x14ac:dyDescent="0.3">
      <c r="A1041">
        <v>130.507442</v>
      </c>
      <c r="B1041">
        <f>output__2[[#This Row],[time]]-A1040</f>
        <v>0.12670099999999707</v>
      </c>
      <c r="C1041">
        <v>-0.4</v>
      </c>
      <c r="D1041">
        <v>-0.24</v>
      </c>
      <c r="E1041">
        <v>0.46</v>
      </c>
      <c r="F1041">
        <v>0.19</v>
      </c>
      <c r="G1041">
        <v>0.2</v>
      </c>
      <c r="H1041">
        <v>-0.1</v>
      </c>
      <c r="I1041">
        <f>output__2[[#This Row],[wx]]*180/PI()</f>
        <v>10.886198107485642</v>
      </c>
      <c r="J1041">
        <f>output__2[[#This Row],[wy]]*180/PI()</f>
        <v>11.459155902616464</v>
      </c>
      <c r="K1041">
        <f>output__2[[#This Row],[wz]]*180/PI()</f>
        <v>-5.7295779513082321</v>
      </c>
      <c r="L1041">
        <f>output__2[[#This Row],[wx (deg)]]*output__2[[#This Row],[dt]]</f>
        <v>1.3792921864165064</v>
      </c>
      <c r="M1041">
        <f>output__2[[#This Row],[wy (deg)]]*output__2[[#This Row],[dt]]</f>
        <v>1.451886512017375</v>
      </c>
      <c r="N1041">
        <f>output__2[[#This Row],[wz (deg)]]*output__2[[#This Row],[dt]]</f>
        <v>-0.72594325600868748</v>
      </c>
      <c r="O1041">
        <f>SUM($L$2:output__2[[#This Row],[delta θx]])</f>
        <v>-155.78206329225404</v>
      </c>
      <c r="P1041">
        <f>SUM($M$2:output__2[[#This Row],[delta θy]])</f>
        <v>48.548010584924334</v>
      </c>
      <c r="Q1041">
        <f>SUM($N$2:output__2[[#This Row],[delta θz]])</f>
        <v>16.774631472282262</v>
      </c>
      <c r="R1041">
        <f>SQRT(output__2[[#This Row],[θ x]]^2+output__2[[#This Row],[θ y]]^2+output__2[[#This Row],[θ z]]^2)</f>
        <v>164.03154829598071</v>
      </c>
      <c r="S1041">
        <f>output__2[[#This Row],[ax]]*$B1041</f>
        <v>-5.0680399999998828E-2</v>
      </c>
      <c r="T1041">
        <f>output__2[[#This Row],[ay]]*$B1041</f>
        <v>-3.0408239999999295E-2</v>
      </c>
      <c r="U1041">
        <f>output__2[[#This Row],[az]]*$B1041</f>
        <v>5.8282459999998655E-2</v>
      </c>
      <c r="V1041">
        <f>SUM(S$2:S1041)</f>
        <v>20.922621779999545</v>
      </c>
      <c r="W1041">
        <f>SUM(T$2:T1041)</f>
        <v>12.860466350000088</v>
      </c>
      <c r="X1041">
        <f>SUM($U$2:U1041)</f>
        <v>-99.937144989999354</v>
      </c>
      <c r="Y1041">
        <f>SQRT(output__2[[#This Row],[vx]]^2+output__2[[#This Row],[vy]]^2+output__2[[#This Row],[vz]]^2)</f>
        <v>102.91054681440843</v>
      </c>
      <c r="Z1041">
        <f t="shared" si="16"/>
        <v>0.97499999999999998</v>
      </c>
      <c r="AA1041">
        <f>output__2[[#This Row],[m segmental(kg)]]*output__2[[#This Row],[vmag]]</f>
        <v>100.33778314404822</v>
      </c>
    </row>
    <row r="1042" spans="1:27" x14ac:dyDescent="0.3">
      <c r="A1042">
        <v>130.63599099999999</v>
      </c>
      <c r="B1042">
        <f>output__2[[#This Row],[time]]-A1041</f>
        <v>0.12854899999999247</v>
      </c>
      <c r="C1042">
        <v>-0.01</v>
      </c>
      <c r="D1042">
        <v>0.44</v>
      </c>
      <c r="E1042">
        <v>0.19</v>
      </c>
      <c r="F1042">
        <v>0</v>
      </c>
      <c r="G1042">
        <v>0.18</v>
      </c>
      <c r="H1042">
        <v>-0.08</v>
      </c>
      <c r="I1042">
        <f>output__2[[#This Row],[wx]]*180/PI()</f>
        <v>0</v>
      </c>
      <c r="J1042">
        <f>output__2[[#This Row],[wy]]*180/PI()</f>
        <v>10.313240312354818</v>
      </c>
      <c r="K1042">
        <f>output__2[[#This Row],[wz]]*180/PI()</f>
        <v>-4.5836623610465859</v>
      </c>
      <c r="L1042">
        <f>output__2[[#This Row],[wx (deg)]]*output__2[[#This Row],[dt]]</f>
        <v>0</v>
      </c>
      <c r="M1042">
        <f>output__2[[#This Row],[wy (deg)]]*output__2[[#This Row],[dt]]</f>
        <v>1.3257567289128218</v>
      </c>
      <c r="N1042">
        <f>output__2[[#This Row],[wz (deg)]]*output__2[[#This Row],[dt]]</f>
        <v>-0.58922521285014307</v>
      </c>
      <c r="O1042">
        <f>SUM($L$2:output__2[[#This Row],[delta θx]])</f>
        <v>-155.78206329225404</v>
      </c>
      <c r="P1042">
        <f>SUM($M$2:output__2[[#This Row],[delta θy]])</f>
        <v>49.873767313837156</v>
      </c>
      <c r="Q1042">
        <f>SUM($N$2:output__2[[#This Row],[delta θz]])</f>
        <v>16.185406259432121</v>
      </c>
      <c r="R1042">
        <f>SQRT(output__2[[#This Row],[θ x]]^2+output__2[[#This Row],[θ y]]^2+output__2[[#This Row],[θ z]]^2)</f>
        <v>164.3697395673835</v>
      </c>
      <c r="S1042">
        <f>output__2[[#This Row],[ax]]*$B1042</f>
        <v>-1.2854899999999248E-3</v>
      </c>
      <c r="T1042">
        <f>output__2[[#This Row],[ay]]*$B1042</f>
        <v>5.6561559999996687E-2</v>
      </c>
      <c r="U1042">
        <f>output__2[[#This Row],[az]]*$B1042</f>
        <v>2.4424309999998572E-2</v>
      </c>
      <c r="V1042">
        <f>SUM(S$2:S1042)</f>
        <v>20.921336289999545</v>
      </c>
      <c r="W1042">
        <f>SUM(T$2:T1042)</f>
        <v>12.917027910000085</v>
      </c>
      <c r="X1042">
        <f>SUM($U$2:U1042)</f>
        <v>-99.912720679999353</v>
      </c>
      <c r="Y1042">
        <f>SQRT(output__2[[#This Row],[vx]]^2+output__2[[#This Row],[vy]]^2+output__2[[#This Row],[vz]]^2)</f>
        <v>102.89365226225836</v>
      </c>
      <c r="Z1042">
        <f t="shared" si="16"/>
        <v>0.97499999999999998</v>
      </c>
      <c r="AA1042">
        <f>output__2[[#This Row],[m segmental(kg)]]*output__2[[#This Row],[vmag]]</f>
        <v>100.32131095570189</v>
      </c>
    </row>
    <row r="1043" spans="1:27" x14ac:dyDescent="0.3">
      <c r="A1043">
        <v>130.74937499999999</v>
      </c>
      <c r="B1043">
        <f>output__2[[#This Row],[time]]-A1042</f>
        <v>0.11338399999999638</v>
      </c>
      <c r="C1043">
        <v>0.08</v>
      </c>
      <c r="D1043">
        <v>2.74</v>
      </c>
      <c r="E1043">
        <v>-1.37</v>
      </c>
      <c r="F1043">
        <v>0.05</v>
      </c>
      <c r="G1043">
        <v>-0.27</v>
      </c>
      <c r="H1043">
        <v>-0.16</v>
      </c>
      <c r="I1043">
        <f>output__2[[#This Row],[wx]]*180/PI()</f>
        <v>2.8647889756541161</v>
      </c>
      <c r="J1043">
        <f>output__2[[#This Row],[wy]]*180/PI()</f>
        <v>-15.469860468532227</v>
      </c>
      <c r="K1043">
        <f>output__2[[#This Row],[wz]]*180/PI()</f>
        <v>-9.1673247220931717</v>
      </c>
      <c r="L1043">
        <f>output__2[[#This Row],[wx (deg)]]*output__2[[#This Row],[dt]]</f>
        <v>0.32482123321555589</v>
      </c>
      <c r="M1043">
        <f>output__2[[#This Row],[wy (deg)]]*output__2[[#This Row],[dt]]</f>
        <v>-1.7540346593640019</v>
      </c>
      <c r="N1043">
        <f>output__2[[#This Row],[wz (deg)]]*output__2[[#This Row],[dt]]</f>
        <v>-1.0394279462897789</v>
      </c>
      <c r="O1043">
        <f>SUM($L$2:output__2[[#This Row],[delta θx]])</f>
        <v>-155.45724205903849</v>
      </c>
      <c r="P1043">
        <f>SUM($M$2:output__2[[#This Row],[delta θy]])</f>
        <v>48.119732654473154</v>
      </c>
      <c r="Q1043">
        <f>SUM($N$2:output__2[[#This Row],[delta θz]])</f>
        <v>15.145978313142342</v>
      </c>
      <c r="R1043">
        <f>SQRT(output__2[[#This Row],[θ x]]^2+output__2[[#This Row],[θ y]]^2+output__2[[#This Row],[θ z]]^2)</f>
        <v>163.43764388415124</v>
      </c>
      <c r="S1043">
        <f>output__2[[#This Row],[ax]]*$B1043</f>
        <v>9.0707199999997112E-3</v>
      </c>
      <c r="T1043">
        <f>output__2[[#This Row],[ay]]*$B1043</f>
        <v>0.31067215999999009</v>
      </c>
      <c r="U1043">
        <f>output__2[[#This Row],[az]]*$B1043</f>
        <v>-0.15533607999999505</v>
      </c>
      <c r="V1043">
        <f>SUM(S$2:S1043)</f>
        <v>20.930407009999545</v>
      </c>
      <c r="W1043">
        <f>SUM(T$2:T1043)</f>
        <v>13.227700070000076</v>
      </c>
      <c r="X1043">
        <f>SUM($U$2:U1043)</f>
        <v>-100.06805675999935</v>
      </c>
      <c r="Y1043">
        <f>SQRT(output__2[[#This Row],[vx]]^2+output__2[[#This Row],[vy]]^2+output__2[[#This Row],[vz]]^2)</f>
        <v>103.08574086879605</v>
      </c>
      <c r="Z1043">
        <f t="shared" si="16"/>
        <v>0.97499999999999998</v>
      </c>
      <c r="AA1043">
        <f>output__2[[#This Row],[m segmental(kg)]]*output__2[[#This Row],[vmag]]</f>
        <v>100.50859734707615</v>
      </c>
    </row>
    <row r="1044" spans="1:27" x14ac:dyDescent="0.3">
      <c r="A1044">
        <v>130.87657899999999</v>
      </c>
      <c r="B1044">
        <f>output__2[[#This Row],[time]]-A1043</f>
        <v>0.12720400000000609</v>
      </c>
      <c r="C1044">
        <v>2.39</v>
      </c>
      <c r="D1044">
        <v>-2.73</v>
      </c>
      <c r="E1044">
        <v>0.32</v>
      </c>
      <c r="F1044">
        <v>-0.15</v>
      </c>
      <c r="G1044">
        <v>0.06</v>
      </c>
      <c r="H1044">
        <v>-0.16</v>
      </c>
      <c r="I1044">
        <f>output__2[[#This Row],[wx]]*180/PI()</f>
        <v>-8.5943669269623477</v>
      </c>
      <c r="J1044">
        <f>output__2[[#This Row],[wy]]*180/PI()</f>
        <v>3.4377467707849392</v>
      </c>
      <c r="K1044">
        <f>output__2[[#This Row],[wz]]*180/PI()</f>
        <v>-9.1673247220931717</v>
      </c>
      <c r="L1044">
        <f>output__2[[#This Row],[wx (deg)]]*output__2[[#This Row],[dt]]</f>
        <v>-1.0932378505773708</v>
      </c>
      <c r="M1044">
        <f>output__2[[#This Row],[wy (deg)]]*output__2[[#This Row],[dt]]</f>
        <v>0.43729514023094834</v>
      </c>
      <c r="N1044">
        <f>output__2[[#This Row],[wz (deg)]]*output__2[[#This Row],[dt]]</f>
        <v>-1.1661203739491957</v>
      </c>
      <c r="O1044">
        <f>SUM($L$2:output__2[[#This Row],[delta θx]])</f>
        <v>-156.55047990961586</v>
      </c>
      <c r="P1044">
        <f>SUM($M$2:output__2[[#This Row],[delta θy]])</f>
        <v>48.557027794704105</v>
      </c>
      <c r="Q1044">
        <f>SUM($N$2:output__2[[#This Row],[delta θz]])</f>
        <v>13.979857939193145</v>
      </c>
      <c r="R1044">
        <f>SQRT(output__2[[#This Row],[θ x]]^2+output__2[[#This Row],[θ y]]^2+output__2[[#This Row],[θ z]]^2)</f>
        <v>164.50311284649518</v>
      </c>
      <c r="S1044">
        <f>output__2[[#This Row],[ax]]*$B1044</f>
        <v>0.30401756000001456</v>
      </c>
      <c r="T1044">
        <f>output__2[[#This Row],[ay]]*$B1044</f>
        <v>-0.34726692000001663</v>
      </c>
      <c r="U1044">
        <f>output__2[[#This Row],[az]]*$B1044</f>
        <v>4.0705280000001946E-2</v>
      </c>
      <c r="V1044">
        <f>SUM(S$2:S1044)</f>
        <v>21.234424569999561</v>
      </c>
      <c r="W1044">
        <f>SUM(T$2:T1044)</f>
        <v>12.880433150000059</v>
      </c>
      <c r="X1044">
        <f>SUM($U$2:U1044)</f>
        <v>-100.02735147999935</v>
      </c>
      <c r="Y1044">
        <f>SQRT(output__2[[#This Row],[vx]]^2+output__2[[#This Row],[vy]]^2+output__2[[#This Row],[vz]]^2)</f>
        <v>103.06443319134856</v>
      </c>
      <c r="Z1044">
        <f t="shared" si="16"/>
        <v>0.97499999999999998</v>
      </c>
      <c r="AA1044">
        <f>output__2[[#This Row],[m segmental(kg)]]*output__2[[#This Row],[vmag]]</f>
        <v>100.48782236156484</v>
      </c>
    </row>
    <row r="1045" spans="1:27" x14ac:dyDescent="0.3">
      <c r="A1045">
        <v>131.013058</v>
      </c>
      <c r="B1045">
        <f>output__2[[#This Row],[time]]-A1044</f>
        <v>0.13647900000000845</v>
      </c>
      <c r="C1045">
        <v>1.77</v>
      </c>
      <c r="D1045">
        <v>-0.46</v>
      </c>
      <c r="E1045">
        <v>0.3</v>
      </c>
      <c r="F1045">
        <v>-0.3</v>
      </c>
      <c r="G1045">
        <v>0.18</v>
      </c>
      <c r="H1045">
        <v>0.12</v>
      </c>
      <c r="I1045">
        <f>output__2[[#This Row],[wx]]*180/PI()</f>
        <v>-17.188733853924695</v>
      </c>
      <c r="J1045">
        <f>output__2[[#This Row],[wy]]*180/PI()</f>
        <v>10.313240312354818</v>
      </c>
      <c r="K1045">
        <f>output__2[[#This Row],[wz]]*180/PI()</f>
        <v>6.8754935415698784</v>
      </c>
      <c r="L1045">
        <f>output__2[[#This Row],[wx (deg)]]*output__2[[#This Row],[dt]]</f>
        <v>-2.3459012076499337</v>
      </c>
      <c r="M1045">
        <f>output__2[[#This Row],[wy (deg)]]*output__2[[#This Row],[dt]]</f>
        <v>1.4075407245899605</v>
      </c>
      <c r="N1045">
        <f>output__2[[#This Row],[wz (deg)]]*output__2[[#This Row],[dt]]</f>
        <v>0.93836048305997355</v>
      </c>
      <c r="O1045">
        <f>SUM($L$2:output__2[[#This Row],[delta θx]])</f>
        <v>-158.8963811172658</v>
      </c>
      <c r="P1045">
        <f>SUM($M$2:output__2[[#This Row],[delta θy]])</f>
        <v>49.964568519294062</v>
      </c>
      <c r="Q1045">
        <f>SUM($N$2:output__2[[#This Row],[delta θz]])</f>
        <v>14.918218422253119</v>
      </c>
      <c r="R1045">
        <f>SQRT(output__2[[#This Row],[θ x]]^2+output__2[[#This Row],[θ y]]^2+output__2[[#This Row],[θ z]]^2)</f>
        <v>167.23358299210321</v>
      </c>
      <c r="S1045">
        <f>output__2[[#This Row],[ax]]*$B1045</f>
        <v>0.24156783000001497</v>
      </c>
      <c r="T1045">
        <f>output__2[[#This Row],[ay]]*$B1045</f>
        <v>-6.278034000000389E-2</v>
      </c>
      <c r="U1045">
        <f>output__2[[#This Row],[az]]*$B1045</f>
        <v>4.0943700000002532E-2</v>
      </c>
      <c r="V1045">
        <f>SUM(S$2:S1045)</f>
        <v>21.475992399999576</v>
      </c>
      <c r="W1045">
        <f>SUM(T$2:T1045)</f>
        <v>12.817652810000055</v>
      </c>
      <c r="X1045">
        <f>SUM($U$2:U1045)</f>
        <v>-99.986407779999354</v>
      </c>
      <c r="Y1045">
        <f>SQRT(output__2[[#This Row],[vx]]^2+output__2[[#This Row],[vy]]^2+output__2[[#This Row],[vz]]^2)</f>
        <v>103.06693074828054</v>
      </c>
      <c r="Z1045">
        <f t="shared" si="16"/>
        <v>0.97499999999999998</v>
      </c>
      <c r="AA1045">
        <f>output__2[[#This Row],[m segmental(kg)]]*output__2[[#This Row],[vmag]]</f>
        <v>100.49025747957353</v>
      </c>
    </row>
    <row r="1046" spans="1:27" x14ac:dyDescent="0.3">
      <c r="A1046">
        <v>131.12336399999998</v>
      </c>
      <c r="B1046">
        <f>output__2[[#This Row],[time]]-A1045</f>
        <v>0.11030599999998003</v>
      </c>
      <c r="C1046">
        <v>0.41000000000000003</v>
      </c>
      <c r="D1046">
        <v>-0.03</v>
      </c>
      <c r="E1046">
        <v>0.11</v>
      </c>
      <c r="F1046">
        <v>-0.05</v>
      </c>
      <c r="G1046">
        <v>0.01</v>
      </c>
      <c r="H1046">
        <v>0.1</v>
      </c>
      <c r="I1046">
        <f>output__2[[#This Row],[wx]]*180/PI()</f>
        <v>-2.8647889756541161</v>
      </c>
      <c r="J1046">
        <f>output__2[[#This Row],[wy]]*180/PI()</f>
        <v>0.57295779513082323</v>
      </c>
      <c r="K1046">
        <f>output__2[[#This Row],[wz]]*180/PI()</f>
        <v>5.7295779513082321</v>
      </c>
      <c r="L1046">
        <f>output__2[[#This Row],[wx (deg)]]*output__2[[#This Row],[dt]]</f>
        <v>-0.31600341274844573</v>
      </c>
      <c r="M1046">
        <f>output__2[[#This Row],[wy (deg)]]*output__2[[#This Row],[dt]]</f>
        <v>6.3200682549689149E-2</v>
      </c>
      <c r="N1046">
        <f>output__2[[#This Row],[wz (deg)]]*output__2[[#This Row],[dt]]</f>
        <v>0.63200682549689147</v>
      </c>
      <c r="O1046">
        <f>SUM($L$2:output__2[[#This Row],[delta θx]])</f>
        <v>-159.21238453001425</v>
      </c>
      <c r="P1046">
        <f>SUM($M$2:output__2[[#This Row],[delta θy]])</f>
        <v>50.027769201843753</v>
      </c>
      <c r="Q1046">
        <f>SUM($N$2:output__2[[#This Row],[delta θz]])</f>
        <v>15.55022524775001</v>
      </c>
      <c r="R1046">
        <f>SQRT(output__2[[#This Row],[θ x]]^2+output__2[[#This Row],[θ y]]^2+output__2[[#This Row],[θ z]]^2)</f>
        <v>167.61017446534035</v>
      </c>
      <c r="S1046">
        <f>output__2[[#This Row],[ax]]*$B1046</f>
        <v>4.5225459999991814E-2</v>
      </c>
      <c r="T1046">
        <f>output__2[[#This Row],[ay]]*$B1046</f>
        <v>-3.3091799999994008E-3</v>
      </c>
      <c r="U1046">
        <f>output__2[[#This Row],[az]]*$B1046</f>
        <v>1.2133659999997803E-2</v>
      </c>
      <c r="V1046">
        <f>SUM(S$2:S1046)</f>
        <v>21.521217859999567</v>
      </c>
      <c r="W1046">
        <f>SUM(T$2:T1046)</f>
        <v>12.814343630000057</v>
      </c>
      <c r="X1046">
        <f>SUM($U$2:U1046)</f>
        <v>-99.97427411999935</v>
      </c>
      <c r="Y1046">
        <f>SQRT(output__2[[#This Row],[vx]]^2+output__2[[#This Row],[vy]]^2+output__2[[#This Row],[vz]]^2)</f>
        <v>103.06418246251245</v>
      </c>
      <c r="Z1046">
        <f t="shared" si="16"/>
        <v>0.97499999999999998</v>
      </c>
      <c r="AA1046">
        <f>output__2[[#This Row],[m segmental(kg)]]*output__2[[#This Row],[vmag]]</f>
        <v>100.48757790094963</v>
      </c>
    </row>
    <row r="1047" spans="1:27" x14ac:dyDescent="0.3">
      <c r="A1047">
        <v>131.24555100000001</v>
      </c>
      <c r="B1047">
        <f>output__2[[#This Row],[time]]-A1046</f>
        <v>0.12218700000002514</v>
      </c>
      <c r="C1047">
        <v>-0.39</v>
      </c>
      <c r="D1047">
        <v>0.74</v>
      </c>
      <c r="E1047">
        <v>0.77</v>
      </c>
      <c r="F1047">
        <v>-0.06</v>
      </c>
      <c r="G1047">
        <v>0.31</v>
      </c>
      <c r="H1047">
        <v>-0.12</v>
      </c>
      <c r="I1047">
        <f>output__2[[#This Row],[wx]]*180/PI()</f>
        <v>-3.4377467707849392</v>
      </c>
      <c r="J1047">
        <f>output__2[[#This Row],[wy]]*180/PI()</f>
        <v>17.761691649055518</v>
      </c>
      <c r="K1047">
        <f>output__2[[#This Row],[wz]]*180/PI()</f>
        <v>-6.8754935415698784</v>
      </c>
      <c r="L1047">
        <f>output__2[[#This Row],[wx (deg)]]*output__2[[#This Row],[dt]]</f>
        <v>-0.4200479646819858</v>
      </c>
      <c r="M1047">
        <f>output__2[[#This Row],[wy (deg)]]*output__2[[#This Row],[dt]]</f>
        <v>2.1702478175235931</v>
      </c>
      <c r="N1047">
        <f>output__2[[#This Row],[wz (deg)]]*output__2[[#This Row],[dt]]</f>
        <v>-0.84009592936397159</v>
      </c>
      <c r="O1047">
        <f>SUM($L$2:output__2[[#This Row],[delta θx]])</f>
        <v>-159.63243249469625</v>
      </c>
      <c r="P1047">
        <f>SUM($M$2:output__2[[#This Row],[delta θy]])</f>
        <v>52.198017019367349</v>
      </c>
      <c r="Q1047">
        <f>SUM($N$2:output__2[[#This Row],[delta θz]])</f>
        <v>14.710129318386038</v>
      </c>
      <c r="R1047">
        <f>SQRT(output__2[[#This Row],[θ x]]^2+output__2[[#This Row],[θ y]]^2+output__2[[#This Row],[θ z]]^2)</f>
        <v>168.59280645831709</v>
      </c>
      <c r="S1047">
        <f>output__2[[#This Row],[ax]]*$B1047</f>
        <v>-4.7652930000009808E-2</v>
      </c>
      <c r="T1047">
        <f>output__2[[#This Row],[ay]]*$B1047</f>
        <v>9.0418380000018603E-2</v>
      </c>
      <c r="U1047">
        <f>output__2[[#This Row],[az]]*$B1047</f>
        <v>9.4083990000019352E-2</v>
      </c>
      <c r="V1047">
        <f>SUM(S$2:S1047)</f>
        <v>21.473564929999558</v>
      </c>
      <c r="W1047">
        <f>SUM(T$2:T1047)</f>
        <v>12.904762010000075</v>
      </c>
      <c r="X1047">
        <f>SUM($U$2:U1047)</f>
        <v>-99.880190129999335</v>
      </c>
      <c r="Y1047">
        <f>SQRT(output__2[[#This Row],[vx]]^2+output__2[[#This Row],[vy]]^2+output__2[[#This Row],[vz]]^2)</f>
        <v>102.97426500705147</v>
      </c>
      <c r="Z1047">
        <f t="shared" si="16"/>
        <v>0.97499999999999998</v>
      </c>
      <c r="AA1047">
        <f>output__2[[#This Row],[m segmental(kg)]]*output__2[[#This Row],[vmag]]</f>
        <v>100.39990838187518</v>
      </c>
    </row>
    <row r="1048" spans="1:27" x14ac:dyDescent="0.3">
      <c r="A1048">
        <v>131.36782399999998</v>
      </c>
      <c r="B1048">
        <f>output__2[[#This Row],[time]]-A1047</f>
        <v>0.12227299999997854</v>
      </c>
      <c r="C1048">
        <v>-0.81</v>
      </c>
      <c r="D1048">
        <v>1.31</v>
      </c>
      <c r="E1048">
        <v>0.18</v>
      </c>
      <c r="F1048">
        <v>-0.51</v>
      </c>
      <c r="G1048">
        <v>-0.28999999999999998</v>
      </c>
      <c r="H1048">
        <v>0.04</v>
      </c>
      <c r="I1048">
        <f>output__2[[#This Row],[wx]]*180/PI()</f>
        <v>-29.220847551671984</v>
      </c>
      <c r="J1048">
        <f>output__2[[#This Row],[wy]]*180/PI()</f>
        <v>-16.615776058793873</v>
      </c>
      <c r="K1048">
        <f>output__2[[#This Row],[wz]]*180/PI()</f>
        <v>2.2918311805232929</v>
      </c>
      <c r="L1048">
        <f>output__2[[#This Row],[wx (deg)]]*output__2[[#This Row],[dt]]</f>
        <v>-3.5729206926849613</v>
      </c>
      <c r="M1048">
        <f>output__2[[#This Row],[wy (deg)]]*output__2[[#This Row],[dt]]</f>
        <v>-2.0316607860365465</v>
      </c>
      <c r="N1048">
        <f>output__2[[#This Row],[wz (deg)]]*output__2[[#This Row],[dt]]</f>
        <v>0.28022907393607543</v>
      </c>
      <c r="O1048">
        <f>SUM($L$2:output__2[[#This Row],[delta θx]])</f>
        <v>-163.20535318738121</v>
      </c>
      <c r="P1048">
        <f>SUM($M$2:output__2[[#This Row],[delta θy]])</f>
        <v>50.166356233330802</v>
      </c>
      <c r="Q1048">
        <f>SUM($N$2:output__2[[#This Row],[delta θz]])</f>
        <v>14.990358392322113</v>
      </c>
      <c r="R1048">
        <f>SQRT(output__2[[#This Row],[θ x]]^2+output__2[[#This Row],[θ y]]^2+output__2[[#This Row],[θ z]]^2)</f>
        <v>171.39825393357293</v>
      </c>
      <c r="S1048">
        <f>output__2[[#This Row],[ax]]*$B1048</f>
        <v>-9.9041129999982616E-2</v>
      </c>
      <c r="T1048">
        <f>output__2[[#This Row],[ay]]*$B1048</f>
        <v>0.1601776299999719</v>
      </c>
      <c r="U1048">
        <f>output__2[[#This Row],[az]]*$B1048</f>
        <v>2.2009139999996135E-2</v>
      </c>
      <c r="V1048">
        <f>SUM(S$2:S1048)</f>
        <v>21.374523799999576</v>
      </c>
      <c r="W1048">
        <f>SUM(T$2:T1048)</f>
        <v>13.064939640000047</v>
      </c>
      <c r="X1048">
        <f>SUM($U$2:U1048)</f>
        <v>-99.85818098999934</v>
      </c>
      <c r="Y1048">
        <f>SQRT(output__2[[#This Row],[vx]]^2+output__2[[#This Row],[vy]]^2+output__2[[#This Row],[vz]]^2)</f>
        <v>102.95250956681463</v>
      </c>
      <c r="Z1048">
        <f t="shared" si="16"/>
        <v>0.97499999999999998</v>
      </c>
      <c r="AA1048">
        <f>output__2[[#This Row],[m segmental(kg)]]*output__2[[#This Row],[vmag]]</f>
        <v>100.37869682764426</v>
      </c>
    </row>
    <row r="1049" spans="1:27" x14ac:dyDescent="0.3">
      <c r="A1049">
        <v>131.503872</v>
      </c>
      <c r="B1049">
        <f>output__2[[#This Row],[time]]-A1048</f>
        <v>0.1360480000000166</v>
      </c>
      <c r="C1049">
        <v>-2.36</v>
      </c>
      <c r="D1049">
        <v>-0.76</v>
      </c>
      <c r="E1049">
        <v>-0.28000000000000003</v>
      </c>
      <c r="F1049">
        <v>-0.22</v>
      </c>
      <c r="G1049">
        <v>-0.5</v>
      </c>
      <c r="H1049">
        <v>-0.01</v>
      </c>
      <c r="I1049">
        <f>output__2[[#This Row],[wx]]*180/PI()</f>
        <v>-12.605071492878112</v>
      </c>
      <c r="J1049">
        <f>output__2[[#This Row],[wy]]*180/PI()</f>
        <v>-28.647889756541161</v>
      </c>
      <c r="K1049">
        <f>output__2[[#This Row],[wz]]*180/PI()</f>
        <v>-0.57295779513082323</v>
      </c>
      <c r="L1049">
        <f>output__2[[#This Row],[wx (deg)]]*output__2[[#This Row],[dt]]</f>
        <v>-1.7148947664632908</v>
      </c>
      <c r="M1049">
        <f>output__2[[#This Row],[wy (deg)]]*output__2[[#This Row],[dt]]</f>
        <v>-3.8974881055983874</v>
      </c>
      <c r="N1049">
        <f>output__2[[#This Row],[wz (deg)]]*output__2[[#This Row],[dt]]</f>
        <v>-7.7949762111967746E-2</v>
      </c>
      <c r="O1049">
        <f>SUM($L$2:output__2[[#This Row],[delta θx]])</f>
        <v>-164.92024795384449</v>
      </c>
      <c r="P1049">
        <f>SUM($M$2:output__2[[#This Row],[delta θy]])</f>
        <v>46.268868127732418</v>
      </c>
      <c r="Q1049">
        <f>SUM($N$2:output__2[[#This Row],[delta θz]])</f>
        <v>14.912408630210145</v>
      </c>
      <c r="R1049">
        <f>SQRT(output__2[[#This Row],[θ x]]^2+output__2[[#This Row],[θ y]]^2+output__2[[#This Row],[θ z]]^2)</f>
        <v>171.9356748151279</v>
      </c>
      <c r="S1049">
        <f>output__2[[#This Row],[ax]]*$B1049</f>
        <v>-0.32107328000003915</v>
      </c>
      <c r="T1049">
        <f>output__2[[#This Row],[ay]]*$B1049</f>
        <v>-0.10339648000001261</v>
      </c>
      <c r="U1049">
        <f>output__2[[#This Row],[az]]*$B1049</f>
        <v>-3.8093440000004648E-2</v>
      </c>
      <c r="V1049">
        <f>SUM(S$2:S1049)</f>
        <v>21.053450519999537</v>
      </c>
      <c r="W1049">
        <f>SUM(T$2:T1049)</f>
        <v>12.961543160000033</v>
      </c>
      <c r="X1049">
        <f>SUM($U$2:U1049)</f>
        <v>-99.896274429999352</v>
      </c>
      <c r="Y1049">
        <f>SQRT(output__2[[#This Row],[vx]]^2+output__2[[#This Row],[vy]]^2+output__2[[#This Row],[vz]]^2)</f>
        <v>102.91022798964326</v>
      </c>
      <c r="Z1049">
        <f t="shared" si="16"/>
        <v>0.97499999999999998</v>
      </c>
      <c r="AA1049">
        <f>output__2[[#This Row],[m segmental(kg)]]*output__2[[#This Row],[vmag]]</f>
        <v>100.33747228990218</v>
      </c>
    </row>
    <row r="1050" spans="1:27" x14ac:dyDescent="0.3">
      <c r="A1050">
        <v>131.61497900000001</v>
      </c>
      <c r="B1050">
        <f>output__2[[#This Row],[time]]-A1049</f>
        <v>0.11110700000000406</v>
      </c>
      <c r="C1050">
        <v>-1.92</v>
      </c>
      <c r="D1050">
        <v>-0.82000000000000006</v>
      </c>
      <c r="E1050">
        <v>1.34</v>
      </c>
      <c r="F1050">
        <v>0.05</v>
      </c>
      <c r="G1050">
        <v>-0.24</v>
      </c>
      <c r="H1050">
        <v>-0.39</v>
      </c>
      <c r="I1050">
        <f>output__2[[#This Row],[wx]]*180/PI()</f>
        <v>2.8647889756541161</v>
      </c>
      <c r="J1050">
        <f>output__2[[#This Row],[wy]]*180/PI()</f>
        <v>-13.750987083139757</v>
      </c>
      <c r="K1050">
        <f>output__2[[#This Row],[wz]]*180/PI()</f>
        <v>-22.345354010102106</v>
      </c>
      <c r="L1050">
        <f>output__2[[#This Row],[wx (deg)]]*output__2[[#This Row],[dt]]</f>
        <v>0.31829810871801351</v>
      </c>
      <c r="M1050">
        <f>output__2[[#This Row],[wy (deg)]]*output__2[[#This Row],[dt]]</f>
        <v>-1.5278309218464647</v>
      </c>
      <c r="N1050">
        <f>output__2[[#This Row],[wz (deg)]]*output__2[[#This Row],[dt]]</f>
        <v>-2.4827252480005053</v>
      </c>
      <c r="O1050">
        <f>SUM($L$2:output__2[[#This Row],[delta θx]])</f>
        <v>-164.60194984512648</v>
      </c>
      <c r="P1050">
        <f>SUM($M$2:output__2[[#This Row],[delta θy]])</f>
        <v>44.741037205885952</v>
      </c>
      <c r="Q1050">
        <f>SUM($N$2:output__2[[#This Row],[delta θz]])</f>
        <v>12.429683382209639</v>
      </c>
      <c r="R1050">
        <f>SQRT(output__2[[#This Row],[θ x]]^2+output__2[[#This Row],[θ y]]^2+output__2[[#This Row],[θ z]]^2)</f>
        <v>171.02648722364026</v>
      </c>
      <c r="S1050">
        <f>output__2[[#This Row],[ax]]*$B1050</f>
        <v>-0.2133254400000078</v>
      </c>
      <c r="T1050">
        <f>output__2[[#This Row],[ay]]*$B1050</f>
        <v>-9.1107740000003337E-2</v>
      </c>
      <c r="U1050">
        <f>output__2[[#This Row],[az]]*$B1050</f>
        <v>0.14888338000000545</v>
      </c>
      <c r="V1050">
        <f>SUM(S$2:S1050)</f>
        <v>20.840125079999527</v>
      </c>
      <c r="W1050">
        <f>SUM(T$2:T1050)</f>
        <v>12.87043542000003</v>
      </c>
      <c r="X1050">
        <f>SUM($U$2:U1050)</f>
        <v>-99.747391049999351</v>
      </c>
      <c r="Y1050">
        <f>SQRT(output__2[[#This Row],[vx]]^2+output__2[[#This Row],[vy]]^2+output__2[[#This Row],[vz]]^2)</f>
        <v>102.71076351839619</v>
      </c>
      <c r="Z1050">
        <f t="shared" si="16"/>
        <v>0.97499999999999998</v>
      </c>
      <c r="AA1050">
        <f>output__2[[#This Row],[m segmental(kg)]]*output__2[[#This Row],[vmag]]</f>
        <v>100.14299443043629</v>
      </c>
    </row>
    <row r="1051" spans="1:27" x14ac:dyDescent="0.3">
      <c r="A1051">
        <v>131.746071</v>
      </c>
      <c r="B1051">
        <f>output__2[[#This Row],[time]]-A1050</f>
        <v>0.13109199999999532</v>
      </c>
      <c r="C1051">
        <v>-0.61</v>
      </c>
      <c r="D1051">
        <v>-0.16</v>
      </c>
      <c r="E1051">
        <v>0.25</v>
      </c>
      <c r="F1051">
        <v>0.33</v>
      </c>
      <c r="G1051">
        <v>-0.24</v>
      </c>
      <c r="H1051">
        <v>-0.09</v>
      </c>
      <c r="I1051">
        <f>output__2[[#This Row],[wx]]*180/PI()</f>
        <v>18.907607239317169</v>
      </c>
      <c r="J1051">
        <f>output__2[[#This Row],[wy]]*180/PI()</f>
        <v>-13.750987083139757</v>
      </c>
      <c r="K1051">
        <f>output__2[[#This Row],[wz]]*180/PI()</f>
        <v>-5.156620156177409</v>
      </c>
      <c r="L1051">
        <f>output__2[[#This Row],[wx (deg)]]*output__2[[#This Row],[dt]]</f>
        <v>2.4786360482164778</v>
      </c>
      <c r="M1051">
        <f>output__2[[#This Row],[wy (deg)]]*output__2[[#This Row],[dt]]</f>
        <v>-1.8026443987028926</v>
      </c>
      <c r="N1051">
        <f>output__2[[#This Row],[wz (deg)]]*output__2[[#This Row],[dt]]</f>
        <v>-0.67599164951358481</v>
      </c>
      <c r="O1051">
        <f>SUM($L$2:output__2[[#This Row],[delta θx]])</f>
        <v>-162.12331379691</v>
      </c>
      <c r="P1051">
        <f>SUM($M$2:output__2[[#This Row],[delta θy]])</f>
        <v>42.938392807183057</v>
      </c>
      <c r="Q1051">
        <f>SUM($N$2:output__2[[#This Row],[delta θz]])</f>
        <v>11.753691732696055</v>
      </c>
      <c r="R1051">
        <f>SQRT(output__2[[#This Row],[θ x]]^2+output__2[[#This Row],[θ y]]^2+output__2[[#This Row],[θ z]]^2)</f>
        <v>168.12442928587905</v>
      </c>
      <c r="S1051">
        <f>output__2[[#This Row],[ax]]*$B1051</f>
        <v>-7.9966119999997143E-2</v>
      </c>
      <c r="T1051">
        <f>output__2[[#This Row],[ay]]*$B1051</f>
        <v>-2.0974719999999253E-2</v>
      </c>
      <c r="U1051">
        <f>output__2[[#This Row],[az]]*$B1051</f>
        <v>3.2772999999998831E-2</v>
      </c>
      <c r="V1051">
        <f>SUM(S$2:S1051)</f>
        <v>20.760158959999529</v>
      </c>
      <c r="W1051">
        <f>SUM(T$2:T1051)</f>
        <v>12.84946070000003</v>
      </c>
      <c r="X1051">
        <f>SUM($U$2:U1051)</f>
        <v>-99.714618049999359</v>
      </c>
      <c r="Y1051">
        <f>SQRT(output__2[[#This Row],[vx]]^2+output__2[[#This Row],[vy]]^2+output__2[[#This Row],[vz]]^2)</f>
        <v>102.66010857768732</v>
      </c>
      <c r="Z1051">
        <f t="shared" si="16"/>
        <v>0.97499999999999998</v>
      </c>
      <c r="AA1051">
        <f>output__2[[#This Row],[m segmental(kg)]]*output__2[[#This Row],[vmag]]</f>
        <v>100.09360586324514</v>
      </c>
    </row>
    <row r="1052" spans="1:27" x14ac:dyDescent="0.3">
      <c r="A1052">
        <v>131.867502</v>
      </c>
      <c r="B1052">
        <f>output__2[[#This Row],[time]]-A1051</f>
        <v>0.12143100000000118</v>
      </c>
      <c r="C1052">
        <v>0.77</v>
      </c>
      <c r="D1052">
        <v>0.97</v>
      </c>
      <c r="E1052">
        <v>0.70000000000000007</v>
      </c>
      <c r="F1052">
        <v>0.1</v>
      </c>
      <c r="G1052">
        <v>-0.03</v>
      </c>
      <c r="H1052">
        <v>-0.03</v>
      </c>
      <c r="I1052">
        <f>output__2[[#This Row],[wx]]*180/PI()</f>
        <v>5.7295779513082321</v>
      </c>
      <c r="J1052">
        <f>output__2[[#This Row],[wy]]*180/PI()</f>
        <v>-1.7188733853924696</v>
      </c>
      <c r="K1052">
        <f>output__2[[#This Row],[wz]]*180/PI()</f>
        <v>-1.7188733853924696</v>
      </c>
      <c r="L1052">
        <f>output__2[[#This Row],[wx (deg)]]*output__2[[#This Row],[dt]]</f>
        <v>0.69574838020531671</v>
      </c>
      <c r="M1052">
        <f>output__2[[#This Row],[wy (deg)]]*output__2[[#This Row],[dt]]</f>
        <v>-0.20872451406159501</v>
      </c>
      <c r="N1052">
        <f>output__2[[#This Row],[wz (deg)]]*output__2[[#This Row],[dt]]</f>
        <v>-0.20872451406159501</v>
      </c>
      <c r="O1052">
        <f>SUM($L$2:output__2[[#This Row],[delta θx]])</f>
        <v>-161.42756541670468</v>
      </c>
      <c r="P1052">
        <f>SUM($M$2:output__2[[#This Row],[delta θy]])</f>
        <v>42.729668293121463</v>
      </c>
      <c r="Q1052">
        <f>SUM($N$2:output__2[[#This Row],[delta θz]])</f>
        <v>11.54496721863446</v>
      </c>
      <c r="R1052">
        <f>SQRT(output__2[[#This Row],[θ x]]^2+output__2[[#This Row],[θ y]]^2+output__2[[#This Row],[θ z]]^2)</f>
        <v>167.38569143413665</v>
      </c>
      <c r="S1052">
        <f>output__2[[#This Row],[ax]]*$B1052</f>
        <v>9.3501870000000903E-2</v>
      </c>
      <c r="T1052">
        <f>output__2[[#This Row],[ay]]*$B1052</f>
        <v>0.11778807000000113</v>
      </c>
      <c r="U1052">
        <f>output__2[[#This Row],[az]]*$B1052</f>
        <v>8.5001700000000832E-2</v>
      </c>
      <c r="V1052">
        <f>SUM(S$2:S1052)</f>
        <v>20.85366082999953</v>
      </c>
      <c r="W1052">
        <f>SUM(T$2:T1052)</f>
        <v>12.967248770000031</v>
      </c>
      <c r="X1052">
        <f>SUM($U$2:U1052)</f>
        <v>-99.629616349999353</v>
      </c>
      <c r="Y1052">
        <f>SQRT(output__2[[#This Row],[vx]]^2+output__2[[#This Row],[vy]]^2+output__2[[#This Row],[vz]]^2)</f>
        <v>102.61133058646</v>
      </c>
      <c r="Z1052">
        <f t="shared" si="16"/>
        <v>0.97499999999999998</v>
      </c>
      <c r="AA1052">
        <f>output__2[[#This Row],[m segmental(kg)]]*output__2[[#This Row],[vmag]]</f>
        <v>100.0460473217985</v>
      </c>
    </row>
    <row r="1053" spans="1:27" x14ac:dyDescent="0.3">
      <c r="A1053">
        <v>132.002116</v>
      </c>
      <c r="B1053">
        <f>output__2[[#This Row],[time]]-A1052</f>
        <v>0.13461399999999912</v>
      </c>
      <c r="C1053">
        <v>2.16</v>
      </c>
      <c r="D1053">
        <v>2.21</v>
      </c>
      <c r="E1053">
        <v>-1.37</v>
      </c>
      <c r="F1053">
        <v>-0.44</v>
      </c>
      <c r="G1053">
        <v>-0.33</v>
      </c>
      <c r="H1053">
        <v>0.04</v>
      </c>
      <c r="I1053">
        <f>output__2[[#This Row],[wx]]*180/PI()</f>
        <v>-25.210142985756224</v>
      </c>
      <c r="J1053">
        <f>output__2[[#This Row],[wy]]*180/PI()</f>
        <v>-18.907607239317169</v>
      </c>
      <c r="K1053">
        <f>output__2[[#This Row],[wz]]*180/PI()</f>
        <v>2.2918311805232929</v>
      </c>
      <c r="L1053">
        <f>output__2[[#This Row],[wx (deg)]]*output__2[[#This Row],[dt]]</f>
        <v>-3.3936381878845663</v>
      </c>
      <c r="M1053">
        <f>output__2[[#This Row],[wy (deg)]]*output__2[[#This Row],[dt]]</f>
        <v>-2.5452286409134248</v>
      </c>
      <c r="N1053">
        <f>output__2[[#This Row],[wz (deg)]]*output__2[[#This Row],[dt]]</f>
        <v>0.30851256253496057</v>
      </c>
      <c r="O1053">
        <f>SUM($L$2:output__2[[#This Row],[delta θx]])</f>
        <v>-164.82120360458924</v>
      </c>
      <c r="P1053">
        <f>SUM($M$2:output__2[[#This Row],[delta θy]])</f>
        <v>40.184439652208042</v>
      </c>
      <c r="Q1053">
        <f>SUM($N$2:output__2[[#This Row],[delta θz]])</f>
        <v>11.853479781169421</v>
      </c>
      <c r="R1053">
        <f>SQRT(output__2[[#This Row],[θ x]]^2+output__2[[#This Row],[θ y]]^2+output__2[[#This Row],[θ z]]^2)</f>
        <v>170.06270411454125</v>
      </c>
      <c r="S1053">
        <f>output__2[[#This Row],[ax]]*$B1053</f>
        <v>0.29076623999999812</v>
      </c>
      <c r="T1053">
        <f>output__2[[#This Row],[ay]]*$B1053</f>
        <v>0.29749693999999804</v>
      </c>
      <c r="U1053">
        <f>output__2[[#This Row],[az]]*$B1053</f>
        <v>-0.18442117999999882</v>
      </c>
      <c r="V1053">
        <f>SUM(S$2:S1053)</f>
        <v>21.144427069999526</v>
      </c>
      <c r="W1053">
        <f>SUM(T$2:T1053)</f>
        <v>13.26474571000003</v>
      </c>
      <c r="X1053">
        <f>SUM($U$2:U1053)</f>
        <v>-99.814037529999354</v>
      </c>
      <c r="Y1053">
        <f>SQRT(output__2[[#This Row],[vx]]^2+output__2[[#This Row],[vy]]^2+output__2[[#This Row],[vz]]^2)</f>
        <v>102.88771725968854</v>
      </c>
      <c r="Z1053">
        <f t="shared" si="16"/>
        <v>0.97499999999999998</v>
      </c>
      <c r="AA1053">
        <f>output__2[[#This Row],[m segmental(kg)]]*output__2[[#This Row],[vmag]]</f>
        <v>100.31552432819633</v>
      </c>
    </row>
    <row r="1054" spans="1:27" x14ac:dyDescent="0.3">
      <c r="A1054">
        <v>132.11542599999999</v>
      </c>
      <c r="B1054">
        <f>output__2[[#This Row],[time]]-A1053</f>
        <v>0.11330999999998426</v>
      </c>
      <c r="C1054">
        <v>0.16</v>
      </c>
      <c r="D1054">
        <v>-1.07</v>
      </c>
      <c r="E1054">
        <v>-1.02</v>
      </c>
      <c r="F1054">
        <v>0.12</v>
      </c>
      <c r="G1054">
        <v>-0.54</v>
      </c>
      <c r="H1054">
        <v>-0.37</v>
      </c>
      <c r="I1054">
        <f>output__2[[#This Row],[wx]]*180/PI()</f>
        <v>6.8754935415698784</v>
      </c>
      <c r="J1054">
        <f>output__2[[#This Row],[wy]]*180/PI()</f>
        <v>-30.939720937064454</v>
      </c>
      <c r="K1054">
        <f>output__2[[#This Row],[wz]]*180/PI()</f>
        <v>-21.199438419840458</v>
      </c>
      <c r="L1054">
        <f>output__2[[#This Row],[wx (deg)]]*output__2[[#This Row],[dt]]</f>
        <v>0.77906217319517468</v>
      </c>
      <c r="M1054">
        <f>output__2[[#This Row],[wy (deg)]]*output__2[[#This Row],[dt]]</f>
        <v>-3.5057797793782863</v>
      </c>
      <c r="N1054">
        <f>output__2[[#This Row],[wz (deg)]]*output__2[[#This Row],[dt]]</f>
        <v>-2.4021083673517887</v>
      </c>
      <c r="O1054">
        <f>SUM($L$2:output__2[[#This Row],[delta θx]])</f>
        <v>-164.04214143139407</v>
      </c>
      <c r="P1054">
        <f>SUM($M$2:output__2[[#This Row],[delta θy]])</f>
        <v>36.678659872829755</v>
      </c>
      <c r="Q1054">
        <f>SUM($N$2:output__2[[#This Row],[delta θz]])</f>
        <v>9.4513714138176326</v>
      </c>
      <c r="R1054">
        <f>SQRT(output__2[[#This Row],[θ x]]^2+output__2[[#This Row],[θ y]]^2+output__2[[#This Row],[θ z]]^2)</f>
        <v>168.35817971535019</v>
      </c>
      <c r="S1054">
        <f>output__2[[#This Row],[ax]]*$B1054</f>
        <v>1.812959999999748E-2</v>
      </c>
      <c r="T1054">
        <f>output__2[[#This Row],[ay]]*$B1054</f>
        <v>-0.12124169999998316</v>
      </c>
      <c r="U1054">
        <f>output__2[[#This Row],[az]]*$B1054</f>
        <v>-0.11557619999998395</v>
      </c>
      <c r="V1054">
        <f>SUM(S$2:S1054)</f>
        <v>21.162556669999525</v>
      </c>
      <c r="W1054">
        <f>SUM(T$2:T1054)</f>
        <v>13.143504010000047</v>
      </c>
      <c r="X1054">
        <f>SUM($U$2:U1054)</f>
        <v>-99.929613729999332</v>
      </c>
      <c r="Y1054">
        <f>SQRT(output__2[[#This Row],[vx]]^2+output__2[[#This Row],[vy]]^2+output__2[[#This Row],[vz]]^2)</f>
        <v>102.9880245596482</v>
      </c>
      <c r="Z1054">
        <f t="shared" si="16"/>
        <v>0.97499999999999998</v>
      </c>
      <c r="AA1054">
        <f>output__2[[#This Row],[m segmental(kg)]]*output__2[[#This Row],[vmag]]</f>
        <v>100.41332394565698</v>
      </c>
    </row>
    <row r="1055" spans="1:27" x14ac:dyDescent="0.3">
      <c r="A1055">
        <v>132.24693099999999</v>
      </c>
      <c r="B1055">
        <f>output__2[[#This Row],[time]]-A1054</f>
        <v>0.1315050000000042</v>
      </c>
      <c r="C1055">
        <v>0.54</v>
      </c>
      <c r="D1055">
        <v>-0.77</v>
      </c>
      <c r="E1055">
        <v>0.69000000000000006</v>
      </c>
      <c r="F1055">
        <v>-0.21</v>
      </c>
      <c r="G1055">
        <v>0.15</v>
      </c>
      <c r="H1055">
        <v>0.09</v>
      </c>
      <c r="I1055">
        <f>output__2[[#This Row],[wx]]*180/PI()</f>
        <v>-12.032113697747286</v>
      </c>
      <c r="J1055">
        <f>output__2[[#This Row],[wy]]*180/PI()</f>
        <v>8.5943669269623477</v>
      </c>
      <c r="K1055">
        <f>output__2[[#This Row],[wz]]*180/PI()</f>
        <v>5.156620156177409</v>
      </c>
      <c r="L1055">
        <f>output__2[[#This Row],[wx (deg)]]*output__2[[#This Row],[dt]]</f>
        <v>-1.5822831118223075</v>
      </c>
      <c r="M1055">
        <f>output__2[[#This Row],[wy (deg)]]*output__2[[#This Row],[dt]]</f>
        <v>1.1302022227302198</v>
      </c>
      <c r="N1055">
        <f>output__2[[#This Row],[wz (deg)]]*output__2[[#This Row],[dt]]</f>
        <v>0.67812133363813187</v>
      </c>
      <c r="O1055">
        <f>SUM($L$2:output__2[[#This Row],[delta θx]])</f>
        <v>-165.62442454321638</v>
      </c>
      <c r="P1055">
        <f>SUM($M$2:output__2[[#This Row],[delta θy]])</f>
        <v>37.808862095559974</v>
      </c>
      <c r="Q1055">
        <f>SUM($N$2:output__2[[#This Row],[delta θz]])</f>
        <v>10.129492747455764</v>
      </c>
      <c r="R1055">
        <f>SQRT(output__2[[#This Row],[θ x]]^2+output__2[[#This Row],[θ y]]^2+output__2[[#This Row],[θ z]]^2)</f>
        <v>170.18685813409155</v>
      </c>
      <c r="S1055">
        <f>output__2[[#This Row],[ax]]*$B1055</f>
        <v>7.1012700000002274E-2</v>
      </c>
      <c r="T1055">
        <f>output__2[[#This Row],[ay]]*$B1055</f>
        <v>-0.10125885000000323</v>
      </c>
      <c r="U1055">
        <f>output__2[[#This Row],[az]]*$B1055</f>
        <v>9.0738450000002913E-2</v>
      </c>
      <c r="V1055">
        <f>SUM(S$2:S1055)</f>
        <v>21.233569369999525</v>
      </c>
      <c r="W1055">
        <f>SUM(T$2:T1055)</f>
        <v>13.042245160000045</v>
      </c>
      <c r="X1055">
        <f>SUM($U$2:U1055)</f>
        <v>-99.838875279999328</v>
      </c>
      <c r="Y1055">
        <f>SQRT(output__2[[#This Row],[vx]]^2+output__2[[#This Row],[vy]]^2+output__2[[#This Row],[vz]]^2)</f>
        <v>102.90172809131724</v>
      </c>
      <c r="Z1055">
        <f t="shared" si="16"/>
        <v>0.97499999999999998</v>
      </c>
      <c r="AA1055">
        <f>output__2[[#This Row],[m segmental(kg)]]*output__2[[#This Row],[vmag]]</f>
        <v>100.32918488903431</v>
      </c>
    </row>
    <row r="1056" spans="1:27" x14ac:dyDescent="0.3">
      <c r="A1056">
        <v>132.37282299999998</v>
      </c>
      <c r="B1056">
        <f>output__2[[#This Row],[time]]-A1055</f>
        <v>0.12589199999999323</v>
      </c>
      <c r="C1056">
        <v>0.22</v>
      </c>
      <c r="D1056">
        <v>-0.41000000000000003</v>
      </c>
      <c r="E1056">
        <v>0.75</v>
      </c>
      <c r="F1056">
        <v>-0.04</v>
      </c>
      <c r="G1056">
        <v>-0.1</v>
      </c>
      <c r="H1056">
        <v>0.09</v>
      </c>
      <c r="I1056">
        <f>output__2[[#This Row],[wx]]*180/PI()</f>
        <v>-2.2918311805232929</v>
      </c>
      <c r="J1056">
        <f>output__2[[#This Row],[wy]]*180/PI()</f>
        <v>-5.7295779513082321</v>
      </c>
      <c r="K1056">
        <f>output__2[[#This Row],[wz]]*180/PI()</f>
        <v>5.156620156177409</v>
      </c>
      <c r="L1056">
        <f>output__2[[#This Row],[wx (deg)]]*output__2[[#This Row],[dt]]</f>
        <v>-0.28852321097842287</v>
      </c>
      <c r="M1056">
        <f>output__2[[#This Row],[wy (deg)]]*output__2[[#This Row],[dt]]</f>
        <v>-0.72130802744605715</v>
      </c>
      <c r="N1056">
        <f>output__2[[#This Row],[wz (deg)]]*output__2[[#This Row],[dt]]</f>
        <v>0.64917722470145145</v>
      </c>
      <c r="O1056">
        <f>SUM($L$2:output__2[[#This Row],[delta θx]])</f>
        <v>-165.91294775419479</v>
      </c>
      <c r="P1056">
        <f>SUM($M$2:output__2[[#This Row],[delta θy]])</f>
        <v>37.087554068113917</v>
      </c>
      <c r="Q1056">
        <f>SUM($N$2:output__2[[#This Row],[delta θz]])</f>
        <v>10.778669972157216</v>
      </c>
      <c r="R1056">
        <f>SQRT(output__2[[#This Row],[θ x]]^2+output__2[[#This Row],[θ y]]^2+output__2[[#This Row],[θ z]]^2)</f>
        <v>170.34897306884514</v>
      </c>
      <c r="S1056">
        <f>output__2[[#This Row],[ax]]*$B1056</f>
        <v>2.7696239999998512E-2</v>
      </c>
      <c r="T1056">
        <f>output__2[[#This Row],[ay]]*$B1056</f>
        <v>-5.1615719999997228E-2</v>
      </c>
      <c r="U1056">
        <f>output__2[[#This Row],[az]]*$B1056</f>
        <v>9.4418999999994924E-2</v>
      </c>
      <c r="V1056">
        <f>SUM(S$2:S1056)</f>
        <v>21.261265609999523</v>
      </c>
      <c r="W1056">
        <f>SUM(T$2:T1056)</f>
        <v>12.990629440000047</v>
      </c>
      <c r="X1056">
        <f>SUM($U$2:U1056)</f>
        <v>-99.744456279999326</v>
      </c>
      <c r="Y1056">
        <f>SQRT(output__2[[#This Row],[vx]]^2+output__2[[#This Row],[vy]]^2+output__2[[#This Row],[vz]]^2)</f>
        <v>102.80931099457403</v>
      </c>
      <c r="Z1056">
        <f t="shared" si="16"/>
        <v>0.97499999999999998</v>
      </c>
      <c r="AA1056">
        <f>output__2[[#This Row],[m segmental(kg)]]*output__2[[#This Row],[vmag]]</f>
        <v>100.23907821970968</v>
      </c>
    </row>
    <row r="1057" spans="1:27" x14ac:dyDescent="0.3">
      <c r="A1057">
        <v>132.49158199999999</v>
      </c>
      <c r="B1057">
        <f>output__2[[#This Row],[time]]-A1056</f>
        <v>0.11875900000001138</v>
      </c>
      <c r="C1057">
        <v>-0.05</v>
      </c>
      <c r="D1057">
        <v>0.17</v>
      </c>
      <c r="E1057">
        <v>0.11</v>
      </c>
      <c r="F1057">
        <v>-0.22</v>
      </c>
      <c r="G1057">
        <v>-0.13</v>
      </c>
      <c r="H1057">
        <v>7.0000000000000007E-2</v>
      </c>
      <c r="I1057">
        <f>output__2[[#This Row],[wx]]*180/PI()</f>
        <v>-12.605071492878112</v>
      </c>
      <c r="J1057">
        <f>output__2[[#This Row],[wy]]*180/PI()</f>
        <v>-7.4484513367007024</v>
      </c>
      <c r="K1057">
        <f>output__2[[#This Row],[wz]]*180/PI()</f>
        <v>4.0107045659157627</v>
      </c>
      <c r="L1057">
        <f>output__2[[#This Row],[wx (deg)]]*output__2[[#This Row],[dt]]</f>
        <v>-1.4969656854228552</v>
      </c>
      <c r="M1057">
        <f>output__2[[#This Row],[wy (deg)]]*output__2[[#This Row],[dt]]</f>
        <v>-0.88457063229532351</v>
      </c>
      <c r="N1057">
        <f>output__2[[#This Row],[wz (deg)]]*output__2[[#This Row],[dt]]</f>
        <v>0.47630726354363573</v>
      </c>
      <c r="O1057">
        <f>SUM($L$2:output__2[[#This Row],[delta θx]])</f>
        <v>-167.40991343961764</v>
      </c>
      <c r="P1057">
        <f>SUM($M$2:output__2[[#This Row],[delta θy]])</f>
        <v>36.202983435818595</v>
      </c>
      <c r="Q1057">
        <f>SUM($N$2:output__2[[#This Row],[delta θz]])</f>
        <v>11.254977235700851</v>
      </c>
      <c r="R1057">
        <f>SQRT(output__2[[#This Row],[θ x]]^2+output__2[[#This Row],[θ y]]^2+output__2[[#This Row],[θ z]]^2)</f>
        <v>171.64908866664737</v>
      </c>
      <c r="S1057">
        <f>output__2[[#This Row],[ax]]*$B1057</f>
        <v>-5.9379500000005699E-3</v>
      </c>
      <c r="T1057">
        <f>output__2[[#This Row],[ay]]*$B1057</f>
        <v>2.0189030000001936E-2</v>
      </c>
      <c r="U1057">
        <f>output__2[[#This Row],[az]]*$B1057</f>
        <v>1.3063490000001253E-2</v>
      </c>
      <c r="V1057">
        <f>SUM(S$2:S1057)</f>
        <v>21.255327659999523</v>
      </c>
      <c r="W1057">
        <f>SUM(T$2:T1057)</f>
        <v>13.01081847000005</v>
      </c>
      <c r="X1057">
        <f>SUM($U$2:U1057)</f>
        <v>-99.731392789999319</v>
      </c>
      <c r="Y1057">
        <f>SQRT(output__2[[#This Row],[vx]]^2+output__2[[#This Row],[vy]]^2+output__2[[#This Row],[vz]]^2)</f>
        <v>102.79796232915497</v>
      </c>
      <c r="Z1057">
        <f t="shared" si="16"/>
        <v>0.97499999999999998</v>
      </c>
      <c r="AA1057">
        <f>output__2[[#This Row],[m segmental(kg)]]*output__2[[#This Row],[vmag]]</f>
        <v>100.2280132709261</v>
      </c>
    </row>
    <row r="1058" spans="1:27" x14ac:dyDescent="0.3">
      <c r="A1058">
        <v>132.62326899999999</v>
      </c>
      <c r="B1058">
        <f>output__2[[#This Row],[time]]-A1057</f>
        <v>0.13168699999999944</v>
      </c>
      <c r="C1058">
        <v>-0.33</v>
      </c>
      <c r="D1058">
        <v>2.56</v>
      </c>
      <c r="E1058">
        <v>-3.71</v>
      </c>
      <c r="F1058">
        <v>-0.22</v>
      </c>
      <c r="G1058">
        <v>0.16</v>
      </c>
      <c r="H1058">
        <v>0.5</v>
      </c>
      <c r="I1058">
        <f>output__2[[#This Row],[wx]]*180/PI()</f>
        <v>-12.605071492878112</v>
      </c>
      <c r="J1058">
        <f>output__2[[#This Row],[wy]]*180/PI()</f>
        <v>9.1673247220931717</v>
      </c>
      <c r="K1058">
        <f>output__2[[#This Row],[wz]]*180/PI()</f>
        <v>28.647889756541161</v>
      </c>
      <c r="L1058">
        <f>output__2[[#This Row],[wx (deg)]]*output__2[[#This Row],[dt]]</f>
        <v>-1.6599240496826329</v>
      </c>
      <c r="M1058">
        <f>output__2[[#This Row],[wy (deg)]]*output__2[[#This Row],[dt]]</f>
        <v>1.2072174906782784</v>
      </c>
      <c r="N1058">
        <f>output__2[[#This Row],[wz (deg)]]*output__2[[#This Row],[dt]]</f>
        <v>3.7725546583696201</v>
      </c>
      <c r="O1058">
        <f>SUM($L$2:output__2[[#This Row],[delta θx]])</f>
        <v>-169.06983748930028</v>
      </c>
      <c r="P1058">
        <f>SUM($M$2:output__2[[#This Row],[delta θy]])</f>
        <v>37.41020092649687</v>
      </c>
      <c r="Q1058">
        <f>SUM($N$2:output__2[[#This Row],[delta θz]])</f>
        <v>15.027531894070471</v>
      </c>
      <c r="R1058">
        <f>SQRT(output__2[[#This Row],[θ x]]^2+output__2[[#This Row],[θ y]]^2+output__2[[#This Row],[θ z]]^2)</f>
        <v>173.81012570286742</v>
      </c>
      <c r="S1058">
        <f>output__2[[#This Row],[ax]]*$B1058</f>
        <v>-4.3456709999999815E-2</v>
      </c>
      <c r="T1058">
        <f>output__2[[#This Row],[ay]]*$B1058</f>
        <v>0.3371187199999986</v>
      </c>
      <c r="U1058">
        <f>output__2[[#This Row],[az]]*$B1058</f>
        <v>-0.48855876999999792</v>
      </c>
      <c r="V1058">
        <f>SUM(S$2:S1058)</f>
        <v>21.211870949999522</v>
      </c>
      <c r="W1058">
        <f>SUM(T$2:T1058)</f>
        <v>13.347937190000049</v>
      </c>
      <c r="X1058">
        <f>SUM($U$2:U1058)</f>
        <v>-100.21995155999932</v>
      </c>
      <c r="Y1058">
        <f>SQRT(output__2[[#This Row],[vx]]^2+output__2[[#This Row],[vy]]^2+output__2[[#This Row],[vz]]^2)</f>
        <v>103.30609656315657</v>
      </c>
      <c r="Z1058">
        <f t="shared" si="16"/>
        <v>0.97499999999999998</v>
      </c>
      <c r="AA1058">
        <f>output__2[[#This Row],[m segmental(kg)]]*output__2[[#This Row],[vmag]]</f>
        <v>100.72344414907765</v>
      </c>
    </row>
    <row r="1059" spans="1:27" x14ac:dyDescent="0.3">
      <c r="A1059">
        <v>132.743585</v>
      </c>
      <c r="B1059">
        <f>output__2[[#This Row],[time]]-A1058</f>
        <v>0.12031600000000253</v>
      </c>
      <c r="C1059">
        <v>-0.42</v>
      </c>
      <c r="D1059">
        <v>0</v>
      </c>
      <c r="E1059">
        <v>-0.52</v>
      </c>
      <c r="F1059">
        <v>0.16</v>
      </c>
      <c r="G1059">
        <v>-0.42</v>
      </c>
      <c r="H1059">
        <v>0.45</v>
      </c>
      <c r="I1059">
        <f>output__2[[#This Row],[wx]]*180/PI()</f>
        <v>9.1673247220931717</v>
      </c>
      <c r="J1059">
        <f>output__2[[#This Row],[wy]]*180/PI()</f>
        <v>-24.064227395494573</v>
      </c>
      <c r="K1059">
        <f>output__2[[#This Row],[wz]]*180/PI()</f>
        <v>25.783100780887047</v>
      </c>
      <c r="L1059">
        <f>output__2[[#This Row],[wx (deg)]]*output__2[[#This Row],[dt]]</f>
        <v>1.1029758412633852</v>
      </c>
      <c r="M1059">
        <f>output__2[[#This Row],[wy (deg)]]*output__2[[#This Row],[dt]]</f>
        <v>-2.8953115833163858</v>
      </c>
      <c r="N1059">
        <f>output__2[[#This Row],[wz (deg)]]*output__2[[#This Row],[dt]]</f>
        <v>3.1021195535532713</v>
      </c>
      <c r="O1059">
        <f>SUM($L$2:output__2[[#This Row],[delta θx]])</f>
        <v>-167.96686164803691</v>
      </c>
      <c r="P1059">
        <f>SUM($M$2:output__2[[#This Row],[delta θy]])</f>
        <v>34.514889343180485</v>
      </c>
      <c r="Q1059">
        <f>SUM($N$2:output__2[[#This Row],[delta θz]])</f>
        <v>18.129651447623743</v>
      </c>
      <c r="R1059">
        <f>SQRT(output__2[[#This Row],[θ x]]^2+output__2[[#This Row],[θ y]]^2+output__2[[#This Row],[θ z]]^2)</f>
        <v>172.43209811364903</v>
      </c>
      <c r="S1059">
        <f>output__2[[#This Row],[ax]]*$B1059</f>
        <v>-5.0532720000001065E-2</v>
      </c>
      <c r="T1059">
        <f>output__2[[#This Row],[ay]]*$B1059</f>
        <v>0</v>
      </c>
      <c r="U1059">
        <f>output__2[[#This Row],[az]]*$B1059</f>
        <v>-6.2564320000001325E-2</v>
      </c>
      <c r="V1059">
        <f>SUM(S$2:S1059)</f>
        <v>21.161338229999522</v>
      </c>
      <c r="W1059">
        <f>SUM(T$2:T1059)</f>
        <v>13.347937190000049</v>
      </c>
      <c r="X1059">
        <f>SUM($U$2:U1059)</f>
        <v>-100.28251587999932</v>
      </c>
      <c r="Y1059">
        <f>SQRT(output__2[[#This Row],[vx]]^2+output__2[[#This Row],[vy]]^2+output__2[[#This Row],[vz]]^2)</f>
        <v>103.35643499141668</v>
      </c>
      <c r="Z1059">
        <f t="shared" si="16"/>
        <v>0.97499999999999998</v>
      </c>
      <c r="AA1059">
        <f>output__2[[#This Row],[m segmental(kg)]]*output__2[[#This Row],[vmag]]</f>
        <v>100.77252411663126</v>
      </c>
    </row>
    <row r="1060" spans="1:27" x14ac:dyDescent="0.3">
      <c r="A1060">
        <v>132.870397</v>
      </c>
      <c r="B1060">
        <f>output__2[[#This Row],[time]]-A1059</f>
        <v>0.12681200000000104</v>
      </c>
      <c r="C1060">
        <v>-0.34</v>
      </c>
      <c r="D1060">
        <v>-1.48</v>
      </c>
      <c r="E1060">
        <v>0.02</v>
      </c>
      <c r="F1060">
        <v>0</v>
      </c>
      <c r="G1060">
        <v>-0.2</v>
      </c>
      <c r="H1060">
        <v>-0.14000000000000001</v>
      </c>
      <c r="I1060">
        <f>output__2[[#This Row],[wx]]*180/PI()</f>
        <v>0</v>
      </c>
      <c r="J1060">
        <f>output__2[[#This Row],[wy]]*180/PI()</f>
        <v>-11.459155902616464</v>
      </c>
      <c r="K1060">
        <f>output__2[[#This Row],[wz]]*180/PI()</f>
        <v>-8.0214091318315255</v>
      </c>
      <c r="L1060">
        <f>output__2[[#This Row],[wx (deg)]]*output__2[[#This Row],[dt]]</f>
        <v>0</v>
      </c>
      <c r="M1060">
        <f>output__2[[#This Row],[wy (deg)]]*output__2[[#This Row],[dt]]</f>
        <v>-1.453158478322611</v>
      </c>
      <c r="N1060">
        <f>output__2[[#This Row],[wz (deg)]]*output__2[[#This Row],[dt]]</f>
        <v>-1.0172109348258278</v>
      </c>
      <c r="O1060">
        <f>SUM($L$2:output__2[[#This Row],[delta θx]])</f>
        <v>-167.96686164803691</v>
      </c>
      <c r="P1060">
        <f>SUM($M$2:output__2[[#This Row],[delta θy]])</f>
        <v>33.061730864857871</v>
      </c>
      <c r="Q1060">
        <f>SUM($N$2:output__2[[#This Row],[delta θz]])</f>
        <v>17.112440512797917</v>
      </c>
      <c r="R1060">
        <f>SQRT(output__2[[#This Row],[θ x]]^2+output__2[[#This Row],[θ y]]^2+output__2[[#This Row],[θ z]]^2)</f>
        <v>172.04296056501443</v>
      </c>
      <c r="S1060">
        <f>output__2[[#This Row],[ax]]*$B1060</f>
        <v>-4.3116080000000355E-2</v>
      </c>
      <c r="T1060">
        <f>output__2[[#This Row],[ay]]*$B1060</f>
        <v>-0.18768176000000153</v>
      </c>
      <c r="U1060">
        <f>output__2[[#This Row],[az]]*$B1060</f>
        <v>2.5362400000000208E-3</v>
      </c>
      <c r="V1060">
        <f>SUM(S$2:S1060)</f>
        <v>21.118222149999522</v>
      </c>
      <c r="W1060">
        <f>SUM(T$2:T1060)</f>
        <v>13.160255430000047</v>
      </c>
      <c r="X1060">
        <f>SUM($U$2:U1060)</f>
        <v>-100.27997963999933</v>
      </c>
      <c r="Y1060">
        <f>SQRT(output__2[[#This Row],[vx]]^2+output__2[[#This Row],[vy]]^2+output__2[[#This Row],[vz]]^2)</f>
        <v>103.3210818098526</v>
      </c>
      <c r="Z1060">
        <f t="shared" si="16"/>
        <v>0.97499999999999998</v>
      </c>
      <c r="AA1060">
        <f>output__2[[#This Row],[m segmental(kg)]]*output__2[[#This Row],[vmag]]</f>
        <v>100.73805476460629</v>
      </c>
    </row>
    <row r="1061" spans="1:27" x14ac:dyDescent="0.3">
      <c r="A1061">
        <v>133.000123</v>
      </c>
      <c r="B1061">
        <f>output__2[[#This Row],[time]]-A1060</f>
        <v>0.12972600000000511</v>
      </c>
      <c r="C1061">
        <v>-0.2</v>
      </c>
      <c r="D1061">
        <v>0.16</v>
      </c>
      <c r="E1061">
        <v>0.35000000000000003</v>
      </c>
      <c r="F1061">
        <v>0.13</v>
      </c>
      <c r="G1061">
        <v>-0.01</v>
      </c>
      <c r="H1061">
        <v>-0.09</v>
      </c>
      <c r="I1061">
        <f>output__2[[#This Row],[wx]]*180/PI()</f>
        <v>7.4484513367007024</v>
      </c>
      <c r="J1061">
        <f>output__2[[#This Row],[wy]]*180/PI()</f>
        <v>-0.57295779513082323</v>
      </c>
      <c r="K1061">
        <f>output__2[[#This Row],[wz]]*180/PI()</f>
        <v>-5.156620156177409</v>
      </c>
      <c r="L1061">
        <f>output__2[[#This Row],[wx (deg)]]*output__2[[#This Row],[dt]]</f>
        <v>0.96625779810487344</v>
      </c>
      <c r="M1061">
        <f>output__2[[#This Row],[wy (deg)]]*output__2[[#This Row],[dt]]</f>
        <v>-7.4327522931144099E-2</v>
      </c>
      <c r="N1061">
        <f>output__2[[#This Row],[wz (deg)]]*output__2[[#This Row],[dt]]</f>
        <v>-0.66894770638029688</v>
      </c>
      <c r="O1061">
        <f>SUM($L$2:output__2[[#This Row],[delta θx]])</f>
        <v>-167.00060384993205</v>
      </c>
      <c r="P1061">
        <f>SUM($M$2:output__2[[#This Row],[delta θy]])</f>
        <v>32.987403341926729</v>
      </c>
      <c r="Q1061">
        <f>SUM($N$2:output__2[[#This Row],[delta θz]])</f>
        <v>16.44349280641762</v>
      </c>
      <c r="R1061">
        <f>SQRT(output__2[[#This Row],[θ x]]^2+output__2[[#This Row],[θ y]]^2+output__2[[#This Row],[θ z]]^2)</f>
        <v>171.01976178547204</v>
      </c>
      <c r="S1061">
        <f>output__2[[#This Row],[ax]]*$B1061</f>
        <v>-2.5945200000001025E-2</v>
      </c>
      <c r="T1061">
        <f>output__2[[#This Row],[ay]]*$B1061</f>
        <v>2.0756160000000818E-2</v>
      </c>
      <c r="U1061">
        <f>output__2[[#This Row],[az]]*$B1061</f>
        <v>4.5404100000001793E-2</v>
      </c>
      <c r="V1061">
        <f>SUM(S$2:S1061)</f>
        <v>21.092276949999519</v>
      </c>
      <c r="W1061">
        <f>SUM(T$2:T1061)</f>
        <v>13.181011590000049</v>
      </c>
      <c r="X1061">
        <f>SUM($U$2:U1061)</f>
        <v>-100.23457553999933</v>
      </c>
      <c r="Y1061">
        <f>SQRT(output__2[[#This Row],[vx]]^2+output__2[[#This Row],[vy]]^2+output__2[[#This Row],[vz]]^2)</f>
        <v>103.27435958240085</v>
      </c>
      <c r="Z1061">
        <f t="shared" si="16"/>
        <v>0.97499999999999998</v>
      </c>
      <c r="AA1061">
        <f>output__2[[#This Row],[m segmental(kg)]]*output__2[[#This Row],[vmag]]</f>
        <v>100.69250059284083</v>
      </c>
    </row>
    <row r="1062" spans="1:27" x14ac:dyDescent="0.3">
      <c r="A1062">
        <v>133.122837</v>
      </c>
      <c r="B1062">
        <f>output__2[[#This Row],[time]]-A1061</f>
        <v>0.12271400000000199</v>
      </c>
      <c r="C1062">
        <v>-0.38</v>
      </c>
      <c r="D1062">
        <v>-0.86</v>
      </c>
      <c r="E1062">
        <v>0.61</v>
      </c>
      <c r="F1062">
        <v>-0.47000000000000003</v>
      </c>
      <c r="G1062">
        <v>-0.02</v>
      </c>
      <c r="H1062">
        <v>-0.15</v>
      </c>
      <c r="I1062">
        <f>output__2[[#This Row],[wx]]*180/PI()</f>
        <v>-26.929016371148695</v>
      </c>
      <c r="J1062">
        <f>output__2[[#This Row],[wy]]*180/PI()</f>
        <v>-1.1459155902616465</v>
      </c>
      <c r="K1062">
        <f>output__2[[#This Row],[wz]]*180/PI()</f>
        <v>-8.5943669269623477</v>
      </c>
      <c r="L1062">
        <f>output__2[[#This Row],[wx (deg)]]*output__2[[#This Row],[dt]]</f>
        <v>-3.3045673149691943</v>
      </c>
      <c r="M1062">
        <f>output__2[[#This Row],[wy (deg)]]*output__2[[#This Row],[dt]]</f>
        <v>-0.14061988574336995</v>
      </c>
      <c r="N1062">
        <f>output__2[[#This Row],[wz (deg)]]*output__2[[#This Row],[dt]]</f>
        <v>-1.0546491430752747</v>
      </c>
      <c r="O1062">
        <f>SUM($L$2:output__2[[#This Row],[delta θx]])</f>
        <v>-170.30517116490125</v>
      </c>
      <c r="P1062">
        <f>SUM($M$2:output__2[[#This Row],[delta θy]])</f>
        <v>32.84678345618336</v>
      </c>
      <c r="Q1062">
        <f>SUM($N$2:output__2[[#This Row],[delta θz]])</f>
        <v>15.388843663342346</v>
      </c>
      <c r="R1062">
        <f>SQRT(output__2[[#This Row],[θ x]]^2+output__2[[#This Row],[θ y]]^2+output__2[[#This Row],[θ z]]^2)</f>
        <v>174.12518203355455</v>
      </c>
      <c r="S1062">
        <f>output__2[[#This Row],[ax]]*$B1062</f>
        <v>-4.6631320000000753E-2</v>
      </c>
      <c r="T1062">
        <f>output__2[[#This Row],[ay]]*$B1062</f>
        <v>-0.1055340400000017</v>
      </c>
      <c r="U1062">
        <f>output__2[[#This Row],[az]]*$B1062</f>
        <v>7.4855540000001206E-2</v>
      </c>
      <c r="V1062">
        <f>SUM(S$2:S1062)</f>
        <v>21.04564562999952</v>
      </c>
      <c r="W1062">
        <f>SUM(T$2:T1062)</f>
        <v>13.075477550000047</v>
      </c>
      <c r="X1062">
        <f>SUM($U$2:U1062)</f>
        <v>-100.15971999999933</v>
      </c>
      <c r="Y1062">
        <f>SQRT(output__2[[#This Row],[vx]]^2+output__2[[#This Row],[vy]]^2+output__2[[#This Row],[vz]]^2)</f>
        <v>103.17876149490425</v>
      </c>
      <c r="Z1062">
        <f t="shared" si="16"/>
        <v>0.97499999999999998</v>
      </c>
      <c r="AA1062">
        <f>output__2[[#This Row],[m segmental(kg)]]*output__2[[#This Row],[vmag]]</f>
        <v>100.59929245753165</v>
      </c>
    </row>
    <row r="1063" spans="1:27" x14ac:dyDescent="0.3">
      <c r="A1063">
        <v>133.28048899999999</v>
      </c>
      <c r="B1063">
        <f>output__2[[#This Row],[time]]-A1062</f>
        <v>0.15765199999998458</v>
      </c>
      <c r="C1063">
        <v>1.1500000000000001</v>
      </c>
      <c r="D1063">
        <v>-2.61</v>
      </c>
      <c r="E1063">
        <v>-0.51</v>
      </c>
      <c r="F1063">
        <v>-0.43</v>
      </c>
      <c r="G1063">
        <v>0.54</v>
      </c>
      <c r="H1063">
        <v>-0.14000000000000001</v>
      </c>
      <c r="I1063">
        <f>output__2[[#This Row],[wx]]*180/PI()</f>
        <v>-24.637185190625402</v>
      </c>
      <c r="J1063">
        <f>output__2[[#This Row],[wy]]*180/PI()</f>
        <v>30.939720937064454</v>
      </c>
      <c r="K1063">
        <f>output__2[[#This Row],[wz]]*180/PI()</f>
        <v>-8.0214091318315255</v>
      </c>
      <c r="L1063">
        <f>output__2[[#This Row],[wx (deg)]]*output__2[[#This Row],[dt]]</f>
        <v>-3.8841015196720963</v>
      </c>
      <c r="M1063">
        <f>output__2[[#This Row],[wy (deg)]]*output__2[[#This Row],[dt]]</f>
        <v>4.877708885169608</v>
      </c>
      <c r="N1063">
        <f>output__2[[#This Row],[wz (deg)]]*output__2[[#This Row],[dt]]</f>
        <v>-1.26459119245138</v>
      </c>
      <c r="O1063">
        <f>SUM($L$2:output__2[[#This Row],[delta θx]])</f>
        <v>-174.18927268457335</v>
      </c>
      <c r="P1063">
        <f>SUM($M$2:output__2[[#This Row],[delta θy]])</f>
        <v>37.72449234135297</v>
      </c>
      <c r="Q1063">
        <f>SUM($N$2:output__2[[#This Row],[delta θz]])</f>
        <v>14.124252470890966</v>
      </c>
      <c r="R1063">
        <f>SQRT(output__2[[#This Row],[θ x]]^2+output__2[[#This Row],[θ y]]^2+output__2[[#This Row],[θ z]]^2)</f>
        <v>178.78628176863828</v>
      </c>
      <c r="S1063">
        <f>output__2[[#This Row],[ax]]*$B1063</f>
        <v>0.1812997999999823</v>
      </c>
      <c r="T1063">
        <f>output__2[[#This Row],[ay]]*$B1063</f>
        <v>-0.41147171999995974</v>
      </c>
      <c r="U1063">
        <f>output__2[[#This Row],[az]]*$B1063</f>
        <v>-8.0402519999992136E-2</v>
      </c>
      <c r="V1063">
        <f>SUM(S$2:S1063)</f>
        <v>21.226945429999503</v>
      </c>
      <c r="W1063">
        <f>SUM(T$2:T1063)</f>
        <v>12.664005830000088</v>
      </c>
      <c r="X1063">
        <f>SUM($U$2:U1063)</f>
        <v>-100.24012251999932</v>
      </c>
      <c r="Y1063">
        <f>SQRT(output__2[[#This Row],[vx]]^2+output__2[[#This Row],[vy]]^2+output__2[[#This Row],[vz]]^2)</f>
        <v>103.24263856941533</v>
      </c>
      <c r="Z1063">
        <f t="shared" si="16"/>
        <v>0.97499999999999998</v>
      </c>
      <c r="AA1063">
        <f>output__2[[#This Row],[m segmental(kg)]]*output__2[[#This Row],[vmag]]</f>
        <v>100.66157260517994</v>
      </c>
    </row>
    <row r="1064" spans="1:27" x14ac:dyDescent="0.3">
      <c r="A1064">
        <v>133.37033</v>
      </c>
      <c r="B1064">
        <f>output__2[[#This Row],[time]]-A1063</f>
        <v>8.9841000000006943E-2</v>
      </c>
      <c r="C1064">
        <v>1.03</v>
      </c>
      <c r="D1064">
        <v>1.05</v>
      </c>
      <c r="E1064">
        <v>-0.14000000000000001</v>
      </c>
      <c r="F1064">
        <v>-0.3</v>
      </c>
      <c r="G1064">
        <v>0.19</v>
      </c>
      <c r="H1064">
        <v>0.16</v>
      </c>
      <c r="I1064">
        <f>output__2[[#This Row],[wx]]*180/PI()</f>
        <v>-17.188733853924695</v>
      </c>
      <c r="J1064">
        <f>output__2[[#This Row],[wy]]*180/PI()</f>
        <v>10.886198107485642</v>
      </c>
      <c r="K1064">
        <f>output__2[[#This Row],[wz]]*180/PI()</f>
        <v>9.1673247220931717</v>
      </c>
      <c r="L1064">
        <f>output__2[[#This Row],[wx (deg)]]*output__2[[#This Row],[dt]]</f>
        <v>-1.5442530381705679</v>
      </c>
      <c r="M1064">
        <f>output__2[[#This Row],[wy (deg)]]*output__2[[#This Row],[dt]]</f>
        <v>0.97802692417469317</v>
      </c>
      <c r="N1064">
        <f>output__2[[#This Row],[wz (deg)]]*output__2[[#This Row],[dt]]</f>
        <v>0.82360162035763629</v>
      </c>
      <c r="O1064">
        <f>SUM($L$2:output__2[[#This Row],[delta θx]])</f>
        <v>-175.73352572274393</v>
      </c>
      <c r="P1064">
        <f>SUM($M$2:output__2[[#This Row],[delta θy]])</f>
        <v>38.702519265527663</v>
      </c>
      <c r="Q1064">
        <f>SUM($N$2:output__2[[#This Row],[delta θz]])</f>
        <v>14.947854091248601</v>
      </c>
      <c r="R1064">
        <f>SQRT(output__2[[#This Row],[θ x]]^2+output__2[[#This Row],[θ y]]^2+output__2[[#This Row],[θ z]]^2)</f>
        <v>180.56465712419498</v>
      </c>
      <c r="S1064">
        <f>output__2[[#This Row],[ax]]*$B1064</f>
        <v>9.2536230000007158E-2</v>
      </c>
      <c r="T1064">
        <f>output__2[[#This Row],[ay]]*$B1064</f>
        <v>9.4333050000007287E-2</v>
      </c>
      <c r="U1064">
        <f>output__2[[#This Row],[az]]*$B1064</f>
        <v>-1.2577740000000974E-2</v>
      </c>
      <c r="V1064">
        <f>SUM(S$2:S1064)</f>
        <v>21.319481659999511</v>
      </c>
      <c r="W1064">
        <f>SUM(T$2:T1064)</f>
        <v>12.758338880000094</v>
      </c>
      <c r="X1064">
        <f>SUM($U$2:U1064)</f>
        <v>-100.25270025999932</v>
      </c>
      <c r="Y1064">
        <f>SQRT(output__2[[#This Row],[vx]]^2+output__2[[#This Row],[vy]]^2+output__2[[#This Row],[vz]]^2)</f>
        <v>103.28552376131537</v>
      </c>
      <c r="Z1064">
        <f t="shared" si="16"/>
        <v>0.97499999999999998</v>
      </c>
      <c r="AA1064">
        <f>output__2[[#This Row],[m segmental(kg)]]*output__2[[#This Row],[vmag]]</f>
        <v>100.70338566728249</v>
      </c>
    </row>
    <row r="1065" spans="1:27" x14ac:dyDescent="0.3">
      <c r="A1065">
        <v>133.50607199999999</v>
      </c>
      <c r="B1065">
        <f>output__2[[#This Row],[time]]-A1064</f>
        <v>0.13574199999999337</v>
      </c>
      <c r="C1065">
        <v>0.32</v>
      </c>
      <c r="D1065">
        <v>-0.01</v>
      </c>
      <c r="E1065">
        <v>0.02</v>
      </c>
      <c r="F1065">
        <v>0.15</v>
      </c>
      <c r="G1065">
        <v>0.23</v>
      </c>
      <c r="H1065">
        <v>0.06</v>
      </c>
      <c r="I1065">
        <f>output__2[[#This Row],[wx]]*180/PI()</f>
        <v>8.5943669269623477</v>
      </c>
      <c r="J1065">
        <f>output__2[[#This Row],[wy]]*180/PI()</f>
        <v>13.178029288008934</v>
      </c>
      <c r="K1065">
        <f>output__2[[#This Row],[wz]]*180/PI()</f>
        <v>3.4377467707849392</v>
      </c>
      <c r="L1065">
        <f>output__2[[#This Row],[wx (deg)]]*output__2[[#This Row],[dt]]</f>
        <v>1.1666165553996659</v>
      </c>
      <c r="M1065">
        <f>output__2[[#This Row],[wy (deg)]]*output__2[[#This Row],[dt]]</f>
        <v>1.7888120516128214</v>
      </c>
      <c r="N1065">
        <f>output__2[[#This Row],[wz (deg)]]*output__2[[#This Row],[dt]]</f>
        <v>0.46664662215986641</v>
      </c>
      <c r="O1065">
        <f>SUM($L$2:output__2[[#This Row],[delta θx]])</f>
        <v>-174.56690916734428</v>
      </c>
      <c r="P1065">
        <f>SUM($M$2:output__2[[#This Row],[delta θy]])</f>
        <v>40.491331317140485</v>
      </c>
      <c r="Q1065">
        <f>SUM($N$2:output__2[[#This Row],[delta θz]])</f>
        <v>15.414500713408467</v>
      </c>
      <c r="R1065">
        <f>SQRT(output__2[[#This Row],[θ x]]^2+output__2[[#This Row],[θ y]]^2+output__2[[#This Row],[θ z]]^2)</f>
        <v>179.86317166201073</v>
      </c>
      <c r="S1065">
        <f>output__2[[#This Row],[ax]]*$B1065</f>
        <v>4.3437439999997877E-2</v>
      </c>
      <c r="T1065">
        <f>output__2[[#This Row],[ay]]*$B1065</f>
        <v>-1.3574199999999337E-3</v>
      </c>
      <c r="U1065">
        <f>output__2[[#This Row],[az]]*$B1065</f>
        <v>2.7148399999998673E-3</v>
      </c>
      <c r="V1065">
        <f>SUM(S$2:S1065)</f>
        <v>21.362919099999509</v>
      </c>
      <c r="W1065">
        <f>SUM(T$2:T1065)</f>
        <v>12.756981460000095</v>
      </c>
      <c r="X1065">
        <f>SUM($U$2:U1065)</f>
        <v>-100.24998541999932</v>
      </c>
      <c r="Y1065">
        <f>SQRT(output__2[[#This Row],[vx]]^2+output__2[[#This Row],[vy]]^2+output__2[[#This Row],[vz]]^2)</f>
        <v>103.29169601257395</v>
      </c>
      <c r="Z1065">
        <f t="shared" si="16"/>
        <v>0.97499999999999998</v>
      </c>
      <c r="AA1065">
        <f>output__2[[#This Row],[m segmental(kg)]]*output__2[[#This Row],[vmag]]</f>
        <v>100.70940361225961</v>
      </c>
    </row>
    <row r="1066" spans="1:27" x14ac:dyDescent="0.3">
      <c r="A1066">
        <v>133.63277600000001</v>
      </c>
      <c r="B1066">
        <f>output__2[[#This Row],[time]]-A1065</f>
        <v>0.12670400000001791</v>
      </c>
      <c r="C1066">
        <v>0.9</v>
      </c>
      <c r="D1066">
        <v>0.18</v>
      </c>
      <c r="E1066">
        <v>0.65</v>
      </c>
      <c r="F1066">
        <v>0.15</v>
      </c>
      <c r="G1066">
        <v>0.16</v>
      </c>
      <c r="H1066">
        <v>-0.05</v>
      </c>
      <c r="I1066">
        <f>output__2[[#This Row],[wx]]*180/PI()</f>
        <v>8.5943669269623477</v>
      </c>
      <c r="J1066">
        <f>output__2[[#This Row],[wy]]*180/PI()</f>
        <v>9.1673247220931717</v>
      </c>
      <c r="K1066">
        <f>output__2[[#This Row],[wz]]*180/PI()</f>
        <v>-2.8647889756541161</v>
      </c>
      <c r="L1066">
        <f>output__2[[#This Row],[wx (deg)]]*output__2[[#This Row],[dt]]</f>
        <v>1.0889406671139912</v>
      </c>
      <c r="M1066">
        <f>output__2[[#This Row],[wy (deg)]]*output__2[[#This Row],[dt]]</f>
        <v>1.1615367115882576</v>
      </c>
      <c r="N1066">
        <f>output__2[[#This Row],[wz (deg)]]*output__2[[#This Row],[dt]]</f>
        <v>-0.36298022237133043</v>
      </c>
      <c r="O1066">
        <f>SUM($L$2:output__2[[#This Row],[delta θx]])</f>
        <v>-173.47796850023028</v>
      </c>
      <c r="P1066">
        <f>SUM($M$2:output__2[[#This Row],[delta θy]])</f>
        <v>41.65286802872874</v>
      </c>
      <c r="Q1066">
        <f>SUM($N$2:output__2[[#This Row],[delta θz]])</f>
        <v>15.051520491037136</v>
      </c>
      <c r="R1066">
        <f>SQRT(output__2[[#This Row],[θ x]]^2+output__2[[#This Row],[θ y]]^2+output__2[[#This Row],[θ z]]^2)</f>
        <v>179.04221635993477</v>
      </c>
      <c r="S1066">
        <f>output__2[[#This Row],[ax]]*$B1066</f>
        <v>0.11403360000001612</v>
      </c>
      <c r="T1066">
        <f>output__2[[#This Row],[ay]]*$B1066</f>
        <v>2.2806720000003222E-2</v>
      </c>
      <c r="U1066">
        <f>output__2[[#This Row],[az]]*$B1066</f>
        <v>8.2357600000011646E-2</v>
      </c>
      <c r="V1066">
        <f>SUM(S$2:S1066)</f>
        <v>21.476952699999526</v>
      </c>
      <c r="W1066">
        <f>SUM(T$2:T1066)</f>
        <v>12.779788180000098</v>
      </c>
      <c r="X1066">
        <f>SUM($U$2:U1066)</f>
        <v>-100.16762781999931</v>
      </c>
      <c r="Y1066">
        <f>SQRT(output__2[[#This Row],[vx]]^2+output__2[[#This Row],[vy]]^2+output__2[[#This Row],[vz]]^2)</f>
        <v>103.23824943444937</v>
      </c>
      <c r="Z1066">
        <f t="shared" si="16"/>
        <v>0.97499999999999998</v>
      </c>
      <c r="AA1066">
        <f>output__2[[#This Row],[m segmental(kg)]]*output__2[[#This Row],[vmag]]</f>
        <v>100.65729319858814</v>
      </c>
    </row>
    <row r="1067" spans="1:27" x14ac:dyDescent="0.3">
      <c r="A1067">
        <v>133.766141</v>
      </c>
      <c r="B1067">
        <f>output__2[[#This Row],[time]]-A1066</f>
        <v>0.13336499999999774</v>
      </c>
      <c r="C1067">
        <v>0.89</v>
      </c>
      <c r="D1067">
        <v>-0.09</v>
      </c>
      <c r="E1067">
        <v>7.0000000000000007E-2</v>
      </c>
      <c r="F1067">
        <v>-0.25</v>
      </c>
      <c r="G1067">
        <v>-0.02</v>
      </c>
      <c r="H1067">
        <v>-0.1</v>
      </c>
      <c r="I1067">
        <f>output__2[[#This Row],[wx]]*180/PI()</f>
        <v>-14.323944878270581</v>
      </c>
      <c r="J1067">
        <f>output__2[[#This Row],[wy]]*180/PI()</f>
        <v>-1.1459155902616465</v>
      </c>
      <c r="K1067">
        <f>output__2[[#This Row],[wz]]*180/PI()</f>
        <v>-5.7295779513082321</v>
      </c>
      <c r="L1067">
        <f>output__2[[#This Row],[wx (deg)]]*output__2[[#This Row],[dt]]</f>
        <v>-1.9103129086905235</v>
      </c>
      <c r="M1067">
        <f>output__2[[#This Row],[wy (deg)]]*output__2[[#This Row],[dt]]</f>
        <v>-0.15282503269524189</v>
      </c>
      <c r="N1067">
        <f>output__2[[#This Row],[wz (deg)]]*output__2[[#This Row],[dt]]</f>
        <v>-0.7641251634762094</v>
      </c>
      <c r="O1067">
        <f>SUM($L$2:output__2[[#This Row],[delta θx]])</f>
        <v>-175.38828140892079</v>
      </c>
      <c r="P1067">
        <f>SUM($M$2:output__2[[#This Row],[delta θy]])</f>
        <v>41.5000429960335</v>
      </c>
      <c r="Q1067">
        <f>SUM($N$2:output__2[[#This Row],[delta θz]])</f>
        <v>14.287395327560926</v>
      </c>
      <c r="R1067">
        <f>SQRT(output__2[[#This Row],[θ x]]^2+output__2[[#This Row],[θ y]]^2+output__2[[#This Row],[θ z]]^2)</f>
        <v>180.79666061488368</v>
      </c>
      <c r="S1067">
        <f>output__2[[#This Row],[ax]]*$B1067</f>
        <v>0.11869484999999799</v>
      </c>
      <c r="T1067">
        <f>output__2[[#This Row],[ay]]*$B1067</f>
        <v>-1.2002849999999796E-2</v>
      </c>
      <c r="U1067">
        <f>output__2[[#This Row],[az]]*$B1067</f>
        <v>9.3355499999998419E-3</v>
      </c>
      <c r="V1067">
        <f>SUM(S$2:S1067)</f>
        <v>21.595647549999523</v>
      </c>
      <c r="W1067">
        <f>SUM(T$2:T1067)</f>
        <v>12.767785330000098</v>
      </c>
      <c r="X1067">
        <f>SUM($U$2:U1067)</f>
        <v>-100.15829226999931</v>
      </c>
      <c r="Y1067">
        <f>SQRT(output__2[[#This Row],[vx]]^2+output__2[[#This Row],[vy]]^2+output__2[[#This Row],[vz]]^2)</f>
        <v>103.25246653605602</v>
      </c>
      <c r="Z1067">
        <f t="shared" si="16"/>
        <v>0.97499999999999998</v>
      </c>
      <c r="AA1067">
        <f>output__2[[#This Row],[m segmental(kg)]]*output__2[[#This Row],[vmag]]</f>
        <v>100.67115487265461</v>
      </c>
    </row>
    <row r="1068" spans="1:27" x14ac:dyDescent="0.3">
      <c r="A1068">
        <v>133.87348699999998</v>
      </c>
      <c r="B1068">
        <f>output__2[[#This Row],[time]]-A1067</f>
        <v>0.1073459999999784</v>
      </c>
      <c r="C1068">
        <v>-1.0900000000000001</v>
      </c>
      <c r="D1068">
        <v>-1.37</v>
      </c>
      <c r="E1068">
        <v>-0.57999999999999996</v>
      </c>
      <c r="F1068">
        <v>-0.41000000000000003</v>
      </c>
      <c r="G1068">
        <v>-0.36</v>
      </c>
      <c r="H1068">
        <v>0.12</v>
      </c>
      <c r="I1068">
        <f>output__2[[#This Row],[wx]]*180/PI()</f>
        <v>-23.491269600363758</v>
      </c>
      <c r="J1068">
        <f>output__2[[#This Row],[wy]]*180/PI()</f>
        <v>-20.626480624709636</v>
      </c>
      <c r="K1068">
        <f>output__2[[#This Row],[wz]]*180/PI()</f>
        <v>6.8754935415698784</v>
      </c>
      <c r="L1068">
        <f>output__2[[#This Row],[wx (deg)]]*output__2[[#This Row],[dt]]</f>
        <v>-2.5216938265201407</v>
      </c>
      <c r="M1068">
        <f>output__2[[#This Row],[wy (deg)]]*output__2[[#This Row],[dt]]</f>
        <v>-2.2141701891396353</v>
      </c>
      <c r="N1068">
        <f>output__2[[#This Row],[wz (deg)]]*output__2[[#This Row],[dt]]</f>
        <v>0.73805672971321168</v>
      </c>
      <c r="O1068">
        <f>SUM($L$2:output__2[[#This Row],[delta θx]])</f>
        <v>-177.90997523544092</v>
      </c>
      <c r="P1068">
        <f>SUM($M$2:output__2[[#This Row],[delta θy]])</f>
        <v>39.285872806893863</v>
      </c>
      <c r="Q1068">
        <f>SUM($N$2:output__2[[#This Row],[delta θz]])</f>
        <v>15.025452057274137</v>
      </c>
      <c r="R1068">
        <f>SQRT(output__2[[#This Row],[θ x]]^2+output__2[[#This Row],[θ y]]^2+output__2[[#This Row],[θ z]]^2)</f>
        <v>182.81439576794847</v>
      </c>
      <c r="S1068">
        <f>output__2[[#This Row],[ax]]*$B1068</f>
        <v>-0.11700713999997647</v>
      </c>
      <c r="T1068">
        <f>output__2[[#This Row],[ay]]*$B1068</f>
        <v>-0.14706401999997043</v>
      </c>
      <c r="U1068">
        <f>output__2[[#This Row],[az]]*$B1068</f>
        <v>-6.2260679999987467E-2</v>
      </c>
      <c r="V1068">
        <f>SUM(S$2:S1068)</f>
        <v>21.478640409999546</v>
      </c>
      <c r="W1068">
        <f>SUM(T$2:T1068)</f>
        <v>12.620721310000128</v>
      </c>
      <c r="X1068">
        <f>SUM($U$2:U1068)</f>
        <v>-100.2205529499993</v>
      </c>
      <c r="Y1068">
        <f>SQRT(output__2[[#This Row],[vx]]^2+output__2[[#This Row],[vy]]^2+output__2[[#This Row],[vz]]^2)</f>
        <v>103.27039185483113</v>
      </c>
      <c r="Z1068">
        <f t="shared" si="16"/>
        <v>0.97499999999999998</v>
      </c>
      <c r="AA1068">
        <f>output__2[[#This Row],[m segmental(kg)]]*output__2[[#This Row],[vmag]]</f>
        <v>100.68863205846036</v>
      </c>
    </row>
    <row r="1069" spans="1:27" x14ac:dyDescent="0.3">
      <c r="A1069">
        <v>134.02189199999998</v>
      </c>
      <c r="B1069">
        <f>output__2[[#This Row],[time]]-A1068</f>
        <v>0.14840499999999679</v>
      </c>
      <c r="C1069">
        <v>0.55000000000000004</v>
      </c>
      <c r="D1069">
        <v>1.32</v>
      </c>
      <c r="E1069">
        <v>-0.44</v>
      </c>
      <c r="F1069">
        <v>-0.14000000000000001</v>
      </c>
      <c r="G1069">
        <v>0.06</v>
      </c>
      <c r="H1069">
        <v>-0.05</v>
      </c>
      <c r="I1069">
        <f>output__2[[#This Row],[wx]]*180/PI()</f>
        <v>-8.0214091318315255</v>
      </c>
      <c r="J1069">
        <f>output__2[[#This Row],[wy]]*180/PI()</f>
        <v>3.4377467707849392</v>
      </c>
      <c r="K1069">
        <f>output__2[[#This Row],[wz]]*180/PI()</f>
        <v>-2.8647889756541161</v>
      </c>
      <c r="L1069">
        <f>output__2[[#This Row],[wx (deg)]]*output__2[[#This Row],[dt]]</f>
        <v>-1.1904172222094318</v>
      </c>
      <c r="M1069">
        <f>output__2[[#This Row],[wy (deg)]]*output__2[[#This Row],[dt]]</f>
        <v>0.51017880951832784</v>
      </c>
      <c r="N1069">
        <f>output__2[[#This Row],[wz (deg)]]*output__2[[#This Row],[dt]]</f>
        <v>-0.42514900793193988</v>
      </c>
      <c r="O1069">
        <f>SUM($L$2:output__2[[#This Row],[delta θx]])</f>
        <v>-179.10039245765034</v>
      </c>
      <c r="P1069">
        <f>SUM($M$2:output__2[[#This Row],[delta θy]])</f>
        <v>39.796051616412193</v>
      </c>
      <c r="Q1069">
        <f>SUM($N$2:output__2[[#This Row],[delta θz]])</f>
        <v>14.600303049342196</v>
      </c>
      <c r="R1069">
        <f>SQRT(output__2[[#This Row],[θ x]]^2+output__2[[#This Row],[θ y]]^2+output__2[[#This Row],[θ z]]^2)</f>
        <v>184.04848587226451</v>
      </c>
      <c r="S1069">
        <f>output__2[[#This Row],[ax]]*$B1069</f>
        <v>8.1622749999998245E-2</v>
      </c>
      <c r="T1069">
        <f>output__2[[#This Row],[ay]]*$B1069</f>
        <v>0.19589459999999578</v>
      </c>
      <c r="U1069">
        <f>output__2[[#This Row],[az]]*$B1069</f>
        <v>-6.5298199999998585E-2</v>
      </c>
      <c r="V1069">
        <f>SUM(S$2:S1069)</f>
        <v>21.560263159999543</v>
      </c>
      <c r="W1069">
        <f>SUM(T$2:T1069)</f>
        <v>12.816615910000124</v>
      </c>
      <c r="X1069">
        <f>SUM($U$2:U1069)</f>
        <v>-100.2858511499993</v>
      </c>
      <c r="Y1069">
        <f>SQRT(output__2[[#This Row],[vx]]^2+output__2[[#This Row],[vy]]^2+output__2[[#This Row],[vz]]^2)</f>
        <v>103.37486411982711</v>
      </c>
      <c r="Z1069">
        <f t="shared" si="16"/>
        <v>0.97499999999999998</v>
      </c>
      <c r="AA1069">
        <f>output__2[[#This Row],[m segmental(kg)]]*output__2[[#This Row],[vmag]]</f>
        <v>100.79049251683143</v>
      </c>
    </row>
    <row r="1070" spans="1:27" x14ac:dyDescent="0.3">
      <c r="A1070">
        <v>134.1327</v>
      </c>
      <c r="B1070">
        <f>output__2[[#This Row],[time]]-A1069</f>
        <v>0.11080800000002</v>
      </c>
      <c r="C1070">
        <v>0.17</v>
      </c>
      <c r="D1070">
        <v>7.0000000000000007E-2</v>
      </c>
      <c r="E1070">
        <v>-0.01</v>
      </c>
      <c r="F1070">
        <v>0.28000000000000003</v>
      </c>
      <c r="G1070">
        <v>0.03</v>
      </c>
      <c r="H1070">
        <v>-0.12</v>
      </c>
      <c r="I1070">
        <f>output__2[[#This Row],[wx]]*180/PI()</f>
        <v>16.042818263663051</v>
      </c>
      <c r="J1070">
        <f>output__2[[#This Row],[wy]]*180/PI()</f>
        <v>1.7188733853924696</v>
      </c>
      <c r="K1070">
        <f>output__2[[#This Row],[wz]]*180/PI()</f>
        <v>-6.8754935415698784</v>
      </c>
      <c r="L1070">
        <f>output__2[[#This Row],[wx (deg)]]*output__2[[#This Row],[dt]]</f>
        <v>1.7776726061602963</v>
      </c>
      <c r="M1070">
        <f>output__2[[#This Row],[wy (deg)]]*output__2[[#This Row],[dt]]</f>
        <v>0.19046492208860316</v>
      </c>
      <c r="N1070">
        <f>output__2[[#This Row],[wz (deg)]]*output__2[[#This Row],[dt]]</f>
        <v>-0.76185968835441265</v>
      </c>
      <c r="O1070">
        <f>SUM($L$2:output__2[[#This Row],[delta θx]])</f>
        <v>-177.32271985149004</v>
      </c>
      <c r="P1070">
        <f>SUM($M$2:output__2[[#This Row],[delta θy]])</f>
        <v>39.986516538500794</v>
      </c>
      <c r="Q1070">
        <f>SUM($N$2:output__2[[#This Row],[delta θz]])</f>
        <v>13.838443360987783</v>
      </c>
      <c r="R1070">
        <f>SQRT(output__2[[#This Row],[θ x]]^2+output__2[[#This Row],[θ y]]^2+output__2[[#This Row],[θ z]]^2)</f>
        <v>182.30131923567936</v>
      </c>
      <c r="S1070">
        <f>output__2[[#This Row],[ax]]*$B1070</f>
        <v>1.8837360000003401E-2</v>
      </c>
      <c r="T1070">
        <f>output__2[[#This Row],[ay]]*$B1070</f>
        <v>7.7565600000014008E-3</v>
      </c>
      <c r="U1070">
        <f>output__2[[#This Row],[az]]*$B1070</f>
        <v>-1.1080800000002001E-3</v>
      </c>
      <c r="V1070">
        <f>SUM(S$2:S1070)</f>
        <v>21.579100519999546</v>
      </c>
      <c r="W1070">
        <f>SUM(T$2:T1070)</f>
        <v>12.824372470000124</v>
      </c>
      <c r="X1070">
        <f>SUM($U$2:U1070)</f>
        <v>-100.2869592299993</v>
      </c>
      <c r="Y1070">
        <f>SQRT(output__2[[#This Row],[vx]]^2+output__2[[#This Row],[vy]]^2+output__2[[#This Row],[vz]]^2)</f>
        <v>103.38083139586895</v>
      </c>
      <c r="Z1070">
        <f t="shared" si="16"/>
        <v>0.97499999999999998</v>
      </c>
      <c r="AA1070">
        <f>output__2[[#This Row],[m segmental(kg)]]*output__2[[#This Row],[vmag]]</f>
        <v>100.79631061097223</v>
      </c>
    </row>
    <row r="1071" spans="1:27" x14ac:dyDescent="0.3">
      <c r="A1071">
        <v>134.24980399999998</v>
      </c>
      <c r="B1071">
        <f>output__2[[#This Row],[time]]-A1070</f>
        <v>0.11710399999998344</v>
      </c>
      <c r="C1071">
        <v>-0.14000000000000001</v>
      </c>
      <c r="D1071">
        <v>1.2</v>
      </c>
      <c r="E1071">
        <v>0.39</v>
      </c>
      <c r="F1071">
        <v>0.27</v>
      </c>
      <c r="G1071">
        <v>-0.13</v>
      </c>
      <c r="H1071">
        <v>-0.21</v>
      </c>
      <c r="I1071">
        <f>output__2[[#This Row],[wx]]*180/PI()</f>
        <v>15.469860468532227</v>
      </c>
      <c r="J1071">
        <f>output__2[[#This Row],[wy]]*180/PI()</f>
        <v>-7.4484513367007024</v>
      </c>
      <c r="K1071">
        <f>output__2[[#This Row],[wz]]*180/PI()</f>
        <v>-12.032113697747286</v>
      </c>
      <c r="L1071">
        <f>output__2[[#This Row],[wx (deg)]]*output__2[[#This Row],[dt]]</f>
        <v>1.8115825403067418</v>
      </c>
      <c r="M1071">
        <f>output__2[[#This Row],[wy (deg)]]*output__2[[#This Row],[dt]]</f>
        <v>-0.87224344533287568</v>
      </c>
      <c r="N1071">
        <f>output__2[[#This Row],[wz (deg)]]*output__2[[#This Row],[dt]]</f>
        <v>-1.409008642460799</v>
      </c>
      <c r="O1071">
        <f>SUM($L$2:output__2[[#This Row],[delta θx]])</f>
        <v>-175.51113731118329</v>
      </c>
      <c r="P1071">
        <f>SUM($M$2:output__2[[#This Row],[delta θy]])</f>
        <v>39.114273093167917</v>
      </c>
      <c r="Q1071">
        <f>SUM($N$2:output__2[[#This Row],[delta θz]])</f>
        <v>12.429434718526984</v>
      </c>
      <c r="R1071">
        <f>SQRT(output__2[[#This Row],[θ x]]^2+output__2[[#This Row],[θ y]]^2+output__2[[#This Row],[θ z]]^2)</f>
        <v>180.24587797587517</v>
      </c>
      <c r="S1071">
        <f>output__2[[#This Row],[ax]]*$B1071</f>
        <v>-1.6394559999997685E-2</v>
      </c>
      <c r="T1071">
        <f>output__2[[#This Row],[ay]]*$B1071</f>
        <v>0.14052479999998013</v>
      </c>
      <c r="U1071">
        <f>output__2[[#This Row],[az]]*$B1071</f>
        <v>4.5670559999993546E-2</v>
      </c>
      <c r="V1071">
        <f>SUM(S$2:S1071)</f>
        <v>21.562705959999548</v>
      </c>
      <c r="W1071">
        <f>SUM(T$2:T1071)</f>
        <v>12.964897270000105</v>
      </c>
      <c r="X1071">
        <f>SUM($U$2:U1071)</f>
        <v>-100.24128866999931</v>
      </c>
      <c r="Y1071">
        <f>SQRT(output__2[[#This Row],[vx]]^2+output__2[[#This Row],[vy]]^2+output__2[[#This Row],[vz]]^2)</f>
        <v>103.35064007426944</v>
      </c>
      <c r="Z1071">
        <f t="shared" si="16"/>
        <v>0.97499999999999998</v>
      </c>
      <c r="AA1071">
        <f>output__2[[#This Row],[m segmental(kg)]]*output__2[[#This Row],[vmag]]</f>
        <v>100.76687407241269</v>
      </c>
    </row>
    <row r="1072" spans="1:27" x14ac:dyDescent="0.3">
      <c r="A1072">
        <v>134.37535199999999</v>
      </c>
      <c r="B1072">
        <f>output__2[[#This Row],[time]]-A1071</f>
        <v>0.1255480000000091</v>
      </c>
      <c r="C1072">
        <v>-0.04</v>
      </c>
      <c r="D1072">
        <v>1.19</v>
      </c>
      <c r="E1072">
        <v>-1.92</v>
      </c>
      <c r="F1072">
        <v>0.01</v>
      </c>
      <c r="G1072">
        <v>0.39</v>
      </c>
      <c r="H1072">
        <v>0.02</v>
      </c>
      <c r="I1072">
        <f>output__2[[#This Row],[wx]]*180/PI()</f>
        <v>0.57295779513082323</v>
      </c>
      <c r="J1072">
        <f>output__2[[#This Row],[wy]]*180/PI()</f>
        <v>22.345354010102106</v>
      </c>
      <c r="K1072">
        <f>output__2[[#This Row],[wz]]*180/PI()</f>
        <v>1.1459155902616465</v>
      </c>
      <c r="L1072">
        <f>output__2[[#This Row],[wx (deg)]]*output__2[[#This Row],[dt]]</f>
        <v>7.1933705263089801E-2</v>
      </c>
      <c r="M1072">
        <f>output__2[[#This Row],[wy (deg)]]*output__2[[#This Row],[dt]]</f>
        <v>2.8054145052605026</v>
      </c>
      <c r="N1072">
        <f>output__2[[#This Row],[wz (deg)]]*output__2[[#This Row],[dt]]</f>
        <v>0.1438674105261796</v>
      </c>
      <c r="O1072">
        <f>SUM($L$2:output__2[[#This Row],[delta θx]])</f>
        <v>-175.4392036059202</v>
      </c>
      <c r="P1072">
        <f>SUM($M$2:output__2[[#This Row],[delta θy]])</f>
        <v>41.919687598428418</v>
      </c>
      <c r="Q1072">
        <f>SUM($N$2:output__2[[#This Row],[delta θz]])</f>
        <v>12.573302129053165</v>
      </c>
      <c r="R1072">
        <f>SQRT(output__2[[#This Row],[θ x]]^2+output__2[[#This Row],[θ y]]^2+output__2[[#This Row],[θ z]]^2)</f>
        <v>180.81554771826953</v>
      </c>
      <c r="S1072">
        <f>output__2[[#This Row],[ax]]*$B1072</f>
        <v>-5.0219200000003643E-3</v>
      </c>
      <c r="T1072">
        <f>output__2[[#This Row],[ay]]*$B1072</f>
        <v>0.14940212000001082</v>
      </c>
      <c r="U1072">
        <f>output__2[[#This Row],[az]]*$B1072</f>
        <v>-0.24105216000001745</v>
      </c>
      <c r="V1072">
        <f>SUM(S$2:S1072)</f>
        <v>21.557684039999547</v>
      </c>
      <c r="W1072">
        <f>SUM(T$2:T1072)</f>
        <v>13.114299390000115</v>
      </c>
      <c r="X1072">
        <f>SUM($U$2:U1072)</f>
        <v>-100.48234082999933</v>
      </c>
      <c r="Y1072">
        <f>SQRT(output__2[[#This Row],[vx]]^2+output__2[[#This Row],[vy]]^2+output__2[[#This Row],[vz]]^2)</f>
        <v>103.60221719796908</v>
      </c>
      <c r="Z1072">
        <f t="shared" si="16"/>
        <v>0.97499999999999998</v>
      </c>
      <c r="AA1072">
        <f>output__2[[#This Row],[m segmental(kg)]]*output__2[[#This Row],[vmag]]</f>
        <v>101.01216176801985</v>
      </c>
    </row>
    <row r="1073" spans="1:27" x14ac:dyDescent="0.3">
      <c r="A1073">
        <v>134.51139999999998</v>
      </c>
      <c r="B1073">
        <f>output__2[[#This Row],[time]]-A1072</f>
        <v>0.13604799999998818</v>
      </c>
      <c r="C1073">
        <v>0.42</v>
      </c>
      <c r="D1073">
        <v>-2.54</v>
      </c>
      <c r="E1073">
        <v>1.41</v>
      </c>
      <c r="F1073">
        <v>0.28000000000000003</v>
      </c>
      <c r="G1073">
        <v>0.39</v>
      </c>
      <c r="H1073">
        <v>-0.15</v>
      </c>
      <c r="I1073">
        <f>output__2[[#This Row],[wx]]*180/PI()</f>
        <v>16.042818263663051</v>
      </c>
      <c r="J1073">
        <f>output__2[[#This Row],[wy]]*180/PI()</f>
        <v>22.345354010102106</v>
      </c>
      <c r="K1073">
        <f>output__2[[#This Row],[wz]]*180/PI()</f>
        <v>-8.5943669269623477</v>
      </c>
      <c r="L1073">
        <f>output__2[[#This Row],[wx (deg)]]*output__2[[#This Row],[dt]]</f>
        <v>2.182593339134641</v>
      </c>
      <c r="M1073">
        <f>output__2[[#This Row],[wy (deg)]]*output__2[[#This Row],[dt]]</f>
        <v>3.0400407223661072</v>
      </c>
      <c r="N1073">
        <f>output__2[[#This Row],[wz (deg)]]*output__2[[#This Row],[dt]]</f>
        <v>-1.1692464316792719</v>
      </c>
      <c r="O1073">
        <f>SUM($L$2:output__2[[#This Row],[delta θx]])</f>
        <v>-173.25661026678557</v>
      </c>
      <c r="P1073">
        <f>SUM($M$2:output__2[[#This Row],[delta θy]])</f>
        <v>44.959728320794525</v>
      </c>
      <c r="Q1073">
        <f>SUM($N$2:output__2[[#This Row],[delta θz]])</f>
        <v>11.404055697373893</v>
      </c>
      <c r="R1073">
        <f>SQRT(output__2[[#This Row],[θ x]]^2+output__2[[#This Row],[θ y]]^2+output__2[[#This Row],[θ z]]^2)</f>
        <v>179.35797350038635</v>
      </c>
      <c r="S1073">
        <f>output__2[[#This Row],[ax]]*$B1073</f>
        <v>5.7140159999995034E-2</v>
      </c>
      <c r="T1073">
        <f>output__2[[#This Row],[ay]]*$B1073</f>
        <v>-0.34556191999996999</v>
      </c>
      <c r="U1073">
        <f>output__2[[#This Row],[az]]*$B1073</f>
        <v>0.19182767999998332</v>
      </c>
      <c r="V1073">
        <f>SUM(S$2:S1073)</f>
        <v>21.614824199999543</v>
      </c>
      <c r="W1073">
        <f>SUM(T$2:T1073)</f>
        <v>12.768737470000145</v>
      </c>
      <c r="X1073">
        <f>SUM($U$2:U1073)</f>
        <v>-100.29051314999934</v>
      </c>
      <c r="Y1073">
        <f>SQRT(output__2[[#This Row],[vx]]^2+output__2[[#This Row],[vy]]^2+output__2[[#This Row],[vz]]^2)</f>
        <v>103.38485532061678</v>
      </c>
      <c r="Z1073">
        <f t="shared" si="16"/>
        <v>0.97499999999999998</v>
      </c>
      <c r="AA1073">
        <f>output__2[[#This Row],[m segmental(kg)]]*output__2[[#This Row],[vmag]]</f>
        <v>100.80023393760136</v>
      </c>
    </row>
    <row r="1074" spans="1:27" x14ac:dyDescent="0.3">
      <c r="A1074">
        <v>134.65374800000001</v>
      </c>
      <c r="B1074">
        <f>output__2[[#This Row],[time]]-A1073</f>
        <v>0.14234800000002679</v>
      </c>
      <c r="C1074">
        <v>0.31</v>
      </c>
      <c r="D1074">
        <v>-1.0900000000000001</v>
      </c>
      <c r="E1074">
        <v>0.6</v>
      </c>
      <c r="F1074">
        <v>0.08</v>
      </c>
      <c r="G1074">
        <v>0.38</v>
      </c>
      <c r="H1074">
        <v>0.01</v>
      </c>
      <c r="I1074">
        <f>output__2[[#This Row],[wx]]*180/PI()</f>
        <v>4.5836623610465859</v>
      </c>
      <c r="J1074">
        <f>output__2[[#This Row],[wy]]*180/PI()</f>
        <v>21.772396214971284</v>
      </c>
      <c r="K1074">
        <f>output__2[[#This Row],[wz]]*180/PI()</f>
        <v>0.57295779513082323</v>
      </c>
      <c r="L1074">
        <f>output__2[[#This Row],[wx (deg)]]*output__2[[#This Row],[dt]]</f>
        <v>0.65247516977038222</v>
      </c>
      <c r="M1074">
        <f>output__2[[#This Row],[wy (deg)]]*output__2[[#This Row],[dt]]</f>
        <v>3.0992570564093156</v>
      </c>
      <c r="N1074">
        <f>output__2[[#This Row],[wz (deg)]]*output__2[[#This Row],[dt]]</f>
        <v>8.1559396221297778E-2</v>
      </c>
      <c r="O1074">
        <f>SUM($L$2:output__2[[#This Row],[delta θx]])</f>
        <v>-172.60413509701519</v>
      </c>
      <c r="P1074">
        <f>SUM($M$2:output__2[[#This Row],[delta θy]])</f>
        <v>48.05898537720384</v>
      </c>
      <c r="Q1074">
        <f>SUM($N$2:output__2[[#This Row],[delta θz]])</f>
        <v>11.485615093595191</v>
      </c>
      <c r="R1074">
        <f>SQRT(output__2[[#This Row],[θ x]]^2+output__2[[#This Row],[θ y]]^2+output__2[[#This Row],[θ z]]^2)</f>
        <v>179.53766424389391</v>
      </c>
      <c r="S1074">
        <f>output__2[[#This Row],[ax]]*$B1074</f>
        <v>4.41278800000083E-2</v>
      </c>
      <c r="T1074">
        <f>output__2[[#This Row],[ay]]*$B1074</f>
        <v>-0.15515932000002922</v>
      </c>
      <c r="U1074">
        <f>output__2[[#This Row],[az]]*$B1074</f>
        <v>8.5408800000016064E-2</v>
      </c>
      <c r="V1074">
        <f>SUM(S$2:S1074)</f>
        <v>21.658952079999551</v>
      </c>
      <c r="W1074">
        <f>SUM(T$2:T1074)</f>
        <v>12.613578150000116</v>
      </c>
      <c r="X1074">
        <f>SUM($U$2:U1074)</f>
        <v>-100.20510434999933</v>
      </c>
      <c r="Y1074">
        <f>SQRT(output__2[[#This Row],[vx]]^2+output__2[[#This Row],[vy]]^2+output__2[[#This Row],[vz]]^2)</f>
        <v>103.2921850710117</v>
      </c>
      <c r="Z1074">
        <f t="shared" si="16"/>
        <v>0.97499999999999998</v>
      </c>
      <c r="AA1074">
        <f>output__2[[#This Row],[m segmental(kg)]]*output__2[[#This Row],[vmag]]</f>
        <v>100.7098804442364</v>
      </c>
    </row>
    <row r="1075" spans="1:27" x14ac:dyDescent="0.3">
      <c r="A1075">
        <v>134.7672</v>
      </c>
      <c r="B1075">
        <f>output__2[[#This Row],[time]]-A1074</f>
        <v>0.11345199999999522</v>
      </c>
      <c r="C1075">
        <v>-0.52</v>
      </c>
      <c r="D1075">
        <v>-0.6</v>
      </c>
      <c r="E1075">
        <v>0.33</v>
      </c>
      <c r="F1075">
        <v>0.1</v>
      </c>
      <c r="G1075">
        <v>-0.11</v>
      </c>
      <c r="H1075">
        <v>-0.04</v>
      </c>
      <c r="I1075">
        <f>output__2[[#This Row],[wx]]*180/PI()</f>
        <v>5.7295779513082321</v>
      </c>
      <c r="J1075">
        <f>output__2[[#This Row],[wy]]*180/PI()</f>
        <v>-6.3025357464390561</v>
      </c>
      <c r="K1075">
        <f>output__2[[#This Row],[wz]]*180/PI()</f>
        <v>-2.2918311805232929</v>
      </c>
      <c r="L1075">
        <f>output__2[[#This Row],[wx (deg)]]*output__2[[#This Row],[dt]]</f>
        <v>0.65003207773179417</v>
      </c>
      <c r="M1075">
        <f>output__2[[#This Row],[wy (deg)]]*output__2[[#This Row],[dt]]</f>
        <v>-0.71503528550497364</v>
      </c>
      <c r="N1075">
        <f>output__2[[#This Row],[wz (deg)]]*output__2[[#This Row],[dt]]</f>
        <v>-0.26001283109271767</v>
      </c>
      <c r="O1075">
        <f>SUM($L$2:output__2[[#This Row],[delta θx]])</f>
        <v>-171.95410301928339</v>
      </c>
      <c r="P1075">
        <f>SUM($M$2:output__2[[#This Row],[delta θy]])</f>
        <v>47.343950091698865</v>
      </c>
      <c r="Q1075">
        <f>SUM($N$2:output__2[[#This Row],[delta θz]])</f>
        <v>11.225602262502473</v>
      </c>
      <c r="R1075">
        <f>SQRT(output__2[[#This Row],[θ x]]^2+output__2[[#This Row],[θ y]]^2+output__2[[#This Row],[θ z]]^2)</f>
        <v>178.70556035447666</v>
      </c>
      <c r="S1075">
        <f>output__2[[#This Row],[ax]]*$B1075</f>
        <v>-5.8995039999997521E-2</v>
      </c>
      <c r="T1075">
        <f>output__2[[#This Row],[ay]]*$B1075</f>
        <v>-6.8071199999997126E-2</v>
      </c>
      <c r="U1075">
        <f>output__2[[#This Row],[az]]*$B1075</f>
        <v>3.7439159999998424E-2</v>
      </c>
      <c r="V1075">
        <f>SUM(S$2:S1075)</f>
        <v>21.599957039999552</v>
      </c>
      <c r="W1075">
        <f>SUM(T$2:T1075)</f>
        <v>12.545506950000119</v>
      </c>
      <c r="X1075">
        <f>SUM($U$2:U1075)</f>
        <v>-100.16766518999933</v>
      </c>
      <c r="Y1075">
        <f>SQRT(output__2[[#This Row],[vx]]^2+output__2[[#This Row],[vy]]^2+output__2[[#This Row],[vz]]^2)</f>
        <v>103.23521220193298</v>
      </c>
      <c r="Z1075">
        <f t="shared" si="16"/>
        <v>0.97499999999999998</v>
      </c>
      <c r="AA1075">
        <f>output__2[[#This Row],[m segmental(kg)]]*output__2[[#This Row],[vmag]]</f>
        <v>100.65433189688466</v>
      </c>
    </row>
    <row r="1076" spans="1:27" x14ac:dyDescent="0.3">
      <c r="A1076">
        <v>134.87739099999999</v>
      </c>
      <c r="B1076">
        <f>output__2[[#This Row],[time]]-A1075</f>
        <v>0.11019099999998616</v>
      </c>
      <c r="C1076">
        <v>-0.70000000000000007</v>
      </c>
      <c r="D1076">
        <v>0.19</v>
      </c>
      <c r="E1076">
        <v>0.14000000000000001</v>
      </c>
      <c r="F1076">
        <v>-0.05</v>
      </c>
      <c r="G1076">
        <v>0.03</v>
      </c>
      <c r="H1076">
        <v>-0.05</v>
      </c>
      <c r="I1076">
        <f>output__2[[#This Row],[wx]]*180/PI()</f>
        <v>-2.8647889756541161</v>
      </c>
      <c r="J1076">
        <f>output__2[[#This Row],[wy]]*180/PI()</f>
        <v>1.7188733853924696</v>
      </c>
      <c r="K1076">
        <f>output__2[[#This Row],[wz]]*180/PI()</f>
        <v>-2.8647889756541161</v>
      </c>
      <c r="L1076">
        <f>output__2[[#This Row],[wx (deg)]]*output__2[[#This Row],[dt]]</f>
        <v>-0.31567396201626308</v>
      </c>
      <c r="M1076">
        <f>output__2[[#This Row],[wy (deg)]]*output__2[[#This Row],[dt]]</f>
        <v>0.18940437720975783</v>
      </c>
      <c r="N1076">
        <f>output__2[[#This Row],[wz (deg)]]*output__2[[#This Row],[dt]]</f>
        <v>-0.31567396201626308</v>
      </c>
      <c r="O1076">
        <f>SUM($L$2:output__2[[#This Row],[delta θx]])</f>
        <v>-172.26977698129966</v>
      </c>
      <c r="P1076">
        <f>SUM($M$2:output__2[[#This Row],[delta θy]])</f>
        <v>47.53335446890862</v>
      </c>
      <c r="Q1076">
        <f>SUM($N$2:output__2[[#This Row],[delta θz]])</f>
        <v>10.909928300486211</v>
      </c>
      <c r="R1076">
        <f>SQRT(output__2[[#This Row],[θ x]]^2+output__2[[#This Row],[θ y]]^2+output__2[[#This Row],[θ z]]^2)</f>
        <v>179.04000218882757</v>
      </c>
      <c r="S1076">
        <f>output__2[[#This Row],[ax]]*$B1076</f>
        <v>-7.7133699999990327E-2</v>
      </c>
      <c r="T1076">
        <f>output__2[[#This Row],[ay]]*$B1076</f>
        <v>2.093628999999737E-2</v>
      </c>
      <c r="U1076">
        <f>output__2[[#This Row],[az]]*$B1076</f>
        <v>1.5426739999998064E-2</v>
      </c>
      <c r="V1076">
        <f>SUM(S$2:S1076)</f>
        <v>21.522823339999562</v>
      </c>
      <c r="W1076">
        <f>SUM(T$2:T1076)</f>
        <v>12.566443240000117</v>
      </c>
      <c r="X1076">
        <f>SUM($U$2:U1076)</f>
        <v>-100.15223844999933</v>
      </c>
      <c r="Y1076">
        <f>SQRT(output__2[[#This Row],[vx]]^2+output__2[[#This Row],[vy]]^2+output__2[[#This Row],[vz]]^2)</f>
        <v>103.20667752996653</v>
      </c>
      <c r="Z1076">
        <f t="shared" si="16"/>
        <v>0.97499999999999998</v>
      </c>
      <c r="AA1076">
        <f>output__2[[#This Row],[m segmental(kg)]]*output__2[[#This Row],[vmag]]</f>
        <v>100.62651059171736</v>
      </c>
    </row>
    <row r="1077" spans="1:27" x14ac:dyDescent="0.3">
      <c r="A1077">
        <v>135.00470899999999</v>
      </c>
      <c r="B1077">
        <f>output__2[[#This Row],[time]]-A1076</f>
        <v>0.12731800000000248</v>
      </c>
      <c r="C1077">
        <v>0.02</v>
      </c>
      <c r="D1077">
        <v>2.87</v>
      </c>
      <c r="E1077">
        <v>-1.17</v>
      </c>
      <c r="F1077">
        <v>0.19</v>
      </c>
      <c r="G1077">
        <v>0.35000000000000003</v>
      </c>
      <c r="H1077">
        <v>0.37</v>
      </c>
      <c r="I1077">
        <f>output__2[[#This Row],[wx]]*180/PI()</f>
        <v>10.886198107485642</v>
      </c>
      <c r="J1077">
        <f>output__2[[#This Row],[wy]]*180/PI()</f>
        <v>20.053522829578814</v>
      </c>
      <c r="K1077">
        <f>output__2[[#This Row],[wz]]*180/PI()</f>
        <v>21.199438419840458</v>
      </c>
      <c r="L1077">
        <f>output__2[[#This Row],[wx (deg)]]*output__2[[#This Row],[dt]]</f>
        <v>1.3860089706488841</v>
      </c>
      <c r="M1077">
        <f>output__2[[#This Row],[wy (deg)]]*output__2[[#This Row],[dt]]</f>
        <v>2.553174419616365</v>
      </c>
      <c r="N1077">
        <f>output__2[[#This Row],[wz (deg)]]*output__2[[#This Row],[dt]]</f>
        <v>2.6990701007373001</v>
      </c>
      <c r="O1077">
        <f>SUM($L$2:output__2[[#This Row],[delta θx]])</f>
        <v>-170.88376801065078</v>
      </c>
      <c r="P1077">
        <f>SUM($M$2:output__2[[#This Row],[delta θy]])</f>
        <v>50.086528888524981</v>
      </c>
      <c r="Q1077">
        <f>SUM($N$2:output__2[[#This Row],[delta θz]])</f>
        <v>13.608998401223511</v>
      </c>
      <c r="R1077">
        <f>SQRT(output__2[[#This Row],[θ x]]^2+output__2[[#This Row],[θ y]]^2+output__2[[#This Row],[θ z]]^2)</f>
        <v>178.59206976543911</v>
      </c>
      <c r="S1077">
        <f>output__2[[#This Row],[ax]]*$B1077</f>
        <v>2.5463600000000496E-3</v>
      </c>
      <c r="T1077">
        <f>output__2[[#This Row],[ay]]*$B1077</f>
        <v>0.36540266000000715</v>
      </c>
      <c r="U1077">
        <f>output__2[[#This Row],[az]]*$B1077</f>
        <v>-0.14896206000000289</v>
      </c>
      <c r="V1077">
        <f>SUM(S$2:S1077)</f>
        <v>21.525369699999562</v>
      </c>
      <c r="W1077">
        <f>SUM(T$2:T1077)</f>
        <v>12.931845900000125</v>
      </c>
      <c r="X1077">
        <f>SUM($U$2:U1077)</f>
        <v>-100.30120050999933</v>
      </c>
      <c r="Y1077">
        <f>SQRT(output__2[[#This Row],[vx]]^2+output__2[[#This Row],[vy]]^2+output__2[[#This Row],[vz]]^2)</f>
        <v>103.39683265385888</v>
      </c>
      <c r="Z1077">
        <f t="shared" si="16"/>
        <v>0.97499999999999998</v>
      </c>
      <c r="AA1077">
        <f>output__2[[#This Row],[m segmental(kg)]]*output__2[[#This Row],[vmag]]</f>
        <v>100.81191183751241</v>
      </c>
    </row>
    <row r="1078" spans="1:27" x14ac:dyDescent="0.3">
      <c r="A1078">
        <v>135.141243</v>
      </c>
      <c r="B1078">
        <f>output__2[[#This Row],[time]]-A1077</f>
        <v>0.1365340000000117</v>
      </c>
      <c r="C1078">
        <v>-2.65</v>
      </c>
      <c r="D1078">
        <v>-3.5</v>
      </c>
      <c r="E1078">
        <v>-0.5</v>
      </c>
      <c r="F1078">
        <v>0.18</v>
      </c>
      <c r="G1078">
        <v>-0.51</v>
      </c>
      <c r="H1078">
        <v>0.21</v>
      </c>
      <c r="I1078">
        <f>output__2[[#This Row],[wx]]*180/PI()</f>
        <v>10.313240312354818</v>
      </c>
      <c r="J1078">
        <f>output__2[[#This Row],[wy]]*180/PI()</f>
        <v>-29.220847551671984</v>
      </c>
      <c r="K1078">
        <f>output__2[[#This Row],[wz]]*180/PI()</f>
        <v>12.032113697747286</v>
      </c>
      <c r="L1078">
        <f>output__2[[#This Row],[wx (deg)]]*output__2[[#This Row],[dt]]</f>
        <v>1.4081079528071734</v>
      </c>
      <c r="M1078">
        <f>output__2[[#This Row],[wy (deg)]]*output__2[[#This Row],[dt]]</f>
        <v>-3.9896391996203246</v>
      </c>
      <c r="N1078">
        <f>output__2[[#This Row],[wz (deg)]]*output__2[[#This Row],[dt]]</f>
        <v>1.6427926116083689</v>
      </c>
      <c r="O1078">
        <f>SUM($L$2:output__2[[#This Row],[delta θx]])</f>
        <v>-169.47566005784361</v>
      </c>
      <c r="P1078">
        <f>SUM($M$2:output__2[[#This Row],[delta θy]])</f>
        <v>46.096889688904653</v>
      </c>
      <c r="Q1078">
        <f>SUM($N$2:output__2[[#This Row],[delta θz]])</f>
        <v>15.25179101283188</v>
      </c>
      <c r="R1078">
        <f>SQRT(output__2[[#This Row],[θ x]]^2+output__2[[#This Row],[θ y]]^2+output__2[[#This Row],[θ z]]^2)</f>
        <v>176.29390153982047</v>
      </c>
      <c r="S1078">
        <f>output__2[[#This Row],[ax]]*$B1078</f>
        <v>-0.36181510000003098</v>
      </c>
      <c r="T1078">
        <f>output__2[[#This Row],[ay]]*$B1078</f>
        <v>-0.47786900000004096</v>
      </c>
      <c r="U1078">
        <f>output__2[[#This Row],[az]]*$B1078</f>
        <v>-6.8267000000005851E-2</v>
      </c>
      <c r="V1078">
        <f>SUM(S$2:S1078)</f>
        <v>21.163554599999532</v>
      </c>
      <c r="W1078">
        <f>SUM(T$2:T1078)</f>
        <v>12.453976900000084</v>
      </c>
      <c r="X1078">
        <f>SUM($U$2:U1078)</f>
        <v>-100.36946750999934</v>
      </c>
      <c r="Y1078">
        <f>SQRT(output__2[[#This Row],[vx]]^2+output__2[[#This Row],[vy]]^2+output__2[[#This Row],[vz]]^2)</f>
        <v>103.32970333923208</v>
      </c>
      <c r="Z1078">
        <f t="shared" si="16"/>
        <v>0.97499999999999998</v>
      </c>
      <c r="AA1078">
        <f>output__2[[#This Row],[m segmental(kg)]]*output__2[[#This Row],[vmag]]</f>
        <v>100.74646075575127</v>
      </c>
    </row>
    <row r="1079" spans="1:27" x14ac:dyDescent="0.3">
      <c r="A1079">
        <v>135.25753799999998</v>
      </c>
      <c r="B1079">
        <f>output__2[[#This Row],[time]]-A1078</f>
        <v>0.11629499999997961</v>
      </c>
      <c r="C1079">
        <v>-2.19</v>
      </c>
      <c r="D1079">
        <v>-0.65</v>
      </c>
      <c r="E1079">
        <v>0.53</v>
      </c>
      <c r="F1079">
        <v>-0.1</v>
      </c>
      <c r="G1079">
        <v>-0.28999999999999998</v>
      </c>
      <c r="H1079">
        <v>-0.18</v>
      </c>
      <c r="I1079">
        <f>output__2[[#This Row],[wx]]*180/PI()</f>
        <v>-5.7295779513082321</v>
      </c>
      <c r="J1079">
        <f>output__2[[#This Row],[wy]]*180/PI()</f>
        <v>-16.615776058793873</v>
      </c>
      <c r="K1079">
        <f>output__2[[#This Row],[wz]]*180/PI()</f>
        <v>-10.313240312354818</v>
      </c>
      <c r="L1079">
        <f>output__2[[#This Row],[wx (deg)]]*output__2[[#This Row],[dt]]</f>
        <v>-0.66632126784727397</v>
      </c>
      <c r="M1079">
        <f>output__2[[#This Row],[wy (deg)]]*output__2[[#This Row],[dt]]</f>
        <v>-1.9323316767570946</v>
      </c>
      <c r="N1079">
        <f>output__2[[#This Row],[wz (deg)]]*output__2[[#This Row],[dt]]</f>
        <v>-1.1993782821250933</v>
      </c>
      <c r="O1079">
        <f>SUM($L$2:output__2[[#This Row],[delta θx]])</f>
        <v>-170.14198132569089</v>
      </c>
      <c r="P1079">
        <f>SUM($M$2:output__2[[#This Row],[delta θy]])</f>
        <v>44.164558012147559</v>
      </c>
      <c r="Q1079">
        <f>SUM($N$2:output__2[[#This Row],[delta θz]])</f>
        <v>14.052412730706788</v>
      </c>
      <c r="R1079">
        <f>SQRT(output__2[[#This Row],[θ x]]^2+output__2[[#This Row],[θ y]]^2+output__2[[#This Row],[θ z]]^2)</f>
        <v>176.34135163765254</v>
      </c>
      <c r="S1079">
        <f>output__2[[#This Row],[ax]]*$B1079</f>
        <v>-0.25468604999995531</v>
      </c>
      <c r="T1079">
        <f>output__2[[#This Row],[ay]]*$B1079</f>
        <v>-7.5591749999986746E-2</v>
      </c>
      <c r="U1079">
        <f>output__2[[#This Row],[az]]*$B1079</f>
        <v>6.1636349999989196E-2</v>
      </c>
      <c r="V1079">
        <f>SUM(S$2:S1079)</f>
        <v>20.908868549999578</v>
      </c>
      <c r="W1079">
        <f>SUM(T$2:T1079)</f>
        <v>12.378385150000097</v>
      </c>
      <c r="X1079">
        <f>SUM($U$2:U1079)</f>
        <v>-100.30783115999935</v>
      </c>
      <c r="Y1079">
        <f>SQRT(output__2[[#This Row],[vx]]^2+output__2[[#This Row],[vy]]^2+output__2[[#This Row],[vz]]^2)</f>
        <v>103.20884746467155</v>
      </c>
      <c r="Z1079">
        <f t="shared" si="16"/>
        <v>0.97499999999999998</v>
      </c>
      <c r="AA1079">
        <f>output__2[[#This Row],[m segmental(kg)]]*output__2[[#This Row],[vmag]]</f>
        <v>100.62862627805475</v>
      </c>
    </row>
    <row r="1080" spans="1:27" x14ac:dyDescent="0.3">
      <c r="A1080">
        <v>135.416574</v>
      </c>
      <c r="B1080">
        <f>output__2[[#This Row],[time]]-A1079</f>
        <v>0.15903600000001461</v>
      </c>
      <c r="C1080">
        <v>-0.42</v>
      </c>
      <c r="D1080">
        <v>0.16</v>
      </c>
      <c r="E1080">
        <v>-0.22</v>
      </c>
      <c r="F1080">
        <v>0.01</v>
      </c>
      <c r="G1080">
        <v>0.01</v>
      </c>
      <c r="H1080">
        <v>-0.16</v>
      </c>
      <c r="I1080">
        <f>output__2[[#This Row],[wx]]*180/PI()</f>
        <v>0.57295779513082323</v>
      </c>
      <c r="J1080">
        <f>output__2[[#This Row],[wy]]*180/PI()</f>
        <v>0.57295779513082323</v>
      </c>
      <c r="K1080">
        <f>output__2[[#This Row],[wz]]*180/PI()</f>
        <v>-9.1673247220931717</v>
      </c>
      <c r="L1080">
        <f>output__2[[#This Row],[wx (deg)]]*output__2[[#This Row],[dt]]</f>
        <v>9.112091590643398E-2</v>
      </c>
      <c r="M1080">
        <f>output__2[[#This Row],[wy (deg)]]*output__2[[#This Row],[dt]]</f>
        <v>9.112091590643398E-2</v>
      </c>
      <c r="N1080">
        <f>output__2[[#This Row],[wz (deg)]]*output__2[[#This Row],[dt]]</f>
        <v>-1.4579346545029437</v>
      </c>
      <c r="O1080">
        <f>SUM($L$2:output__2[[#This Row],[delta θx]])</f>
        <v>-170.05086040978446</v>
      </c>
      <c r="P1080">
        <f>SUM($M$2:output__2[[#This Row],[delta θy]])</f>
        <v>44.255678928053996</v>
      </c>
      <c r="Q1080">
        <f>SUM($N$2:output__2[[#This Row],[delta θz]])</f>
        <v>12.594478076203844</v>
      </c>
      <c r="R1080">
        <f>SQRT(output__2[[#This Row],[θ x]]^2+output__2[[#This Row],[θ y]]^2+output__2[[#This Row],[θ z]]^2)</f>
        <v>176.16606120789265</v>
      </c>
      <c r="S1080">
        <f>output__2[[#This Row],[ax]]*$B1080</f>
        <v>-6.6795120000006133E-2</v>
      </c>
      <c r="T1080">
        <f>output__2[[#This Row],[ay]]*$B1080</f>
        <v>2.544576000000234E-2</v>
      </c>
      <c r="U1080">
        <f>output__2[[#This Row],[az]]*$B1080</f>
        <v>-3.4987920000003211E-2</v>
      </c>
      <c r="V1080">
        <f>SUM(S$2:S1080)</f>
        <v>20.842073429999573</v>
      </c>
      <c r="W1080">
        <f>SUM(T$2:T1080)</f>
        <v>12.403830910000099</v>
      </c>
      <c r="X1080">
        <f>SUM($U$2:U1080)</f>
        <v>-100.34281907999936</v>
      </c>
      <c r="Y1080">
        <f>SQRT(output__2[[#This Row],[vx]]^2+output__2[[#This Row],[vy]]^2+output__2[[#This Row],[vz]]^2)</f>
        <v>103.23239988989334</v>
      </c>
      <c r="Z1080">
        <f t="shared" si="16"/>
        <v>0.97499999999999998</v>
      </c>
      <c r="AA1080">
        <f>output__2[[#This Row],[m segmental(kg)]]*output__2[[#This Row],[vmag]]</f>
        <v>100.651589892646</v>
      </c>
    </row>
    <row r="1081" spans="1:27" x14ac:dyDescent="0.3">
      <c r="A1081">
        <v>135.53025499999998</v>
      </c>
      <c r="B1081">
        <f>output__2[[#This Row],[time]]-A1080</f>
        <v>0.11368099999998549</v>
      </c>
      <c r="C1081">
        <v>0.86</v>
      </c>
      <c r="D1081">
        <v>0.48</v>
      </c>
      <c r="E1081">
        <v>0.9</v>
      </c>
      <c r="F1081">
        <v>-0.25</v>
      </c>
      <c r="G1081">
        <v>0.09</v>
      </c>
      <c r="H1081">
        <v>-0.01</v>
      </c>
      <c r="I1081">
        <f>output__2[[#This Row],[wx]]*180/PI()</f>
        <v>-14.323944878270581</v>
      </c>
      <c r="J1081">
        <f>output__2[[#This Row],[wy]]*180/PI()</f>
        <v>5.156620156177409</v>
      </c>
      <c r="K1081">
        <f>output__2[[#This Row],[wz]]*180/PI()</f>
        <v>-0.57295779513082323</v>
      </c>
      <c r="L1081">
        <f>output__2[[#This Row],[wx (deg)]]*output__2[[#This Row],[dt]]</f>
        <v>-1.6283603777064699</v>
      </c>
      <c r="M1081">
        <f>output__2[[#This Row],[wy (deg)]]*output__2[[#This Row],[dt]]</f>
        <v>0.58620973597432924</v>
      </c>
      <c r="N1081">
        <f>output__2[[#This Row],[wz (deg)]]*output__2[[#This Row],[dt]]</f>
        <v>-6.5134415108258806E-2</v>
      </c>
      <c r="O1081">
        <f>SUM($L$2:output__2[[#This Row],[delta θx]])</f>
        <v>-171.67922078749092</v>
      </c>
      <c r="P1081">
        <f>SUM($M$2:output__2[[#This Row],[delta θy]])</f>
        <v>44.841888664028325</v>
      </c>
      <c r="Q1081">
        <f>SUM($N$2:output__2[[#This Row],[delta θz]])</f>
        <v>12.529343661095584</v>
      </c>
      <c r="R1081">
        <f>SQRT(output__2[[#This Row],[θ x]]^2+output__2[[#This Row],[θ y]]^2+output__2[[#This Row],[θ z]]^2)</f>
        <v>177.8806742783909</v>
      </c>
      <c r="S1081">
        <f>output__2[[#This Row],[ax]]*$B1081</f>
        <v>9.7765659999987514E-2</v>
      </c>
      <c r="T1081">
        <f>output__2[[#This Row],[ay]]*$B1081</f>
        <v>5.4566879999993032E-2</v>
      </c>
      <c r="U1081">
        <f>output__2[[#This Row],[az]]*$B1081</f>
        <v>0.10231289999998694</v>
      </c>
      <c r="V1081">
        <f>SUM(S$2:S1081)</f>
        <v>20.939839089999559</v>
      </c>
      <c r="W1081">
        <f>SUM(T$2:T1081)</f>
        <v>12.458397790000092</v>
      </c>
      <c r="X1081">
        <f>SUM($U$2:U1081)</f>
        <v>-100.24050617999937</v>
      </c>
      <c r="Y1081">
        <f>SQRT(output__2[[#This Row],[vx]]^2+output__2[[#This Row],[vy]]^2+output__2[[#This Row],[vz]]^2)</f>
        <v>103.15933121066385</v>
      </c>
      <c r="Z1081">
        <f t="shared" si="16"/>
        <v>0.97499999999999998</v>
      </c>
      <c r="AA1081">
        <f>output__2[[#This Row],[m segmental(kg)]]*output__2[[#This Row],[vmag]]</f>
        <v>100.58034793039725</v>
      </c>
    </row>
    <row r="1082" spans="1:27" x14ac:dyDescent="0.3">
      <c r="A1082">
        <v>135.64229499999999</v>
      </c>
      <c r="B1082">
        <f>output__2[[#This Row],[time]]-A1081</f>
        <v>0.11204000000000747</v>
      </c>
      <c r="C1082">
        <v>1.3900000000000001</v>
      </c>
      <c r="D1082">
        <v>1.41</v>
      </c>
      <c r="E1082">
        <v>-0.76</v>
      </c>
      <c r="F1082">
        <v>-0.17</v>
      </c>
      <c r="G1082">
        <v>0.55000000000000004</v>
      </c>
      <c r="H1082">
        <v>0.01</v>
      </c>
      <c r="I1082">
        <f>output__2[[#This Row],[wx]]*180/PI()</f>
        <v>-9.7402825172239957</v>
      </c>
      <c r="J1082">
        <f>output__2[[#This Row],[wy]]*180/PI()</f>
        <v>31.512678732195283</v>
      </c>
      <c r="K1082">
        <f>output__2[[#This Row],[wz]]*180/PI()</f>
        <v>0.57295779513082323</v>
      </c>
      <c r="L1082">
        <f>output__2[[#This Row],[wx (deg)]]*output__2[[#This Row],[dt]]</f>
        <v>-1.0913012532298492</v>
      </c>
      <c r="M1082">
        <f>output__2[[#This Row],[wy (deg)]]*output__2[[#This Row],[dt]]</f>
        <v>3.530680525155395</v>
      </c>
      <c r="N1082">
        <f>output__2[[#This Row],[wz (deg)]]*output__2[[#This Row],[dt]]</f>
        <v>6.419419136646172E-2</v>
      </c>
      <c r="O1082">
        <f>SUM($L$2:output__2[[#This Row],[delta θx]])</f>
        <v>-172.77052204072078</v>
      </c>
      <c r="P1082">
        <f>SUM($M$2:output__2[[#This Row],[delta θy]])</f>
        <v>48.372569189183722</v>
      </c>
      <c r="Q1082">
        <f>SUM($N$2:output__2[[#This Row],[delta θz]])</f>
        <v>12.593537852462045</v>
      </c>
      <c r="R1082">
        <f>SQRT(output__2[[#This Row],[θ x]]^2+output__2[[#This Row],[θ y]]^2+output__2[[#This Row],[θ z]]^2)</f>
        <v>179.85593104434156</v>
      </c>
      <c r="S1082">
        <f>output__2[[#This Row],[ax]]*$B1082</f>
        <v>0.15573560000001038</v>
      </c>
      <c r="T1082">
        <f>output__2[[#This Row],[ay]]*$B1082</f>
        <v>0.15797640000001051</v>
      </c>
      <c r="U1082">
        <f>output__2[[#This Row],[az]]*$B1082</f>
        <v>-8.5150400000005677E-2</v>
      </c>
      <c r="V1082">
        <f>SUM(S$2:S1082)</f>
        <v>21.09557468999957</v>
      </c>
      <c r="W1082">
        <f>SUM(T$2:T1082)</f>
        <v>12.616374190000101</v>
      </c>
      <c r="X1082">
        <f>SUM($U$2:U1082)</f>
        <v>-100.32565657999938</v>
      </c>
      <c r="Y1082">
        <f>SQRT(output__2[[#This Row],[vx]]^2+output__2[[#This Row],[vy]]^2+output__2[[#This Row],[vz]]^2)</f>
        <v>103.29295008572184</v>
      </c>
      <c r="Z1082">
        <f t="shared" si="16"/>
        <v>0.97499999999999998</v>
      </c>
      <c r="AA1082">
        <f>output__2[[#This Row],[m segmental(kg)]]*output__2[[#This Row],[vmag]]</f>
        <v>100.71062633357879</v>
      </c>
    </row>
    <row r="1083" spans="1:27" x14ac:dyDescent="0.3">
      <c r="A1083">
        <v>135.75637399999999</v>
      </c>
      <c r="B1083">
        <f>output__2[[#This Row],[time]]-A1082</f>
        <v>0.11407900000000382</v>
      </c>
      <c r="C1083">
        <v>1.35</v>
      </c>
      <c r="D1083">
        <v>-1.6</v>
      </c>
      <c r="E1083">
        <v>0.57000000000000006</v>
      </c>
      <c r="F1083">
        <v>0.04</v>
      </c>
      <c r="G1083">
        <v>0.03</v>
      </c>
      <c r="H1083">
        <v>-0.1</v>
      </c>
      <c r="I1083">
        <f>output__2[[#This Row],[wx]]*180/PI()</f>
        <v>2.2918311805232929</v>
      </c>
      <c r="J1083">
        <f>output__2[[#This Row],[wy]]*180/PI()</f>
        <v>1.7188733853924696</v>
      </c>
      <c r="K1083">
        <f>output__2[[#This Row],[wz]]*180/PI()</f>
        <v>-5.7295779513082321</v>
      </c>
      <c r="L1083">
        <f>output__2[[#This Row],[wx (deg)]]*output__2[[#This Row],[dt]]</f>
        <v>0.26144980924292549</v>
      </c>
      <c r="M1083">
        <f>output__2[[#This Row],[wy (deg)]]*output__2[[#This Row],[dt]]</f>
        <v>0.19608735693219409</v>
      </c>
      <c r="N1083">
        <f>output__2[[#This Row],[wz (deg)]]*output__2[[#This Row],[dt]]</f>
        <v>-0.65362452310731367</v>
      </c>
      <c r="O1083">
        <f>SUM($L$2:output__2[[#This Row],[delta θx]])</f>
        <v>-172.50907223147786</v>
      </c>
      <c r="P1083">
        <f>SUM($M$2:output__2[[#This Row],[delta θy]])</f>
        <v>48.568656546115918</v>
      </c>
      <c r="Q1083">
        <f>SUM($N$2:output__2[[#This Row],[delta θz]])</f>
        <v>11.939913329354731</v>
      </c>
      <c r="R1083">
        <f>SQRT(output__2[[#This Row],[θ x]]^2+output__2[[#This Row],[θ y]]^2+output__2[[#This Row],[θ z]]^2)</f>
        <v>179.61307282926907</v>
      </c>
      <c r="S1083">
        <f>output__2[[#This Row],[ax]]*$B1083</f>
        <v>0.15400665000000516</v>
      </c>
      <c r="T1083">
        <f>output__2[[#This Row],[ay]]*$B1083</f>
        <v>-0.18252640000000611</v>
      </c>
      <c r="U1083">
        <f>output__2[[#This Row],[az]]*$B1083</f>
        <v>6.5025030000002176E-2</v>
      </c>
      <c r="V1083">
        <f>SUM(S$2:S1083)</f>
        <v>21.249581339999576</v>
      </c>
      <c r="W1083">
        <f>SUM(T$2:T1083)</f>
        <v>12.433847790000096</v>
      </c>
      <c r="X1083">
        <f>SUM($U$2:U1083)</f>
        <v>-100.26063154999937</v>
      </c>
      <c r="Y1083">
        <f>SQRT(output__2[[#This Row],[vx]]^2+output__2[[#This Row],[vy]]^2+output__2[[#This Row],[vz]]^2)</f>
        <v>103.23923438690777</v>
      </c>
      <c r="Z1083">
        <f t="shared" si="16"/>
        <v>0.97499999999999998</v>
      </c>
      <c r="AA1083">
        <f>output__2[[#This Row],[m segmental(kg)]]*output__2[[#This Row],[vmag]]</f>
        <v>100.65825352723508</v>
      </c>
    </row>
    <row r="1084" spans="1:27" x14ac:dyDescent="0.3">
      <c r="A1084">
        <v>135.88752299999999</v>
      </c>
      <c r="B1084">
        <f>output__2[[#This Row],[time]]-A1083</f>
        <v>0.13114899999999352</v>
      </c>
      <c r="C1084">
        <v>0.62</v>
      </c>
      <c r="D1084">
        <v>-0.28000000000000003</v>
      </c>
      <c r="E1084">
        <v>0.17</v>
      </c>
      <c r="F1084">
        <v>-0.02</v>
      </c>
      <c r="G1084">
        <v>0.02</v>
      </c>
      <c r="H1084">
        <v>0.03</v>
      </c>
      <c r="I1084">
        <f>output__2[[#This Row],[wx]]*180/PI()</f>
        <v>-1.1459155902616465</v>
      </c>
      <c r="J1084">
        <f>output__2[[#This Row],[wy]]*180/PI()</f>
        <v>1.1459155902616465</v>
      </c>
      <c r="K1084">
        <f>output__2[[#This Row],[wz]]*180/PI()</f>
        <v>1.7188733853924696</v>
      </c>
      <c r="L1084">
        <f>output__2[[#This Row],[wx (deg)]]*output__2[[#This Row],[dt]]</f>
        <v>-0.15028568374721724</v>
      </c>
      <c r="M1084">
        <f>output__2[[#This Row],[wy (deg)]]*output__2[[#This Row],[dt]]</f>
        <v>0.15028568374721724</v>
      </c>
      <c r="N1084">
        <f>output__2[[#This Row],[wz (deg)]]*output__2[[#This Row],[dt]]</f>
        <v>0.22542852562082585</v>
      </c>
      <c r="O1084">
        <f>SUM($L$2:output__2[[#This Row],[delta θx]])</f>
        <v>-172.65935791522509</v>
      </c>
      <c r="P1084">
        <f>SUM($M$2:output__2[[#This Row],[delta θy]])</f>
        <v>48.718942229863131</v>
      </c>
      <c r="Q1084">
        <f>SUM($N$2:output__2[[#This Row],[delta θz]])</f>
        <v>12.165341854975557</v>
      </c>
      <c r="R1084">
        <f>SQRT(output__2[[#This Row],[θ x]]^2+output__2[[#This Row],[θ y]]^2+output__2[[#This Row],[θ z]]^2)</f>
        <v>179.81319403798756</v>
      </c>
      <c r="S1084">
        <f>output__2[[#This Row],[ax]]*$B1084</f>
        <v>8.1312379999995979E-2</v>
      </c>
      <c r="T1084">
        <f>output__2[[#This Row],[ay]]*$B1084</f>
        <v>-3.6721719999998188E-2</v>
      </c>
      <c r="U1084">
        <f>output__2[[#This Row],[az]]*$B1084</f>
        <v>2.2295329999998899E-2</v>
      </c>
      <c r="V1084">
        <f>SUM(S$2:S1084)</f>
        <v>21.330893719999573</v>
      </c>
      <c r="W1084">
        <f>SUM(T$2:T1084)</f>
        <v>12.397126070000098</v>
      </c>
      <c r="X1084">
        <f>SUM($U$2:U1084)</f>
        <v>-100.23833621999937</v>
      </c>
      <c r="Y1084">
        <f>SQRT(output__2[[#This Row],[vx]]^2+output__2[[#This Row],[vy]]^2+output__2[[#This Row],[vz]]^2)</f>
        <v>103.22993659710845</v>
      </c>
      <c r="Z1084">
        <f t="shared" si="16"/>
        <v>0.97499999999999998</v>
      </c>
      <c r="AA1084">
        <f>output__2[[#This Row],[m segmental(kg)]]*output__2[[#This Row],[vmag]]</f>
        <v>100.64918818218074</v>
      </c>
    </row>
    <row r="1085" spans="1:27" x14ac:dyDescent="0.3">
      <c r="A1085">
        <v>136.02643699999999</v>
      </c>
      <c r="B1085">
        <f>output__2[[#This Row],[time]]-A1084</f>
        <v>0.13891399999999976</v>
      </c>
      <c r="C1085">
        <v>0.31</v>
      </c>
      <c r="D1085">
        <v>-0.52</v>
      </c>
      <c r="E1085">
        <v>0.15</v>
      </c>
      <c r="F1085">
        <v>0.11</v>
      </c>
      <c r="G1085">
        <v>-0.02</v>
      </c>
      <c r="H1085">
        <v>-0.03</v>
      </c>
      <c r="I1085">
        <f>output__2[[#This Row],[wx]]*180/PI()</f>
        <v>6.3025357464390561</v>
      </c>
      <c r="J1085">
        <f>output__2[[#This Row],[wy]]*180/PI()</f>
        <v>-1.1459155902616465</v>
      </c>
      <c r="K1085">
        <f>output__2[[#This Row],[wz]]*180/PI()</f>
        <v>-1.7188733853924696</v>
      </c>
      <c r="L1085">
        <f>output__2[[#This Row],[wx (deg)]]*output__2[[#This Row],[dt]]</f>
        <v>0.87551045068083355</v>
      </c>
      <c r="M1085">
        <f>output__2[[#This Row],[wy (deg)]]*output__2[[#This Row],[dt]]</f>
        <v>-0.15918371830560607</v>
      </c>
      <c r="N1085">
        <f>output__2[[#This Row],[wz (deg)]]*output__2[[#This Row],[dt]]</f>
        <v>-0.23877557745840911</v>
      </c>
      <c r="O1085">
        <f>SUM($L$2:output__2[[#This Row],[delta θx]])</f>
        <v>-171.78384746454427</v>
      </c>
      <c r="P1085">
        <f>SUM($M$2:output__2[[#This Row],[delta θy]])</f>
        <v>48.559758511557526</v>
      </c>
      <c r="Q1085">
        <f>SUM($N$2:output__2[[#This Row],[delta θz]])</f>
        <v>11.926566277517148</v>
      </c>
      <c r="R1085">
        <f>SQRT(output__2[[#This Row],[θ x]]^2+output__2[[#This Row],[θ y]]^2+output__2[[#This Row],[θ z]]^2)</f>
        <v>178.91334041818851</v>
      </c>
      <c r="S1085">
        <f>output__2[[#This Row],[ax]]*$B1085</f>
        <v>4.3063339999999922E-2</v>
      </c>
      <c r="T1085">
        <f>output__2[[#This Row],[ay]]*$B1085</f>
        <v>-7.2235279999999874E-2</v>
      </c>
      <c r="U1085">
        <f>output__2[[#This Row],[az]]*$B1085</f>
        <v>2.0837099999999963E-2</v>
      </c>
      <c r="V1085">
        <f>SUM(S$2:S1085)</f>
        <v>21.373957059999572</v>
      </c>
      <c r="W1085">
        <f>SUM(T$2:T1085)</f>
        <v>12.324890790000099</v>
      </c>
      <c r="X1085">
        <f>SUM($U$2:U1085)</f>
        <v>-100.21749911999937</v>
      </c>
      <c r="Y1085">
        <f>SQRT(output__2[[#This Row],[vx]]^2+output__2[[#This Row],[vy]]^2+output__2[[#This Row],[vz]]^2)</f>
        <v>103.20996125982806</v>
      </c>
      <c r="Z1085">
        <f t="shared" si="16"/>
        <v>0.97499999999999998</v>
      </c>
      <c r="AA1085">
        <f>output__2[[#This Row],[m segmental(kg)]]*output__2[[#This Row],[vmag]]</f>
        <v>100.62971222833237</v>
      </c>
    </row>
    <row r="1086" spans="1:27" x14ac:dyDescent="0.3">
      <c r="A1086">
        <v>136.14163399999998</v>
      </c>
      <c r="B1086">
        <f>output__2[[#This Row],[time]]-A1085</f>
        <v>0.11519699999999489</v>
      </c>
      <c r="C1086">
        <v>0.15</v>
      </c>
      <c r="D1086">
        <v>7.0000000000000007E-2</v>
      </c>
      <c r="E1086">
        <v>1.03</v>
      </c>
      <c r="F1086">
        <v>0.13</v>
      </c>
      <c r="G1086">
        <v>0.15</v>
      </c>
      <c r="H1086">
        <v>-0.09</v>
      </c>
      <c r="I1086">
        <f>output__2[[#This Row],[wx]]*180/PI()</f>
        <v>7.4484513367007024</v>
      </c>
      <c r="J1086">
        <f>output__2[[#This Row],[wy]]*180/PI()</f>
        <v>8.5943669269623477</v>
      </c>
      <c r="K1086">
        <f>output__2[[#This Row],[wz]]*180/PI()</f>
        <v>-5.156620156177409</v>
      </c>
      <c r="L1086">
        <f>output__2[[#This Row],[wx (deg)]]*output__2[[#This Row],[dt]]</f>
        <v>0.85803924863387271</v>
      </c>
      <c r="M1086">
        <f>output__2[[#This Row],[wy (deg)]]*output__2[[#This Row],[dt]]</f>
        <v>0.99004528688523763</v>
      </c>
      <c r="N1086">
        <f>output__2[[#This Row],[wz (deg)]]*output__2[[#This Row],[dt]]</f>
        <v>-0.59402717213114264</v>
      </c>
      <c r="O1086">
        <f>SUM($L$2:output__2[[#This Row],[delta θx]])</f>
        <v>-170.92580821591039</v>
      </c>
      <c r="P1086">
        <f>SUM($M$2:output__2[[#This Row],[delta θy]])</f>
        <v>49.549803798442767</v>
      </c>
      <c r="Q1086">
        <f>SUM($N$2:output__2[[#This Row],[delta θz]])</f>
        <v>11.332539105386006</v>
      </c>
      <c r="R1086">
        <f>SQRT(output__2[[#This Row],[θ x]]^2+output__2[[#This Row],[θ y]]^2+output__2[[#This Row],[θ z]]^2)</f>
        <v>178.32341801710018</v>
      </c>
      <c r="S1086">
        <f>output__2[[#This Row],[ax]]*$B1086</f>
        <v>1.7279549999999231E-2</v>
      </c>
      <c r="T1086">
        <f>output__2[[#This Row],[ay]]*$B1086</f>
        <v>8.0637899999996421E-3</v>
      </c>
      <c r="U1086">
        <f>output__2[[#This Row],[az]]*$B1086</f>
        <v>0.11865290999999474</v>
      </c>
      <c r="V1086">
        <f>SUM(S$2:S1086)</f>
        <v>21.39123660999957</v>
      </c>
      <c r="W1086">
        <f>SUM(T$2:T1086)</f>
        <v>12.332954580000099</v>
      </c>
      <c r="X1086">
        <f>SUM($U$2:U1086)</f>
        <v>-100.09884620999938</v>
      </c>
      <c r="Y1086">
        <f>SQRT(output__2[[#This Row],[vx]]^2+output__2[[#This Row],[vy]]^2+output__2[[#This Row],[vz]]^2)</f>
        <v>103.09930060359498</v>
      </c>
      <c r="Z1086">
        <f t="shared" si="16"/>
        <v>0.97499999999999998</v>
      </c>
      <c r="AA1086">
        <f>output__2[[#This Row],[m segmental(kg)]]*output__2[[#This Row],[vmag]]</f>
        <v>100.5218180885051</v>
      </c>
    </row>
    <row r="1087" spans="1:27" x14ac:dyDescent="0.3">
      <c r="A1087">
        <v>136.273504</v>
      </c>
      <c r="B1087">
        <f>output__2[[#This Row],[time]]-A1086</f>
        <v>0.13187000000002058</v>
      </c>
      <c r="C1087">
        <v>1.1400000000000001</v>
      </c>
      <c r="D1087">
        <v>0.39</v>
      </c>
      <c r="E1087">
        <v>0.09</v>
      </c>
      <c r="F1087">
        <v>-0.11</v>
      </c>
      <c r="G1087">
        <v>-0.14000000000000001</v>
      </c>
      <c r="H1087">
        <v>0.08</v>
      </c>
      <c r="I1087">
        <f>output__2[[#This Row],[wx]]*180/PI()</f>
        <v>-6.3025357464390561</v>
      </c>
      <c r="J1087">
        <f>output__2[[#This Row],[wy]]*180/PI()</f>
        <v>-8.0214091318315255</v>
      </c>
      <c r="K1087">
        <f>output__2[[#This Row],[wz]]*180/PI()</f>
        <v>4.5836623610465859</v>
      </c>
      <c r="L1087">
        <f>output__2[[#This Row],[wx (deg)]]*output__2[[#This Row],[dt]]</f>
        <v>-0.83111538888304803</v>
      </c>
      <c r="M1087">
        <f>output__2[[#This Row],[wy (deg)]]*output__2[[#This Row],[dt]]</f>
        <v>-1.0577832222147883</v>
      </c>
      <c r="N1087">
        <f>output__2[[#This Row],[wz (deg)]]*output__2[[#This Row],[dt]]</f>
        <v>0.60444755555130758</v>
      </c>
      <c r="O1087">
        <f>SUM($L$2:output__2[[#This Row],[delta θx]])</f>
        <v>-171.75692360479343</v>
      </c>
      <c r="P1087">
        <f>SUM($M$2:output__2[[#This Row],[delta θy]])</f>
        <v>48.492020576227979</v>
      </c>
      <c r="Q1087">
        <f>SUM($N$2:output__2[[#This Row],[delta θz]])</f>
        <v>11.936986660937315</v>
      </c>
      <c r="R1087">
        <f>SQRT(output__2[[#This Row],[θ x]]^2+output__2[[#This Row],[θ y]]^2+output__2[[#This Row],[θ z]]^2)</f>
        <v>178.86980884512499</v>
      </c>
      <c r="S1087">
        <f>output__2[[#This Row],[ax]]*$B1087</f>
        <v>0.15033180000002347</v>
      </c>
      <c r="T1087">
        <f>output__2[[#This Row],[ay]]*$B1087</f>
        <v>5.1429300000008026E-2</v>
      </c>
      <c r="U1087">
        <f>output__2[[#This Row],[az]]*$B1087</f>
        <v>1.1868300000001853E-2</v>
      </c>
      <c r="V1087">
        <f>SUM(S$2:S1087)</f>
        <v>21.541568409999595</v>
      </c>
      <c r="W1087">
        <f>SUM(T$2:T1087)</f>
        <v>12.384383880000106</v>
      </c>
      <c r="X1087">
        <f>SUM($U$2:U1087)</f>
        <v>-100.08697790999938</v>
      </c>
      <c r="Y1087">
        <f>SQRT(output__2[[#This Row],[vx]]^2+output__2[[#This Row],[vy]]^2+output__2[[#This Row],[vz]]^2)</f>
        <v>103.12524075514492</v>
      </c>
      <c r="Z1087">
        <f t="shared" si="16"/>
        <v>0.97499999999999998</v>
      </c>
      <c r="AA1087">
        <f>output__2[[#This Row],[m segmental(kg)]]*output__2[[#This Row],[vmag]]</f>
        <v>100.54710973626629</v>
      </c>
    </row>
    <row r="1088" spans="1:27" x14ac:dyDescent="0.3">
      <c r="A1088">
        <v>136.39531199999999</v>
      </c>
      <c r="B1088">
        <f>output__2[[#This Row],[time]]-A1087</f>
        <v>0.12180799999998726</v>
      </c>
      <c r="C1088">
        <v>-1.84</v>
      </c>
      <c r="D1088">
        <v>-1.86</v>
      </c>
      <c r="E1088">
        <v>-1.86</v>
      </c>
      <c r="F1088">
        <v>-0.04</v>
      </c>
      <c r="G1088">
        <v>-0.37</v>
      </c>
      <c r="H1088">
        <v>0.17</v>
      </c>
      <c r="I1088">
        <f>output__2[[#This Row],[wx]]*180/PI()</f>
        <v>-2.2918311805232929</v>
      </c>
      <c r="J1088">
        <f>output__2[[#This Row],[wy]]*180/PI()</f>
        <v>-21.199438419840458</v>
      </c>
      <c r="K1088">
        <f>output__2[[#This Row],[wz]]*180/PI()</f>
        <v>9.7402825172239957</v>
      </c>
      <c r="L1088">
        <f>output__2[[#This Row],[wx (deg)]]*output__2[[#This Row],[dt]]</f>
        <v>-0.27916337243715206</v>
      </c>
      <c r="M1088">
        <f>output__2[[#This Row],[wy (deg)]]*output__2[[#This Row],[dt]]</f>
        <v>-2.5822611950436563</v>
      </c>
      <c r="N1088">
        <f>output__2[[#This Row],[wz (deg)]]*output__2[[#This Row],[dt]]</f>
        <v>1.1864443328578964</v>
      </c>
      <c r="O1088">
        <f>SUM($L$2:output__2[[#This Row],[delta θx]])</f>
        <v>-172.03608697723058</v>
      </c>
      <c r="P1088">
        <f>SUM($M$2:output__2[[#This Row],[delta θy]])</f>
        <v>45.909759381184323</v>
      </c>
      <c r="Q1088">
        <f>SUM($N$2:output__2[[#This Row],[delta θz]])</f>
        <v>13.12343099379521</v>
      </c>
      <c r="R1088">
        <f>SQRT(output__2[[#This Row],[θ x]]^2+output__2[[#This Row],[θ y]]^2+output__2[[#This Row],[θ z]]^2)</f>
        <v>178.53947930338654</v>
      </c>
      <c r="S1088">
        <f>output__2[[#This Row],[ax]]*$B1088</f>
        <v>-0.22412671999997658</v>
      </c>
      <c r="T1088">
        <f>output__2[[#This Row],[ay]]*$B1088</f>
        <v>-0.22656287999997632</v>
      </c>
      <c r="U1088">
        <f>output__2[[#This Row],[az]]*$B1088</f>
        <v>-0.22656287999997632</v>
      </c>
      <c r="V1088">
        <f>SUM(S$2:S1088)</f>
        <v>21.317441689999619</v>
      </c>
      <c r="W1088">
        <f>SUM(T$2:T1088)</f>
        <v>12.15782100000013</v>
      </c>
      <c r="X1088">
        <f>SUM($U$2:U1088)</f>
        <v>-100.31354078999935</v>
      </c>
      <c r="Y1088">
        <f>SQRT(output__2[[#This Row],[vx]]^2+output__2[[#This Row],[vy]]^2+output__2[[#This Row],[vz]]^2)</f>
        <v>103.27174055617267</v>
      </c>
      <c r="Z1088">
        <f t="shared" si="16"/>
        <v>0.97499999999999998</v>
      </c>
      <c r="AA1088">
        <f>output__2[[#This Row],[m segmental(kg)]]*output__2[[#This Row],[vmag]]</f>
        <v>100.68994704226836</v>
      </c>
    </row>
    <row r="1089" spans="1:27" x14ac:dyDescent="0.3">
      <c r="A1089">
        <v>136.534053</v>
      </c>
      <c r="B1089">
        <f>output__2[[#This Row],[time]]-A1088</f>
        <v>0.13874100000001022</v>
      </c>
      <c r="C1089">
        <v>2.0100000000000002</v>
      </c>
      <c r="D1089">
        <v>0.54</v>
      </c>
      <c r="E1089">
        <v>-0.04</v>
      </c>
      <c r="F1089">
        <v>-7.0000000000000007E-2</v>
      </c>
      <c r="G1089">
        <v>0.17</v>
      </c>
      <c r="H1089">
        <v>-0.16</v>
      </c>
      <c r="I1089">
        <f>output__2[[#This Row],[wx]]*180/PI()</f>
        <v>-4.0107045659157627</v>
      </c>
      <c r="J1089">
        <f>output__2[[#This Row],[wy]]*180/PI()</f>
        <v>9.7402825172239957</v>
      </c>
      <c r="K1089">
        <f>output__2[[#This Row],[wz]]*180/PI()</f>
        <v>-9.1673247220931717</v>
      </c>
      <c r="L1089">
        <f>output__2[[#This Row],[wx (deg)]]*output__2[[#This Row],[dt]]</f>
        <v>-0.55644916217975982</v>
      </c>
      <c r="M1089">
        <f>output__2[[#This Row],[wy (deg)]]*output__2[[#This Row],[dt]]</f>
        <v>1.3513765367222739</v>
      </c>
      <c r="N1089">
        <f>output__2[[#This Row],[wz (deg)]]*output__2[[#This Row],[dt]]</f>
        <v>-1.2718837992680223</v>
      </c>
      <c r="O1089">
        <f>SUM($L$2:output__2[[#This Row],[delta θx]])</f>
        <v>-172.59253613941033</v>
      </c>
      <c r="P1089">
        <f>SUM($M$2:output__2[[#This Row],[delta θy]])</f>
        <v>47.2611359179066</v>
      </c>
      <c r="Q1089">
        <f>SUM($N$2:output__2[[#This Row],[delta θz]])</f>
        <v>11.851547194527189</v>
      </c>
      <c r="R1089">
        <f>SQRT(output__2[[#This Row],[θ x]]^2+output__2[[#This Row],[θ y]]^2+output__2[[#This Row],[θ z]]^2)</f>
        <v>179.3383887241898</v>
      </c>
      <c r="S1089">
        <f>output__2[[#This Row],[ax]]*$B1089</f>
        <v>0.27886941000002058</v>
      </c>
      <c r="T1089">
        <f>output__2[[#This Row],[ay]]*$B1089</f>
        <v>7.492014000000552E-2</v>
      </c>
      <c r="U1089">
        <f>output__2[[#This Row],[az]]*$B1089</f>
        <v>-5.5496400000004092E-3</v>
      </c>
      <c r="V1089">
        <f>SUM(S$2:S1089)</f>
        <v>21.596311099999639</v>
      </c>
      <c r="W1089">
        <f>SUM(T$2:T1089)</f>
        <v>12.232741140000135</v>
      </c>
      <c r="X1089">
        <f>SUM($U$2:U1089)</f>
        <v>-100.31909042999935</v>
      </c>
      <c r="Y1089">
        <f>SQRT(output__2[[#This Row],[vx]]^2+output__2[[#This Row],[vy]]^2+output__2[[#This Row],[vz]]^2)</f>
        <v>103.34389441872513</v>
      </c>
      <c r="Z1089">
        <f t="shared" si="16"/>
        <v>0.97499999999999998</v>
      </c>
      <c r="AA1089">
        <f>output__2[[#This Row],[m segmental(kg)]]*output__2[[#This Row],[vmag]]</f>
        <v>100.760297058257</v>
      </c>
    </row>
    <row r="1090" spans="1:27" x14ac:dyDescent="0.3">
      <c r="A1090">
        <v>136.65254099999999</v>
      </c>
      <c r="B1090">
        <f>output__2[[#This Row],[time]]-A1089</f>
        <v>0.11848799999998505</v>
      </c>
      <c r="C1090">
        <v>0.45</v>
      </c>
      <c r="D1090">
        <v>-0.22</v>
      </c>
      <c r="E1090">
        <v>0.32</v>
      </c>
      <c r="F1090">
        <v>0.06</v>
      </c>
      <c r="G1090">
        <v>-0.06</v>
      </c>
      <c r="H1090">
        <v>-0.16</v>
      </c>
      <c r="I1090">
        <f>output__2[[#This Row],[wx]]*180/PI()</f>
        <v>3.4377467707849392</v>
      </c>
      <c r="J1090">
        <f>output__2[[#This Row],[wy]]*180/PI()</f>
        <v>-3.4377467707849392</v>
      </c>
      <c r="K1090">
        <f>output__2[[#This Row],[wz]]*180/PI()</f>
        <v>-9.1673247220931717</v>
      </c>
      <c r="L1090">
        <f>output__2[[#This Row],[wx (deg)]]*output__2[[#This Row],[dt]]</f>
        <v>0.40733173937671446</v>
      </c>
      <c r="M1090">
        <f>output__2[[#This Row],[wy (deg)]]*output__2[[#This Row],[dt]]</f>
        <v>-0.40733173937671446</v>
      </c>
      <c r="N1090">
        <f>output__2[[#This Row],[wz (deg)]]*output__2[[#This Row],[dt]]</f>
        <v>-1.0862179716712386</v>
      </c>
      <c r="O1090">
        <f>SUM($L$2:output__2[[#This Row],[delta θx]])</f>
        <v>-172.18520440003363</v>
      </c>
      <c r="P1090">
        <f>SUM($M$2:output__2[[#This Row],[delta θy]])</f>
        <v>46.853804178529884</v>
      </c>
      <c r="Q1090">
        <f>SUM($N$2:output__2[[#This Row],[delta θz]])</f>
        <v>10.76532922285595</v>
      </c>
      <c r="R1090">
        <f>SQRT(output__2[[#This Row],[θ x]]^2+output__2[[#This Row],[θ y]]^2+output__2[[#This Row],[θ z]]^2)</f>
        <v>178.77056774972178</v>
      </c>
      <c r="S1090">
        <f>output__2[[#This Row],[ax]]*$B1090</f>
        <v>5.3319599999993271E-2</v>
      </c>
      <c r="T1090">
        <f>output__2[[#This Row],[ay]]*$B1090</f>
        <v>-2.6067359999996712E-2</v>
      </c>
      <c r="U1090">
        <f>output__2[[#This Row],[az]]*$B1090</f>
        <v>3.7916159999995216E-2</v>
      </c>
      <c r="V1090">
        <f>SUM(S$2:S1090)</f>
        <v>21.649630699999634</v>
      </c>
      <c r="W1090">
        <f>SUM(T$2:T1090)</f>
        <v>12.206673780000138</v>
      </c>
      <c r="X1090">
        <f>SUM($U$2:U1090)</f>
        <v>-100.28117426999935</v>
      </c>
      <c r="Y1090">
        <f>SQRT(output__2[[#This Row],[vx]]^2+output__2[[#This Row],[vy]]^2+output__2[[#This Row],[vz]]^2)</f>
        <v>103.31516494294384</v>
      </c>
      <c r="Z1090">
        <f t="shared" si="16"/>
        <v>0.97499999999999998</v>
      </c>
      <c r="AA1090">
        <f>output__2[[#This Row],[m segmental(kg)]]*output__2[[#This Row],[vmag]]</f>
        <v>100.73228581937023</v>
      </c>
    </row>
    <row r="1091" spans="1:27" x14ac:dyDescent="0.3">
      <c r="A1091">
        <v>136.76441</v>
      </c>
      <c r="B1091">
        <f>output__2[[#This Row],[time]]-A1090</f>
        <v>0.11186900000001287</v>
      </c>
      <c r="C1091">
        <v>0.57999999999999996</v>
      </c>
      <c r="D1091">
        <v>0.6</v>
      </c>
      <c r="E1091">
        <v>0.79</v>
      </c>
      <c r="F1091">
        <v>-0.01</v>
      </c>
      <c r="G1091">
        <v>0.18</v>
      </c>
      <c r="H1091">
        <v>-0.02</v>
      </c>
      <c r="I1091">
        <f>output__2[[#This Row],[wx]]*180/PI()</f>
        <v>-0.57295779513082323</v>
      </c>
      <c r="J1091">
        <f>output__2[[#This Row],[wy]]*180/PI()</f>
        <v>10.313240312354818</v>
      </c>
      <c r="K1091">
        <f>output__2[[#This Row],[wz]]*180/PI()</f>
        <v>-1.1459155902616465</v>
      </c>
      <c r="L1091">
        <f>output__2[[#This Row],[wx (deg)]]*output__2[[#This Row],[dt]]</f>
        <v>-6.4096215583497443E-2</v>
      </c>
      <c r="M1091">
        <f>output__2[[#This Row],[wy (deg)]]*output__2[[#This Row],[dt]]</f>
        <v>1.1537318805029539</v>
      </c>
      <c r="N1091">
        <f>output__2[[#This Row],[wz (deg)]]*output__2[[#This Row],[dt]]</f>
        <v>-0.12819243116699489</v>
      </c>
      <c r="O1091">
        <f>SUM($L$2:output__2[[#This Row],[delta θx]])</f>
        <v>-172.24930061561713</v>
      </c>
      <c r="P1091">
        <f>SUM($M$2:output__2[[#This Row],[delta θy]])</f>
        <v>48.007536059032837</v>
      </c>
      <c r="Q1091">
        <f>SUM($N$2:output__2[[#This Row],[delta θz]])</f>
        <v>10.637136791688954</v>
      </c>
      <c r="R1091">
        <f>SQRT(output__2[[#This Row],[θ x]]^2+output__2[[#This Row],[θ y]]^2+output__2[[#This Row],[θ z]]^2)</f>
        <v>179.13038201308476</v>
      </c>
      <c r="S1091">
        <f>output__2[[#This Row],[ax]]*$B1091</f>
        <v>6.4884020000007467E-2</v>
      </c>
      <c r="T1091">
        <f>output__2[[#This Row],[ay]]*$B1091</f>
        <v>6.7121400000007728E-2</v>
      </c>
      <c r="U1091">
        <f>output__2[[#This Row],[az]]*$B1091</f>
        <v>8.8376510000010178E-2</v>
      </c>
      <c r="V1091">
        <f>SUM(S$2:S1091)</f>
        <v>21.714514719999642</v>
      </c>
      <c r="W1091">
        <f>SUM(T$2:T1091)</f>
        <v>12.273795180000146</v>
      </c>
      <c r="X1091">
        <f>SUM($U$2:U1091)</f>
        <v>-100.19279775999935</v>
      </c>
      <c r="Y1091">
        <f>SQRT(output__2[[#This Row],[vx]]^2+output__2[[#This Row],[vy]]^2+output__2[[#This Row],[vz]]^2)</f>
        <v>103.25097055535026</v>
      </c>
      <c r="Z1091">
        <f t="shared" si="16"/>
        <v>0.97499999999999998</v>
      </c>
      <c r="AA1091">
        <f>output__2[[#This Row],[m segmental(kg)]]*output__2[[#This Row],[vmag]]</f>
        <v>100.66969629146651</v>
      </c>
    </row>
    <row r="1092" spans="1:27" x14ac:dyDescent="0.3">
      <c r="A1092">
        <v>136.886549</v>
      </c>
      <c r="B1092">
        <f>output__2[[#This Row],[time]]-A1091</f>
        <v>0.12213900000000422</v>
      </c>
      <c r="C1092">
        <v>0.54</v>
      </c>
      <c r="D1092">
        <v>1.33</v>
      </c>
      <c r="E1092">
        <v>0.46</v>
      </c>
      <c r="F1092">
        <v>0.01</v>
      </c>
      <c r="G1092">
        <v>0.18</v>
      </c>
      <c r="H1092">
        <v>0.01</v>
      </c>
      <c r="I1092">
        <f>output__2[[#This Row],[wx]]*180/PI()</f>
        <v>0.57295779513082323</v>
      </c>
      <c r="J1092">
        <f>output__2[[#This Row],[wy]]*180/PI()</f>
        <v>10.313240312354818</v>
      </c>
      <c r="K1092">
        <f>output__2[[#This Row],[wz]]*180/PI()</f>
        <v>0.57295779513082323</v>
      </c>
      <c r="L1092">
        <f>output__2[[#This Row],[wx (deg)]]*output__2[[#This Row],[dt]]</f>
        <v>6.9980492139486039E-2</v>
      </c>
      <c r="M1092">
        <f>output__2[[#This Row],[wy (deg)]]*output__2[[#This Row],[dt]]</f>
        <v>1.2596488585107486</v>
      </c>
      <c r="N1092">
        <f>output__2[[#This Row],[wz (deg)]]*output__2[[#This Row],[dt]]</f>
        <v>6.9980492139486039E-2</v>
      </c>
      <c r="O1092">
        <f>SUM($L$2:output__2[[#This Row],[delta θx]])</f>
        <v>-172.17932012347765</v>
      </c>
      <c r="P1092">
        <f>SUM($M$2:output__2[[#This Row],[delta θy]])</f>
        <v>49.267184917543588</v>
      </c>
      <c r="Q1092">
        <f>SUM($N$2:output__2[[#This Row],[delta θz]])</f>
        <v>10.70711728382844</v>
      </c>
      <c r="R1092">
        <f>SQRT(output__2[[#This Row],[θ x]]^2+output__2[[#This Row],[θ y]]^2+output__2[[#This Row],[θ z]]^2)</f>
        <v>179.40907487753256</v>
      </c>
      <c r="S1092">
        <f>output__2[[#This Row],[ax]]*$B1092</f>
        <v>6.5955060000002286E-2</v>
      </c>
      <c r="T1092">
        <f>output__2[[#This Row],[ay]]*$B1092</f>
        <v>0.16244487000000563</v>
      </c>
      <c r="U1092">
        <f>output__2[[#This Row],[az]]*$B1092</f>
        <v>5.6183940000001945E-2</v>
      </c>
      <c r="V1092">
        <f>SUM(S$2:S1092)</f>
        <v>21.780469779999645</v>
      </c>
      <c r="W1092">
        <f>SUM(T$2:T1092)</f>
        <v>12.436240050000151</v>
      </c>
      <c r="X1092">
        <f>SUM($U$2:U1092)</f>
        <v>-100.13661381999935</v>
      </c>
      <c r="Y1092">
        <f>SQRT(output__2[[#This Row],[vx]]^2+output__2[[#This Row],[vy]]^2+output__2[[#This Row],[vz]]^2)</f>
        <v>103.22979394416318</v>
      </c>
      <c r="Z1092">
        <f t="shared" ref="Z1092:Z1155" si="17">65*0.015</f>
        <v>0.97499999999999998</v>
      </c>
      <c r="AA1092">
        <f>output__2[[#This Row],[m segmental(kg)]]*output__2[[#This Row],[vmag]]</f>
        <v>100.64904909555909</v>
      </c>
    </row>
    <row r="1093" spans="1:27" x14ac:dyDescent="0.3">
      <c r="A1093">
        <v>137.01226599999998</v>
      </c>
      <c r="B1093">
        <f>output__2[[#This Row],[time]]-A1092</f>
        <v>0.12571699999998032</v>
      </c>
      <c r="C1093">
        <v>0.35000000000000003</v>
      </c>
      <c r="D1093">
        <v>-1.04</v>
      </c>
      <c r="E1093">
        <v>-1.08</v>
      </c>
      <c r="F1093">
        <v>-0.23</v>
      </c>
      <c r="G1093">
        <v>0.21</v>
      </c>
      <c r="H1093">
        <v>-0.01</v>
      </c>
      <c r="I1093">
        <f>output__2[[#This Row],[wx]]*180/PI()</f>
        <v>-13.178029288008934</v>
      </c>
      <c r="J1093">
        <f>output__2[[#This Row],[wy]]*180/PI()</f>
        <v>12.032113697747286</v>
      </c>
      <c r="K1093">
        <f>output__2[[#This Row],[wz]]*180/PI()</f>
        <v>-0.57295779513082323</v>
      </c>
      <c r="L1093">
        <f>output__2[[#This Row],[wx (deg)]]*output__2[[#This Row],[dt]]</f>
        <v>-1.6567023080003598</v>
      </c>
      <c r="M1093">
        <f>output__2[[#This Row],[wy (deg)]]*output__2[[#This Row],[dt]]</f>
        <v>1.5126412377394587</v>
      </c>
      <c r="N1093">
        <f>output__2[[#This Row],[wz (deg)]]*output__2[[#This Row],[dt]]</f>
        <v>-7.2030535130450421E-2</v>
      </c>
      <c r="O1093">
        <f>SUM($L$2:output__2[[#This Row],[delta θx]])</f>
        <v>-173.836022431478</v>
      </c>
      <c r="P1093">
        <f>SUM($M$2:output__2[[#This Row],[delta θy]])</f>
        <v>50.779826155283047</v>
      </c>
      <c r="Q1093">
        <f>SUM($N$2:output__2[[#This Row],[delta θz]])</f>
        <v>10.63508674869799</v>
      </c>
      <c r="R1093">
        <f>SQRT(output__2[[#This Row],[θ x]]^2+output__2[[#This Row],[θ y]]^2+output__2[[#This Row],[θ z]]^2)</f>
        <v>181.41295022492309</v>
      </c>
      <c r="S1093">
        <f>output__2[[#This Row],[ax]]*$B1093</f>
        <v>4.4000949999993114E-2</v>
      </c>
      <c r="T1093">
        <f>output__2[[#This Row],[ay]]*$B1093</f>
        <v>-0.13074567999997955</v>
      </c>
      <c r="U1093">
        <f>output__2[[#This Row],[az]]*$B1093</f>
        <v>-0.13577435999997875</v>
      </c>
      <c r="V1093">
        <f>SUM(S$2:S1093)</f>
        <v>21.824470729999639</v>
      </c>
      <c r="W1093">
        <f>SUM(T$2:T1093)</f>
        <v>12.305494370000172</v>
      </c>
      <c r="X1093">
        <f>SUM($U$2:U1093)</f>
        <v>-100.27238817999934</v>
      </c>
      <c r="Y1093">
        <f>SQRT(output__2[[#This Row],[vx]]^2+output__2[[#This Row],[vy]]^2+output__2[[#This Row],[vz]]^2)</f>
        <v>103.35513797414809</v>
      </c>
      <c r="Z1093">
        <f t="shared" si="17"/>
        <v>0.97499999999999998</v>
      </c>
      <c r="AA1093">
        <f>output__2[[#This Row],[m segmental(kg)]]*output__2[[#This Row],[vmag]]</f>
        <v>100.77125952479439</v>
      </c>
    </row>
    <row r="1094" spans="1:27" x14ac:dyDescent="0.3">
      <c r="A1094">
        <v>137.151656</v>
      </c>
      <c r="B1094">
        <f>output__2[[#This Row],[time]]-A1093</f>
        <v>0.13939000000002011</v>
      </c>
      <c r="C1094">
        <v>-0.33</v>
      </c>
      <c r="D1094">
        <v>1.83</v>
      </c>
      <c r="E1094">
        <v>-1.37</v>
      </c>
      <c r="F1094">
        <v>-0.16</v>
      </c>
      <c r="G1094">
        <v>-0.05</v>
      </c>
      <c r="H1094">
        <v>-0.01</v>
      </c>
      <c r="I1094">
        <f>output__2[[#This Row],[wx]]*180/PI()</f>
        <v>-9.1673247220931717</v>
      </c>
      <c r="J1094">
        <f>output__2[[#This Row],[wy]]*180/PI()</f>
        <v>-2.8647889756541161</v>
      </c>
      <c r="K1094">
        <f>output__2[[#This Row],[wz]]*180/PI()</f>
        <v>-0.57295779513082323</v>
      </c>
      <c r="L1094">
        <f>output__2[[#This Row],[wx (deg)]]*output__2[[#This Row],[dt]]</f>
        <v>-1.2778333930127515</v>
      </c>
      <c r="M1094">
        <f>output__2[[#This Row],[wy (deg)]]*output__2[[#This Row],[dt]]</f>
        <v>-0.39932293531648483</v>
      </c>
      <c r="N1094">
        <f>output__2[[#This Row],[wz (deg)]]*output__2[[#This Row],[dt]]</f>
        <v>-7.9864587063296966E-2</v>
      </c>
      <c r="O1094">
        <f>SUM($L$2:output__2[[#This Row],[delta θx]])</f>
        <v>-175.11385582449074</v>
      </c>
      <c r="P1094">
        <f>SUM($M$2:output__2[[#This Row],[delta θy]])</f>
        <v>50.380503219966563</v>
      </c>
      <c r="Q1094">
        <f>SUM($N$2:output__2[[#This Row],[delta θz]])</f>
        <v>10.555222161634694</v>
      </c>
      <c r="R1094">
        <f>SQRT(output__2[[#This Row],[θ x]]^2+output__2[[#This Row],[θ y]]^2+output__2[[#This Row],[θ z]]^2)</f>
        <v>182.52252003875867</v>
      </c>
      <c r="S1094">
        <f>output__2[[#This Row],[ax]]*$B1094</f>
        <v>-4.5998700000006637E-2</v>
      </c>
      <c r="T1094">
        <f>output__2[[#This Row],[ay]]*$B1094</f>
        <v>0.25508370000003683</v>
      </c>
      <c r="U1094">
        <f>output__2[[#This Row],[az]]*$B1094</f>
        <v>-0.19096430000002756</v>
      </c>
      <c r="V1094">
        <f>SUM(S$2:S1094)</f>
        <v>21.778472029999634</v>
      </c>
      <c r="W1094">
        <f>SUM(T$2:T1094)</f>
        <v>12.56057807000021</v>
      </c>
      <c r="X1094">
        <f>SUM($U$2:U1094)</f>
        <v>-100.46335247999937</v>
      </c>
      <c r="Y1094">
        <f>SQRT(output__2[[#This Row],[vx]]^2+output__2[[#This Row],[vy]]^2+output__2[[#This Row],[vz]]^2)</f>
        <v>103.56135938145387</v>
      </c>
      <c r="Z1094">
        <f t="shared" si="17"/>
        <v>0.97499999999999998</v>
      </c>
      <c r="AA1094">
        <f>output__2[[#This Row],[m segmental(kg)]]*output__2[[#This Row],[vmag]]</f>
        <v>100.97232539691753</v>
      </c>
    </row>
    <row r="1095" spans="1:27" x14ac:dyDescent="0.3">
      <c r="A1095">
        <v>137.270039</v>
      </c>
      <c r="B1095">
        <f>output__2[[#This Row],[time]]-A1094</f>
        <v>0.11838299999999435</v>
      </c>
      <c r="C1095">
        <v>-0.78</v>
      </c>
      <c r="D1095">
        <v>-0.27</v>
      </c>
      <c r="E1095">
        <v>0.02</v>
      </c>
      <c r="F1095">
        <v>0.3</v>
      </c>
      <c r="G1095">
        <v>-0.05</v>
      </c>
      <c r="H1095">
        <v>0.15</v>
      </c>
      <c r="I1095">
        <f>output__2[[#This Row],[wx]]*180/PI()</f>
        <v>17.188733853924695</v>
      </c>
      <c r="J1095">
        <f>output__2[[#This Row],[wy]]*180/PI()</f>
        <v>-2.8647889756541161</v>
      </c>
      <c r="K1095">
        <f>output__2[[#This Row],[wz]]*180/PI()</f>
        <v>8.5943669269623477</v>
      </c>
      <c r="L1095">
        <f>output__2[[#This Row],[wx (deg)]]*output__2[[#This Row],[dt]]</f>
        <v>2.0348538798290701</v>
      </c>
      <c r="M1095">
        <f>output__2[[#This Row],[wy (deg)]]*output__2[[#This Row],[dt]]</f>
        <v>-0.33914231330484507</v>
      </c>
      <c r="N1095">
        <f>output__2[[#This Row],[wz (deg)]]*output__2[[#This Row],[dt]]</f>
        <v>1.017426939914535</v>
      </c>
      <c r="O1095">
        <f>SUM($L$2:output__2[[#This Row],[delta θx]])</f>
        <v>-173.07900194466168</v>
      </c>
      <c r="P1095">
        <f>SUM($M$2:output__2[[#This Row],[delta θy]])</f>
        <v>50.041360906661716</v>
      </c>
      <c r="Q1095">
        <f>SUM($N$2:output__2[[#This Row],[delta θz]])</f>
        <v>11.572649101549228</v>
      </c>
      <c r="R1095">
        <f>SQRT(output__2[[#This Row],[θ x]]^2+output__2[[#This Row],[θ y]]^2+output__2[[#This Row],[θ z]]^2)</f>
        <v>180.5392060544705</v>
      </c>
      <c r="S1095">
        <f>output__2[[#This Row],[ax]]*$B1095</f>
        <v>-9.2338739999995603E-2</v>
      </c>
      <c r="T1095">
        <f>output__2[[#This Row],[ay]]*$B1095</f>
        <v>-3.1963409999998478E-2</v>
      </c>
      <c r="U1095">
        <f>output__2[[#This Row],[az]]*$B1095</f>
        <v>2.367659999999887E-3</v>
      </c>
      <c r="V1095">
        <f>SUM(S$2:S1095)</f>
        <v>21.686133289999638</v>
      </c>
      <c r="W1095">
        <f>SUM(T$2:T1095)</f>
        <v>12.528614660000212</v>
      </c>
      <c r="X1095">
        <f>SUM($U$2:U1095)</f>
        <v>-100.46098481999937</v>
      </c>
      <c r="Y1095">
        <f>SQRT(output__2[[#This Row],[vx]]^2+output__2[[#This Row],[vy]]^2+output__2[[#This Row],[vz]]^2)</f>
        <v>103.53581039125808</v>
      </c>
      <c r="Z1095">
        <f t="shared" si="17"/>
        <v>0.97499999999999998</v>
      </c>
      <c r="AA1095">
        <f>output__2[[#This Row],[m segmental(kg)]]*output__2[[#This Row],[vmag]]</f>
        <v>100.94741513147663</v>
      </c>
    </row>
    <row r="1096" spans="1:27" x14ac:dyDescent="0.3">
      <c r="A1096">
        <v>137.38903199999999</v>
      </c>
      <c r="B1096">
        <f>output__2[[#This Row],[time]]-A1095</f>
        <v>0.11899299999998902</v>
      </c>
      <c r="C1096">
        <v>0.38</v>
      </c>
      <c r="D1096">
        <v>0.21</v>
      </c>
      <c r="E1096">
        <v>0.87</v>
      </c>
      <c r="F1096">
        <v>0.14000000000000001</v>
      </c>
      <c r="G1096">
        <v>-0.26</v>
      </c>
      <c r="H1096">
        <v>0.02</v>
      </c>
      <c r="I1096">
        <f>output__2[[#This Row],[wx]]*180/PI()</f>
        <v>8.0214091318315255</v>
      </c>
      <c r="J1096">
        <f>output__2[[#This Row],[wy]]*180/PI()</f>
        <v>-14.896902673401405</v>
      </c>
      <c r="K1096">
        <f>output__2[[#This Row],[wz]]*180/PI()</f>
        <v>1.1459155902616465</v>
      </c>
      <c r="L1096">
        <f>output__2[[#This Row],[wx (deg)]]*output__2[[#This Row],[dt]]</f>
        <v>0.95449153682394072</v>
      </c>
      <c r="M1096">
        <f>output__2[[#This Row],[wy (deg)]]*output__2[[#This Row],[dt]]</f>
        <v>-1.7726271398158899</v>
      </c>
      <c r="N1096">
        <f>output__2[[#This Row],[wz (deg)]]*output__2[[#This Row],[dt]]</f>
        <v>0.13635593383199152</v>
      </c>
      <c r="O1096">
        <f>SUM($L$2:output__2[[#This Row],[delta θx]])</f>
        <v>-172.12451040783773</v>
      </c>
      <c r="P1096">
        <f>SUM($M$2:output__2[[#This Row],[delta θy]])</f>
        <v>48.268733766845827</v>
      </c>
      <c r="Q1096">
        <f>SUM($N$2:output__2[[#This Row],[delta θz]])</f>
        <v>11.709005035381219</v>
      </c>
      <c r="R1096">
        <f>SQRT(output__2[[#This Row],[θ x]]^2+output__2[[#This Row],[θ y]]^2+output__2[[#This Row],[θ z]]^2)</f>
        <v>179.14747707269299</v>
      </c>
      <c r="S1096">
        <f>output__2[[#This Row],[ax]]*$B1096</f>
        <v>4.5217339999995831E-2</v>
      </c>
      <c r="T1096">
        <f>output__2[[#This Row],[ay]]*$B1096</f>
        <v>2.4988529999997695E-2</v>
      </c>
      <c r="U1096">
        <f>output__2[[#This Row],[az]]*$B1096</f>
        <v>0.10352390999999045</v>
      </c>
      <c r="V1096">
        <f>SUM(S$2:S1096)</f>
        <v>21.731350629999636</v>
      </c>
      <c r="W1096">
        <f>SUM(T$2:T1096)</f>
        <v>12.55360319000021</v>
      </c>
      <c r="X1096">
        <f>SUM($U$2:U1096)</f>
        <v>-100.35746090999938</v>
      </c>
      <c r="Y1096">
        <f>SQRT(output__2[[#This Row],[vx]]^2+output__2[[#This Row],[vy]]^2+output__2[[#This Row],[vz]]^2)</f>
        <v>103.44788307915258</v>
      </c>
      <c r="Z1096">
        <f t="shared" si="17"/>
        <v>0.97499999999999998</v>
      </c>
      <c r="AA1096">
        <f>output__2[[#This Row],[m segmental(kg)]]*output__2[[#This Row],[vmag]]</f>
        <v>100.86168600217376</v>
      </c>
    </row>
    <row r="1097" spans="1:27" x14ac:dyDescent="0.3">
      <c r="A1097">
        <v>137.51873699999999</v>
      </c>
      <c r="B1097">
        <f>output__2[[#This Row],[time]]-A1096</f>
        <v>0.12970500000000129</v>
      </c>
      <c r="C1097">
        <v>-0.21</v>
      </c>
      <c r="D1097">
        <v>-0.21</v>
      </c>
      <c r="E1097">
        <v>0.06</v>
      </c>
      <c r="F1097">
        <v>-0.28999999999999998</v>
      </c>
      <c r="G1097">
        <v>-0.16</v>
      </c>
      <c r="H1097">
        <v>0.03</v>
      </c>
      <c r="I1097">
        <f>output__2[[#This Row],[wx]]*180/PI()</f>
        <v>-16.615776058793873</v>
      </c>
      <c r="J1097">
        <f>output__2[[#This Row],[wy]]*180/PI()</f>
        <v>-9.1673247220931717</v>
      </c>
      <c r="K1097">
        <f>output__2[[#This Row],[wz]]*180/PI()</f>
        <v>1.7188733853924696</v>
      </c>
      <c r="L1097">
        <f>output__2[[#This Row],[wx (deg)]]*output__2[[#This Row],[dt]]</f>
        <v>-2.1551492337058806</v>
      </c>
      <c r="M1097">
        <f>output__2[[#This Row],[wy (deg)]]*output__2[[#This Row],[dt]]</f>
        <v>-1.1890478530791067</v>
      </c>
      <c r="N1097">
        <f>output__2[[#This Row],[wz (deg)]]*output__2[[#This Row],[dt]]</f>
        <v>0.22294647245233248</v>
      </c>
      <c r="O1097">
        <f>SUM($L$2:output__2[[#This Row],[delta θx]])</f>
        <v>-174.27965964154362</v>
      </c>
      <c r="P1097">
        <f>SUM($M$2:output__2[[#This Row],[delta θy]])</f>
        <v>47.079685913766717</v>
      </c>
      <c r="Q1097">
        <f>SUM($N$2:output__2[[#This Row],[delta θz]])</f>
        <v>11.931951507833551</v>
      </c>
      <c r="R1097">
        <f>SQRT(output__2[[#This Row],[θ x]]^2+output__2[[#This Row],[θ y]]^2+output__2[[#This Row],[θ z]]^2)</f>
        <v>180.92061258269192</v>
      </c>
      <c r="S1097">
        <f>output__2[[#This Row],[ax]]*$B1097</f>
        <v>-2.723805000000027E-2</v>
      </c>
      <c r="T1097">
        <f>output__2[[#This Row],[ay]]*$B1097</f>
        <v>-2.723805000000027E-2</v>
      </c>
      <c r="U1097">
        <f>output__2[[#This Row],[az]]*$B1097</f>
        <v>7.782300000000077E-3</v>
      </c>
      <c r="V1097">
        <f>SUM(S$2:S1097)</f>
        <v>21.704112579999634</v>
      </c>
      <c r="W1097">
        <f>SUM(T$2:T1097)</f>
        <v>12.526365140000209</v>
      </c>
      <c r="X1097">
        <f>SUM($U$2:U1097)</f>
        <v>-100.34967860999937</v>
      </c>
      <c r="Y1097">
        <f>SQRT(output__2[[#This Row],[vx]]^2+output__2[[#This Row],[vy]]^2+output__2[[#This Row],[vz]]^2)</f>
        <v>103.43131210439165</v>
      </c>
      <c r="Z1097">
        <f t="shared" si="17"/>
        <v>0.97499999999999998</v>
      </c>
      <c r="AA1097">
        <f>output__2[[#This Row],[m segmental(kg)]]*output__2[[#This Row],[vmag]]</f>
        <v>100.84552930178185</v>
      </c>
    </row>
    <row r="1098" spans="1:27" x14ac:dyDescent="0.3">
      <c r="A1098">
        <v>137.640861</v>
      </c>
      <c r="B1098">
        <f>output__2[[#This Row],[time]]-A1097</f>
        <v>0.12212400000001367</v>
      </c>
      <c r="C1098">
        <v>-1.98</v>
      </c>
      <c r="D1098">
        <v>-1.86</v>
      </c>
      <c r="E1098">
        <v>-0.11</v>
      </c>
      <c r="F1098">
        <v>0.05</v>
      </c>
      <c r="G1098">
        <v>-0.93</v>
      </c>
      <c r="H1098">
        <v>0.08</v>
      </c>
      <c r="I1098">
        <f>output__2[[#This Row],[wx]]*180/PI()</f>
        <v>2.8647889756541161</v>
      </c>
      <c r="J1098">
        <f>output__2[[#This Row],[wy]]*180/PI()</f>
        <v>-53.285074947166564</v>
      </c>
      <c r="K1098">
        <f>output__2[[#This Row],[wz]]*180/PI()</f>
        <v>4.5836623610465859</v>
      </c>
      <c r="L1098">
        <f>output__2[[#This Row],[wx (deg)]]*output__2[[#This Row],[dt]]</f>
        <v>0.34985948886282242</v>
      </c>
      <c r="M1098">
        <f>output__2[[#This Row],[wy (deg)]]*output__2[[#This Row],[dt]]</f>
        <v>-6.5073864928484975</v>
      </c>
      <c r="N1098">
        <f>output__2[[#This Row],[wz (deg)]]*output__2[[#This Row],[dt]]</f>
        <v>0.55977518218051592</v>
      </c>
      <c r="O1098">
        <f>SUM($L$2:output__2[[#This Row],[delta θx]])</f>
        <v>-173.9298001526808</v>
      </c>
      <c r="P1098">
        <f>SUM($M$2:output__2[[#This Row],[delta θy]])</f>
        <v>40.57229942091822</v>
      </c>
      <c r="Q1098">
        <f>SUM($N$2:output__2[[#This Row],[delta θz]])</f>
        <v>12.491726690014067</v>
      </c>
      <c r="R1098">
        <f>SQRT(output__2[[#This Row],[θ x]]^2+output__2[[#This Row],[θ y]]^2+output__2[[#This Row],[θ z]]^2)</f>
        <v>179.03555539933998</v>
      </c>
      <c r="S1098">
        <f>output__2[[#This Row],[ax]]*$B1098</f>
        <v>-0.24180552000002706</v>
      </c>
      <c r="T1098">
        <f>output__2[[#This Row],[ay]]*$B1098</f>
        <v>-0.22715064000002544</v>
      </c>
      <c r="U1098">
        <f>output__2[[#This Row],[az]]*$B1098</f>
        <v>-1.3433640000001504E-2</v>
      </c>
      <c r="V1098">
        <f>SUM(S$2:S1098)</f>
        <v>21.462307059999606</v>
      </c>
      <c r="W1098">
        <f>SUM(T$2:T1098)</f>
        <v>12.299214500000183</v>
      </c>
      <c r="X1098">
        <f>SUM($U$2:U1098)</f>
        <v>-100.36311224999938</v>
      </c>
      <c r="Y1098">
        <f>SQRT(output__2[[#This Row],[vx]]^2+output__2[[#This Row],[vy]]^2+output__2[[#This Row],[vz]]^2)</f>
        <v>103.36660777137217</v>
      </c>
      <c r="Z1098">
        <f t="shared" si="17"/>
        <v>0.97499999999999998</v>
      </c>
      <c r="AA1098">
        <f>output__2[[#This Row],[m segmental(kg)]]*output__2[[#This Row],[vmag]]</f>
        <v>100.78244257708786</v>
      </c>
    </row>
    <row r="1099" spans="1:27" x14ac:dyDescent="0.3">
      <c r="A1099">
        <v>137.77028799999999</v>
      </c>
      <c r="B1099">
        <f>output__2[[#This Row],[time]]-A1098</f>
        <v>0.12942699999999263</v>
      </c>
      <c r="C1099">
        <v>-1.33</v>
      </c>
      <c r="D1099">
        <v>-0.70000000000000007</v>
      </c>
      <c r="E1099">
        <v>1.1000000000000001</v>
      </c>
      <c r="F1099">
        <v>-0.15</v>
      </c>
      <c r="G1099">
        <v>-0.37</v>
      </c>
      <c r="H1099">
        <v>-0.2</v>
      </c>
      <c r="I1099">
        <f>output__2[[#This Row],[wx]]*180/PI()</f>
        <v>-8.5943669269623477</v>
      </c>
      <c r="J1099">
        <f>output__2[[#This Row],[wy]]*180/PI()</f>
        <v>-21.199438419840458</v>
      </c>
      <c r="K1099">
        <f>output__2[[#This Row],[wz]]*180/PI()</f>
        <v>-11.459155902616464</v>
      </c>
      <c r="L1099">
        <f>output__2[[#This Row],[wx (deg)]]*output__2[[#This Row],[dt]]</f>
        <v>-1.1123431282558924</v>
      </c>
      <c r="M1099">
        <f>output__2[[#This Row],[wy (deg)]]*output__2[[#This Row],[dt]]</f>
        <v>-2.7437797163645348</v>
      </c>
      <c r="N1099">
        <f>output__2[[#This Row],[wz (deg)]]*output__2[[#This Row],[dt]]</f>
        <v>-1.4831241710078567</v>
      </c>
      <c r="O1099">
        <f>SUM($L$2:output__2[[#This Row],[delta θx]])</f>
        <v>-175.0421432809367</v>
      </c>
      <c r="P1099">
        <f>SUM($M$2:output__2[[#This Row],[delta θy]])</f>
        <v>37.828519704553685</v>
      </c>
      <c r="Q1099">
        <f>SUM($N$2:output__2[[#This Row],[delta θz]])</f>
        <v>11.00860251900621</v>
      </c>
      <c r="R1099">
        <f>SQRT(output__2[[#This Row],[θ x]]^2+output__2[[#This Row],[θ y]]^2+output__2[[#This Row],[θ z]]^2)</f>
        <v>179.42111959533429</v>
      </c>
      <c r="S1099">
        <f>output__2[[#This Row],[ax]]*$B1099</f>
        <v>-0.17213790999999021</v>
      </c>
      <c r="T1099">
        <f>output__2[[#This Row],[ay]]*$B1099</f>
        <v>-9.0598899999994847E-2</v>
      </c>
      <c r="U1099">
        <f>output__2[[#This Row],[az]]*$B1099</f>
        <v>0.14236969999999191</v>
      </c>
      <c r="V1099">
        <f>SUM(S$2:S1099)</f>
        <v>21.290169149999617</v>
      </c>
      <c r="W1099">
        <f>SUM(T$2:T1099)</f>
        <v>12.208615600000188</v>
      </c>
      <c r="X1099">
        <f>SUM($U$2:U1099)</f>
        <v>-100.22074254999939</v>
      </c>
      <c r="Y1099">
        <f>SQRT(output__2[[#This Row],[vx]]^2+output__2[[#This Row],[vy]]^2+output__2[[#This Row],[vz]]^2)</f>
        <v>103.18196952267107</v>
      </c>
      <c r="Z1099">
        <f t="shared" si="17"/>
        <v>0.97499999999999998</v>
      </c>
      <c r="AA1099">
        <f>output__2[[#This Row],[m segmental(kg)]]*output__2[[#This Row],[vmag]]</f>
        <v>100.60242028460429</v>
      </c>
    </row>
    <row r="1100" spans="1:27" x14ac:dyDescent="0.3">
      <c r="A1100">
        <v>137.90323599999999</v>
      </c>
      <c r="B1100">
        <f>output__2[[#This Row],[time]]-A1099</f>
        <v>0.13294799999999896</v>
      </c>
      <c r="C1100">
        <v>0.1</v>
      </c>
      <c r="D1100">
        <v>-0.2</v>
      </c>
      <c r="E1100">
        <v>0.28999999999999998</v>
      </c>
      <c r="F1100">
        <v>0.01</v>
      </c>
      <c r="G1100">
        <v>-0.12</v>
      </c>
      <c r="H1100">
        <v>-0.03</v>
      </c>
      <c r="I1100">
        <f>output__2[[#This Row],[wx]]*180/PI()</f>
        <v>0.57295779513082323</v>
      </c>
      <c r="J1100">
        <f>output__2[[#This Row],[wy]]*180/PI()</f>
        <v>-6.8754935415698784</v>
      </c>
      <c r="K1100">
        <f>output__2[[#This Row],[wz]]*180/PI()</f>
        <v>-1.7188733853924696</v>
      </c>
      <c r="L1100">
        <f>output__2[[#This Row],[wx (deg)]]*output__2[[#This Row],[dt]]</f>
        <v>7.6173592947052088E-2</v>
      </c>
      <c r="M1100">
        <f>output__2[[#This Row],[wy (deg)]]*output__2[[#This Row],[dt]]</f>
        <v>-0.91408311536462505</v>
      </c>
      <c r="N1100">
        <f>output__2[[#This Row],[wz (deg)]]*output__2[[#This Row],[dt]]</f>
        <v>-0.22852077884115626</v>
      </c>
      <c r="O1100">
        <f>SUM($L$2:output__2[[#This Row],[delta θx]])</f>
        <v>-174.96596968798966</v>
      </c>
      <c r="P1100">
        <f>SUM($M$2:output__2[[#This Row],[delta θy]])</f>
        <v>36.914436589189059</v>
      </c>
      <c r="Q1100">
        <f>SUM($N$2:output__2[[#This Row],[delta θz]])</f>
        <v>10.780081740165054</v>
      </c>
      <c r="R1100">
        <f>SQRT(output__2[[#This Row],[θ x]]^2+output__2[[#This Row],[θ y]]^2+output__2[[#This Row],[θ z]]^2)</f>
        <v>179.14233542041484</v>
      </c>
      <c r="S1100">
        <f>output__2[[#This Row],[ax]]*$B1100</f>
        <v>1.3294799999999897E-2</v>
      </c>
      <c r="T1100">
        <f>output__2[[#This Row],[ay]]*$B1100</f>
        <v>-2.6589599999999793E-2</v>
      </c>
      <c r="U1100">
        <f>output__2[[#This Row],[az]]*$B1100</f>
        <v>3.8554919999999694E-2</v>
      </c>
      <c r="V1100">
        <f>SUM(S$2:S1100)</f>
        <v>21.303463949999617</v>
      </c>
      <c r="W1100">
        <f>SUM(T$2:T1100)</f>
        <v>12.182026000000189</v>
      </c>
      <c r="X1100">
        <f>SUM($U$2:U1100)</f>
        <v>-100.18218762999939</v>
      </c>
      <c r="Y1100">
        <f>SQRT(output__2[[#This Row],[vx]]^2+output__2[[#This Row],[vy]]^2+output__2[[#This Row],[vz]]^2)</f>
        <v>103.14412272187892</v>
      </c>
      <c r="Z1100">
        <f t="shared" si="17"/>
        <v>0.97499999999999998</v>
      </c>
      <c r="AA1100">
        <f>output__2[[#This Row],[m segmental(kg)]]*output__2[[#This Row],[vmag]]</f>
        <v>100.56551965383194</v>
      </c>
    </row>
    <row r="1101" spans="1:27" x14ac:dyDescent="0.3">
      <c r="A1101">
        <v>138.02203699999998</v>
      </c>
      <c r="B1101">
        <f>output__2[[#This Row],[time]]-A1100</f>
        <v>0.11880099999999061</v>
      </c>
      <c r="C1101">
        <v>0.52</v>
      </c>
      <c r="D1101">
        <v>0.8</v>
      </c>
      <c r="E1101">
        <v>0.32</v>
      </c>
      <c r="F1101">
        <v>-0.02</v>
      </c>
      <c r="G1101">
        <v>0.15</v>
      </c>
      <c r="H1101">
        <v>0.02</v>
      </c>
      <c r="I1101">
        <f>output__2[[#This Row],[wx]]*180/PI()</f>
        <v>-1.1459155902616465</v>
      </c>
      <c r="J1101">
        <f>output__2[[#This Row],[wy]]*180/PI()</f>
        <v>8.5943669269623477</v>
      </c>
      <c r="K1101">
        <f>output__2[[#This Row],[wz]]*180/PI()</f>
        <v>1.1459155902616465</v>
      </c>
      <c r="L1101">
        <f>output__2[[#This Row],[wx (deg)]]*output__2[[#This Row],[dt]]</f>
        <v>-0.1361359180386631</v>
      </c>
      <c r="M1101">
        <f>output__2[[#This Row],[wy (deg)]]*output__2[[#This Row],[dt]]</f>
        <v>1.0210193852899732</v>
      </c>
      <c r="N1101">
        <f>output__2[[#This Row],[wz (deg)]]*output__2[[#This Row],[dt]]</f>
        <v>0.1361359180386631</v>
      </c>
      <c r="O1101">
        <f>SUM($L$2:output__2[[#This Row],[delta θx]])</f>
        <v>-175.10210560602832</v>
      </c>
      <c r="P1101">
        <f>SUM($M$2:output__2[[#This Row],[delta θy]])</f>
        <v>37.935455974479034</v>
      </c>
      <c r="Q1101">
        <f>SUM($N$2:output__2[[#This Row],[delta θz]])</f>
        <v>10.916217658203717</v>
      </c>
      <c r="R1101">
        <f>SQRT(output__2[[#This Row],[θ x]]^2+output__2[[#This Row],[θ y]]^2+output__2[[#This Row],[θ z]]^2)</f>
        <v>179.4965459712738</v>
      </c>
      <c r="S1101">
        <f>output__2[[#This Row],[ax]]*$B1101</f>
        <v>6.1776519999995116E-2</v>
      </c>
      <c r="T1101">
        <f>output__2[[#This Row],[ay]]*$B1101</f>
        <v>9.5040799999992487E-2</v>
      </c>
      <c r="U1101">
        <f>output__2[[#This Row],[az]]*$B1101</f>
        <v>3.8016319999996995E-2</v>
      </c>
      <c r="V1101">
        <f>SUM(S$2:S1101)</f>
        <v>21.365240469999613</v>
      </c>
      <c r="W1101">
        <f>SUM(T$2:T1101)</f>
        <v>12.277066800000181</v>
      </c>
      <c r="X1101">
        <f>SUM($U$2:U1101)</f>
        <v>-100.14417130999939</v>
      </c>
      <c r="Y1101">
        <f>SQRT(output__2[[#This Row],[vx]]^2+output__2[[#This Row],[vy]]^2+output__2[[#This Row],[vz]]^2)</f>
        <v>103.13125092288507</v>
      </c>
      <c r="Z1101">
        <f t="shared" si="17"/>
        <v>0.97499999999999998</v>
      </c>
      <c r="AA1101">
        <f>output__2[[#This Row],[m segmental(kg)]]*output__2[[#This Row],[vmag]]</f>
        <v>100.55296964981294</v>
      </c>
    </row>
    <row r="1102" spans="1:27" x14ac:dyDescent="0.3">
      <c r="A1102">
        <v>138.14297399999998</v>
      </c>
      <c r="B1102">
        <f>output__2[[#This Row],[time]]-A1101</f>
        <v>0.12093699999999785</v>
      </c>
      <c r="C1102">
        <v>-0.51</v>
      </c>
      <c r="D1102">
        <v>3.69</v>
      </c>
      <c r="E1102">
        <v>-1.3</v>
      </c>
      <c r="F1102">
        <v>0.13</v>
      </c>
      <c r="G1102">
        <v>-0.05</v>
      </c>
      <c r="H1102">
        <v>-0.18</v>
      </c>
      <c r="I1102">
        <f>output__2[[#This Row],[wx]]*180/PI()</f>
        <v>7.4484513367007024</v>
      </c>
      <c r="J1102">
        <f>output__2[[#This Row],[wy]]*180/PI()</f>
        <v>-2.8647889756541161</v>
      </c>
      <c r="K1102">
        <f>output__2[[#This Row],[wz]]*180/PI()</f>
        <v>-10.313240312354818</v>
      </c>
      <c r="L1102">
        <f>output__2[[#This Row],[wx (deg)]]*output__2[[#This Row],[dt]]</f>
        <v>0.9007933593065568</v>
      </c>
      <c r="M1102">
        <f>output__2[[#This Row],[wy (deg)]]*output__2[[#This Row],[dt]]</f>
        <v>-0.34645898434867567</v>
      </c>
      <c r="N1102">
        <f>output__2[[#This Row],[wz (deg)]]*output__2[[#This Row],[dt]]</f>
        <v>-1.2472523436552325</v>
      </c>
      <c r="O1102">
        <f>SUM($L$2:output__2[[#This Row],[delta θx]])</f>
        <v>-174.20131224672176</v>
      </c>
      <c r="P1102">
        <f>SUM($M$2:output__2[[#This Row],[delta θy]])</f>
        <v>37.588996990130354</v>
      </c>
      <c r="Q1102">
        <f>SUM($N$2:output__2[[#This Row],[delta θz]])</f>
        <v>9.6689653145484851</v>
      </c>
      <c r="R1102">
        <f>SQRT(output__2[[#This Row],[θ x]]^2+output__2[[#This Row],[θ y]]^2+output__2[[#This Row],[θ z]]^2)</f>
        <v>178.47273958074894</v>
      </c>
      <c r="S1102">
        <f>output__2[[#This Row],[ax]]*$B1102</f>
        <v>-6.1677869999998906E-2</v>
      </c>
      <c r="T1102">
        <f>output__2[[#This Row],[ay]]*$B1102</f>
        <v>0.44625752999999208</v>
      </c>
      <c r="U1102">
        <f>output__2[[#This Row],[az]]*$B1102</f>
        <v>-0.15721809999999722</v>
      </c>
      <c r="V1102">
        <f>SUM(S$2:S1102)</f>
        <v>21.303562599999612</v>
      </c>
      <c r="W1102">
        <f>SUM(T$2:T1102)</f>
        <v>12.723324330000173</v>
      </c>
      <c r="X1102">
        <f>SUM($U$2:U1102)</f>
        <v>-100.30138940999939</v>
      </c>
      <c r="Y1102">
        <f>SQRT(output__2[[#This Row],[vx]]^2+output__2[[#This Row],[vy]]^2+output__2[[#This Row],[vz]]^2)</f>
        <v>103.32518317929474</v>
      </c>
      <c r="Z1102">
        <f t="shared" si="17"/>
        <v>0.97499999999999998</v>
      </c>
      <c r="AA1102">
        <f>output__2[[#This Row],[m segmental(kg)]]*output__2[[#This Row],[vmag]]</f>
        <v>100.74205359981237</v>
      </c>
    </row>
    <row r="1103" spans="1:27" x14ac:dyDescent="0.3">
      <c r="A1103">
        <v>138.27161699999999</v>
      </c>
      <c r="B1103">
        <f>output__2[[#This Row],[time]]-A1102</f>
        <v>0.12864300000001094</v>
      </c>
      <c r="C1103">
        <v>1.27</v>
      </c>
      <c r="D1103">
        <v>-2.11</v>
      </c>
      <c r="E1103">
        <v>0.23</v>
      </c>
      <c r="F1103">
        <v>-0.02</v>
      </c>
      <c r="G1103">
        <v>0.21</v>
      </c>
      <c r="H1103">
        <v>-0.09</v>
      </c>
      <c r="I1103">
        <f>output__2[[#This Row],[wx]]*180/PI()</f>
        <v>-1.1459155902616465</v>
      </c>
      <c r="J1103">
        <f>output__2[[#This Row],[wy]]*180/PI()</f>
        <v>12.032113697747286</v>
      </c>
      <c r="K1103">
        <f>output__2[[#This Row],[wz]]*180/PI()</f>
        <v>-5.156620156177409</v>
      </c>
      <c r="L1103">
        <f>output__2[[#This Row],[wx (deg)]]*output__2[[#This Row],[dt]]</f>
        <v>-0.14741401927804151</v>
      </c>
      <c r="M1103">
        <f>output__2[[#This Row],[wy (deg)]]*output__2[[#This Row],[dt]]</f>
        <v>1.5478472024194359</v>
      </c>
      <c r="N1103">
        <f>output__2[[#This Row],[wz (deg)]]*output__2[[#This Row],[dt]]</f>
        <v>-0.66336308675118683</v>
      </c>
      <c r="O1103">
        <f>SUM($L$2:output__2[[#This Row],[delta θx]])</f>
        <v>-174.3487262659998</v>
      </c>
      <c r="P1103">
        <f>SUM($M$2:output__2[[#This Row],[delta θy]])</f>
        <v>39.136844192549788</v>
      </c>
      <c r="Q1103">
        <f>SUM($N$2:output__2[[#This Row],[delta θz]])</f>
        <v>9.0056022277972989</v>
      </c>
      <c r="R1103">
        <f>SQRT(output__2[[#This Row],[θ x]]^2+output__2[[#This Row],[θ y]]^2+output__2[[#This Row],[θ z]]^2)</f>
        <v>178.91414643737301</v>
      </c>
      <c r="S1103">
        <f>output__2[[#This Row],[ax]]*$B1103</f>
        <v>0.16337661000001391</v>
      </c>
      <c r="T1103">
        <f>output__2[[#This Row],[ay]]*$B1103</f>
        <v>-0.27143673000002305</v>
      </c>
      <c r="U1103">
        <f>output__2[[#This Row],[az]]*$B1103</f>
        <v>2.9587890000002517E-2</v>
      </c>
      <c r="V1103">
        <f>SUM(S$2:S1103)</f>
        <v>21.466939209999627</v>
      </c>
      <c r="W1103">
        <f>SUM(T$2:T1103)</f>
        <v>12.45188760000015</v>
      </c>
      <c r="X1103">
        <f>SUM($U$2:U1103)</f>
        <v>-100.27180151999939</v>
      </c>
      <c r="Y1103">
        <f>SQRT(output__2[[#This Row],[vx]]^2+output__2[[#This Row],[vy]]^2+output__2[[#This Row],[vz]]^2)</f>
        <v>103.29720791926086</v>
      </c>
      <c r="Z1103">
        <f t="shared" si="17"/>
        <v>0.97499999999999998</v>
      </c>
      <c r="AA1103">
        <f>output__2[[#This Row],[m segmental(kg)]]*output__2[[#This Row],[vmag]]</f>
        <v>100.71477772127933</v>
      </c>
    </row>
    <row r="1104" spans="1:27" x14ac:dyDescent="0.3">
      <c r="A1104">
        <v>138.41754899999998</v>
      </c>
      <c r="B1104">
        <f>output__2[[#This Row],[time]]-A1103</f>
        <v>0.14593199999998774</v>
      </c>
      <c r="C1104">
        <v>0.52</v>
      </c>
      <c r="D1104">
        <v>-0.96</v>
      </c>
      <c r="E1104">
        <v>0.43</v>
      </c>
      <c r="F1104">
        <v>-0.14000000000000001</v>
      </c>
      <c r="G1104">
        <v>-0.11</v>
      </c>
      <c r="H1104">
        <v>0.05</v>
      </c>
      <c r="I1104">
        <f>output__2[[#This Row],[wx]]*180/PI()</f>
        <v>-8.0214091318315255</v>
      </c>
      <c r="J1104">
        <f>output__2[[#This Row],[wy]]*180/PI()</f>
        <v>-6.3025357464390561</v>
      </c>
      <c r="K1104">
        <f>output__2[[#This Row],[wz]]*180/PI()</f>
        <v>2.8647889756541161</v>
      </c>
      <c r="L1104">
        <f>output__2[[#This Row],[wx (deg)]]*output__2[[#This Row],[dt]]</f>
        <v>-1.1705802774263399</v>
      </c>
      <c r="M1104">
        <f>output__2[[#This Row],[wy (deg)]]*output__2[[#This Row],[dt]]</f>
        <v>-0.91974164654926704</v>
      </c>
      <c r="N1104">
        <f>output__2[[#This Row],[wz (deg)]]*output__2[[#This Row],[dt]]</f>
        <v>0.41806438479512131</v>
      </c>
      <c r="O1104">
        <f>SUM($L$2:output__2[[#This Row],[delta θx]])</f>
        <v>-175.51930654342615</v>
      </c>
      <c r="P1104">
        <f>SUM($M$2:output__2[[#This Row],[delta θy]])</f>
        <v>38.217102546000518</v>
      </c>
      <c r="Q1104">
        <f>SUM($N$2:output__2[[#This Row],[delta θz]])</f>
        <v>9.4236666125924202</v>
      </c>
      <c r="R1104">
        <f>SQRT(output__2[[#This Row],[θ x]]^2+output__2[[#This Row],[θ y]]^2+output__2[[#This Row],[θ z]]^2)</f>
        <v>179.87879082571689</v>
      </c>
      <c r="S1104">
        <f>output__2[[#This Row],[ax]]*$B1104</f>
        <v>7.5884639999993633E-2</v>
      </c>
      <c r="T1104">
        <f>output__2[[#This Row],[ay]]*$B1104</f>
        <v>-0.14009471999998821</v>
      </c>
      <c r="U1104">
        <f>output__2[[#This Row],[az]]*$B1104</f>
        <v>6.2750759999994729E-2</v>
      </c>
      <c r="V1104">
        <f>SUM(S$2:S1104)</f>
        <v>21.542823849999621</v>
      </c>
      <c r="W1104">
        <f>SUM(T$2:T1104)</f>
        <v>12.311792880000162</v>
      </c>
      <c r="X1104">
        <f>SUM($U$2:U1104)</f>
        <v>-100.20905075999939</v>
      </c>
      <c r="Y1104">
        <f>SQRT(output__2[[#This Row],[vx]]^2+output__2[[#This Row],[vy]]^2+output__2[[#This Row],[vz]]^2)</f>
        <v>103.23530092740694</v>
      </c>
      <c r="Z1104">
        <f t="shared" si="17"/>
        <v>0.97499999999999998</v>
      </c>
      <c r="AA1104">
        <f>output__2[[#This Row],[m segmental(kg)]]*output__2[[#This Row],[vmag]]</f>
        <v>100.65441840422176</v>
      </c>
    </row>
    <row r="1105" spans="1:27" x14ac:dyDescent="0.3">
      <c r="A1105">
        <v>138.53183199999998</v>
      </c>
      <c r="B1105">
        <f>output__2[[#This Row],[time]]-A1104</f>
        <v>0.11428300000000036</v>
      </c>
      <c r="C1105">
        <v>0.21</v>
      </c>
      <c r="D1105">
        <v>-0.52</v>
      </c>
      <c r="E1105">
        <v>0.43</v>
      </c>
      <c r="F1105">
        <v>-0.03</v>
      </c>
      <c r="G1105">
        <v>0.01</v>
      </c>
      <c r="H1105">
        <v>0.11</v>
      </c>
      <c r="I1105">
        <f>output__2[[#This Row],[wx]]*180/PI()</f>
        <v>-1.7188733853924696</v>
      </c>
      <c r="J1105">
        <f>output__2[[#This Row],[wy]]*180/PI()</f>
        <v>0.57295779513082323</v>
      </c>
      <c r="K1105">
        <f>output__2[[#This Row],[wz]]*180/PI()</f>
        <v>6.3025357464390561</v>
      </c>
      <c r="L1105">
        <f>output__2[[#This Row],[wx (deg)]]*output__2[[#This Row],[dt]]</f>
        <v>-0.1964380071028082</v>
      </c>
      <c r="M1105">
        <f>output__2[[#This Row],[wy (deg)]]*output__2[[#This Row],[dt]]</f>
        <v>6.5479335700936073E-2</v>
      </c>
      <c r="N1105">
        <f>output__2[[#This Row],[wz (deg)]]*output__2[[#This Row],[dt]]</f>
        <v>0.72027269271029692</v>
      </c>
      <c r="O1105">
        <f>SUM($L$2:output__2[[#This Row],[delta θx]])</f>
        <v>-175.71574455052897</v>
      </c>
      <c r="P1105">
        <f>SUM($M$2:output__2[[#This Row],[delta θy]])</f>
        <v>38.282581881701454</v>
      </c>
      <c r="Q1105">
        <f>SUM($N$2:output__2[[#This Row],[delta θz]])</f>
        <v>10.143939305302718</v>
      </c>
      <c r="R1105">
        <f>SQRT(output__2[[#This Row],[θ x]]^2+output__2[[#This Row],[θ y]]^2+output__2[[#This Row],[θ z]]^2)</f>
        <v>180.12350891292783</v>
      </c>
      <c r="S1105">
        <f>output__2[[#This Row],[ax]]*$B1105</f>
        <v>2.3999430000000075E-2</v>
      </c>
      <c r="T1105">
        <f>output__2[[#This Row],[ay]]*$B1105</f>
        <v>-5.9427160000000187E-2</v>
      </c>
      <c r="U1105">
        <f>output__2[[#This Row],[az]]*$B1105</f>
        <v>4.9141690000000154E-2</v>
      </c>
      <c r="V1105">
        <f>SUM(S$2:S1105)</f>
        <v>21.566823279999621</v>
      </c>
      <c r="W1105">
        <f>SUM(T$2:T1105)</f>
        <v>12.252365720000162</v>
      </c>
      <c r="X1105">
        <f>SUM($U$2:U1105)</f>
        <v>-100.15990906999939</v>
      </c>
      <c r="Y1105">
        <f>SQRT(output__2[[#This Row],[vx]]^2+output__2[[#This Row],[vy]]^2+output__2[[#This Row],[vz]]^2)</f>
        <v>103.18554025171315</v>
      </c>
      <c r="Z1105">
        <f t="shared" si="17"/>
        <v>0.97499999999999998</v>
      </c>
      <c r="AA1105">
        <f>output__2[[#This Row],[m segmental(kg)]]*output__2[[#This Row],[vmag]]</f>
        <v>100.60590174542031</v>
      </c>
    </row>
    <row r="1106" spans="1:27" x14ac:dyDescent="0.3">
      <c r="A1106">
        <v>138.64544100000001</v>
      </c>
      <c r="B1106">
        <f>output__2[[#This Row],[time]]-A1105</f>
        <v>0.11360900000002516</v>
      </c>
      <c r="C1106">
        <v>-0.3</v>
      </c>
      <c r="D1106">
        <v>0.84</v>
      </c>
      <c r="E1106">
        <v>0.43</v>
      </c>
      <c r="F1106">
        <v>-0.2</v>
      </c>
      <c r="G1106">
        <v>0.14000000000000001</v>
      </c>
      <c r="H1106">
        <v>-0.1</v>
      </c>
      <c r="I1106">
        <f>output__2[[#This Row],[wx]]*180/PI()</f>
        <v>-11.459155902616464</v>
      </c>
      <c r="J1106">
        <f>output__2[[#This Row],[wy]]*180/PI()</f>
        <v>8.0214091318315255</v>
      </c>
      <c r="K1106">
        <f>output__2[[#This Row],[wz]]*180/PI()</f>
        <v>-5.7295779513082321</v>
      </c>
      <c r="L1106">
        <f>output__2[[#This Row],[wx (deg)]]*output__2[[#This Row],[dt]]</f>
        <v>-1.3018632429406423</v>
      </c>
      <c r="M1106">
        <f>output__2[[#This Row],[wy (deg)]]*output__2[[#This Row],[dt]]</f>
        <v>0.91130427005844961</v>
      </c>
      <c r="N1106">
        <f>output__2[[#This Row],[wz (deg)]]*output__2[[#This Row],[dt]]</f>
        <v>-0.65093162147032113</v>
      </c>
      <c r="O1106">
        <f>SUM($L$2:output__2[[#This Row],[delta θx]])</f>
        <v>-177.01760779346961</v>
      </c>
      <c r="P1106">
        <f>SUM($M$2:output__2[[#This Row],[delta θy]])</f>
        <v>39.193886151759905</v>
      </c>
      <c r="Q1106">
        <f>SUM($N$2:output__2[[#This Row],[delta θz]])</f>
        <v>9.4930076838323973</v>
      </c>
      <c r="R1106">
        <f>SQRT(output__2[[#This Row],[θ x]]^2+output__2[[#This Row],[θ y]]^2+output__2[[#This Row],[θ z]]^2)</f>
        <v>181.55305388641926</v>
      </c>
      <c r="S1106">
        <f>output__2[[#This Row],[ax]]*$B1106</f>
        <v>-3.408270000000755E-2</v>
      </c>
      <c r="T1106">
        <f>output__2[[#This Row],[ay]]*$B1106</f>
        <v>9.5431560000021134E-2</v>
      </c>
      <c r="U1106">
        <f>output__2[[#This Row],[az]]*$B1106</f>
        <v>4.8851870000010816E-2</v>
      </c>
      <c r="V1106">
        <f>SUM(S$2:S1106)</f>
        <v>21.532740579999615</v>
      </c>
      <c r="W1106">
        <f>SUM(T$2:T1106)</f>
        <v>12.347797280000183</v>
      </c>
      <c r="X1106">
        <f>SUM($U$2:U1106)</f>
        <v>-100.11105719999938</v>
      </c>
      <c r="Y1106">
        <f>SQRT(output__2[[#This Row],[vx]]^2+output__2[[#This Row],[vy]]^2+output__2[[#This Row],[vz]]^2)</f>
        <v>103.14238114497401</v>
      </c>
      <c r="Z1106">
        <f t="shared" si="17"/>
        <v>0.97499999999999998</v>
      </c>
      <c r="AA1106">
        <f>output__2[[#This Row],[m segmental(kg)]]*output__2[[#This Row],[vmag]]</f>
        <v>100.56382161634966</v>
      </c>
    </row>
    <row r="1107" spans="1:27" x14ac:dyDescent="0.3">
      <c r="A1107">
        <v>138.771083</v>
      </c>
      <c r="B1107">
        <f>output__2[[#This Row],[time]]-A1106</f>
        <v>0.12564199999999914</v>
      </c>
      <c r="C1107">
        <v>-1.67</v>
      </c>
      <c r="D1107">
        <v>4.29</v>
      </c>
      <c r="E1107">
        <v>-3.38</v>
      </c>
      <c r="F1107">
        <v>0.48</v>
      </c>
      <c r="G1107">
        <v>0.06</v>
      </c>
      <c r="H1107">
        <v>0.44</v>
      </c>
      <c r="I1107">
        <f>output__2[[#This Row],[wx]]*180/PI()</f>
        <v>27.501974166279513</v>
      </c>
      <c r="J1107">
        <f>output__2[[#This Row],[wy]]*180/PI()</f>
        <v>3.4377467707849392</v>
      </c>
      <c r="K1107">
        <f>output__2[[#This Row],[wz]]*180/PI()</f>
        <v>25.210142985756224</v>
      </c>
      <c r="L1107">
        <f>output__2[[#This Row],[wx (deg)]]*output__2[[#This Row],[dt]]</f>
        <v>3.455403038199667</v>
      </c>
      <c r="M1107">
        <f>output__2[[#This Row],[wy (deg)]]*output__2[[#This Row],[dt]]</f>
        <v>0.43192537977495837</v>
      </c>
      <c r="N1107">
        <f>output__2[[#This Row],[wz (deg)]]*output__2[[#This Row],[dt]]</f>
        <v>3.1674527850163621</v>
      </c>
      <c r="O1107">
        <f>SUM($L$2:output__2[[#This Row],[delta θx]])</f>
        <v>-173.56220475526993</v>
      </c>
      <c r="P1107">
        <f>SUM($M$2:output__2[[#This Row],[delta θy]])</f>
        <v>39.625811531534865</v>
      </c>
      <c r="Q1107">
        <f>SUM($N$2:output__2[[#This Row],[delta θz]])</f>
        <v>12.660460468848759</v>
      </c>
      <c r="R1107">
        <f>SQRT(output__2[[#This Row],[θ x]]^2+output__2[[#This Row],[θ y]]^2+output__2[[#This Row],[θ z]]^2)</f>
        <v>178.47781688021132</v>
      </c>
      <c r="S1107">
        <f>output__2[[#This Row],[ax]]*$B1107</f>
        <v>-0.20982213999999855</v>
      </c>
      <c r="T1107">
        <f>output__2[[#This Row],[ay]]*$B1107</f>
        <v>0.53900417999999628</v>
      </c>
      <c r="U1107">
        <f>output__2[[#This Row],[az]]*$B1107</f>
        <v>-0.42466995999999707</v>
      </c>
      <c r="V1107">
        <f>SUM(S$2:S1107)</f>
        <v>21.322918439999615</v>
      </c>
      <c r="W1107">
        <f>SUM(T$2:T1107)</f>
        <v>12.886801460000179</v>
      </c>
      <c r="X1107">
        <f>SUM($U$2:U1107)</f>
        <v>-100.53572715999938</v>
      </c>
      <c r="Y1107">
        <f>SQRT(output__2[[#This Row],[vx]]^2+output__2[[#This Row],[vy]]^2+output__2[[#This Row],[vz]]^2)</f>
        <v>103.57687453412646</v>
      </c>
      <c r="Z1107">
        <f t="shared" si="17"/>
        <v>0.97499999999999998</v>
      </c>
      <c r="AA1107">
        <f>output__2[[#This Row],[m segmental(kg)]]*output__2[[#This Row],[vmag]]</f>
        <v>100.98745267077329</v>
      </c>
    </row>
    <row r="1108" spans="1:27" x14ac:dyDescent="0.3">
      <c r="A1108">
        <v>138.90557699999999</v>
      </c>
      <c r="B1108">
        <f>output__2[[#This Row],[time]]-A1107</f>
        <v>0.13449399999998946</v>
      </c>
      <c r="C1108">
        <v>-0.84</v>
      </c>
      <c r="D1108">
        <v>0</v>
      </c>
      <c r="E1108">
        <v>-0.06</v>
      </c>
      <c r="F1108">
        <v>0.49</v>
      </c>
      <c r="G1108">
        <v>0.23</v>
      </c>
      <c r="H1108">
        <v>0.14000000000000001</v>
      </c>
      <c r="I1108">
        <f>output__2[[#This Row],[wx]]*180/PI()</f>
        <v>28.074931961410339</v>
      </c>
      <c r="J1108">
        <f>output__2[[#This Row],[wy]]*180/PI()</f>
        <v>13.178029288008934</v>
      </c>
      <c r="K1108">
        <f>output__2[[#This Row],[wz]]*180/PI()</f>
        <v>8.0214091318315255</v>
      </c>
      <c r="L1108">
        <f>output__2[[#This Row],[wx (deg)]]*output__2[[#This Row],[dt]]</f>
        <v>3.7759098992176261</v>
      </c>
      <c r="M1108">
        <f>output__2[[#This Row],[wy (deg)]]*output__2[[#This Row],[dt]]</f>
        <v>1.7723658710613346</v>
      </c>
      <c r="N1108">
        <f>output__2[[#This Row],[wz (deg)]]*output__2[[#This Row],[dt]]</f>
        <v>1.0788313997764647</v>
      </c>
      <c r="O1108">
        <f>SUM($L$2:output__2[[#This Row],[delta θx]])</f>
        <v>-169.78629485605231</v>
      </c>
      <c r="P1108">
        <f>SUM($M$2:output__2[[#This Row],[delta θy]])</f>
        <v>41.398177402596197</v>
      </c>
      <c r="Q1108">
        <f>SUM($N$2:output__2[[#This Row],[delta θz]])</f>
        <v>13.739291868625225</v>
      </c>
      <c r="R1108">
        <f>SQRT(output__2[[#This Row],[θ x]]^2+output__2[[#This Row],[θ y]]^2+output__2[[#This Row],[θ z]]^2)</f>
        <v>175.29963820343278</v>
      </c>
      <c r="S1108">
        <f>output__2[[#This Row],[ax]]*$B1108</f>
        <v>-0.11297495999999113</v>
      </c>
      <c r="T1108">
        <f>output__2[[#This Row],[ay]]*$B1108</f>
        <v>0</v>
      </c>
      <c r="U1108">
        <f>output__2[[#This Row],[az]]*$B1108</f>
        <v>-8.0696399999993663E-3</v>
      </c>
      <c r="V1108">
        <f>SUM(S$2:S1108)</f>
        <v>21.209943479999623</v>
      </c>
      <c r="W1108">
        <f>SUM(T$2:T1108)</f>
        <v>12.886801460000179</v>
      </c>
      <c r="X1108">
        <f>SUM($U$2:U1108)</f>
        <v>-100.54379679999938</v>
      </c>
      <c r="Y1108">
        <f>SQRT(output__2[[#This Row],[vx]]^2+output__2[[#This Row],[vy]]^2+output__2[[#This Row],[vz]]^2)</f>
        <v>103.56151036583914</v>
      </c>
      <c r="Z1108">
        <f t="shared" si="17"/>
        <v>0.97499999999999998</v>
      </c>
      <c r="AA1108">
        <f>output__2[[#This Row],[m segmental(kg)]]*output__2[[#This Row],[vmag]]</f>
        <v>100.97247260669316</v>
      </c>
    </row>
    <row r="1109" spans="1:27" x14ac:dyDescent="0.3">
      <c r="A1109">
        <v>139.03112999999999</v>
      </c>
      <c r="B1109">
        <f>output__2[[#This Row],[time]]-A1108</f>
        <v>0.12555299999999647</v>
      </c>
      <c r="C1109">
        <v>-0.01</v>
      </c>
      <c r="D1109">
        <v>-1.6400000000000001</v>
      </c>
      <c r="E1109">
        <v>0.61</v>
      </c>
      <c r="F1109">
        <v>0.14000000000000001</v>
      </c>
      <c r="G1109">
        <v>-0.16</v>
      </c>
      <c r="H1109">
        <v>-0.12</v>
      </c>
      <c r="I1109">
        <f>output__2[[#This Row],[wx]]*180/PI()</f>
        <v>8.0214091318315255</v>
      </c>
      <c r="J1109">
        <f>output__2[[#This Row],[wy]]*180/PI()</f>
        <v>-9.1673247220931717</v>
      </c>
      <c r="K1109">
        <f>output__2[[#This Row],[wz]]*180/PI()</f>
        <v>-6.8754935415698784</v>
      </c>
      <c r="L1109">
        <f>output__2[[#This Row],[wx (deg)]]*output__2[[#This Row],[dt]]</f>
        <v>1.0071119807288151</v>
      </c>
      <c r="M1109">
        <f>output__2[[#This Row],[wy (deg)]]*output__2[[#This Row],[dt]]</f>
        <v>-1.1509851208329316</v>
      </c>
      <c r="N1109">
        <f>output__2[[#This Row],[wz (deg)]]*output__2[[#This Row],[dt]]</f>
        <v>-0.86323884062469869</v>
      </c>
      <c r="O1109">
        <f>SUM($L$2:output__2[[#This Row],[delta θx]])</f>
        <v>-168.7791828753235</v>
      </c>
      <c r="P1109">
        <f>SUM($M$2:output__2[[#This Row],[delta θy]])</f>
        <v>40.247192281763262</v>
      </c>
      <c r="Q1109">
        <f>SUM($N$2:output__2[[#This Row],[delta θz]])</f>
        <v>12.876053028000527</v>
      </c>
      <c r="R1109">
        <f>SQRT(output__2[[#This Row],[θ x]]^2+output__2[[#This Row],[θ y]]^2+output__2[[#This Row],[θ z]]^2)</f>
        <v>173.98862549088375</v>
      </c>
      <c r="S1109">
        <f>output__2[[#This Row],[ax]]*$B1109</f>
        <v>-1.2555299999999648E-3</v>
      </c>
      <c r="T1109">
        <f>output__2[[#This Row],[ay]]*$B1109</f>
        <v>-0.20590691999999422</v>
      </c>
      <c r="U1109">
        <f>output__2[[#This Row],[az]]*$B1109</f>
        <v>7.6587329999997844E-2</v>
      </c>
      <c r="V1109">
        <f>SUM(S$2:S1109)</f>
        <v>21.208687949999621</v>
      </c>
      <c r="W1109">
        <f>SUM(T$2:T1109)</f>
        <v>12.680894540000184</v>
      </c>
      <c r="X1109">
        <f>SUM($U$2:U1109)</f>
        <v>-100.46720946999939</v>
      </c>
      <c r="Y1109">
        <f>SQRT(output__2[[#This Row],[vx]]^2+output__2[[#This Row],[vy]]^2+output__2[[#This Row],[vz]]^2)</f>
        <v>103.46146002054968</v>
      </c>
      <c r="Z1109">
        <f t="shared" si="17"/>
        <v>0.97499999999999998</v>
      </c>
      <c r="AA1109">
        <f>output__2[[#This Row],[m segmental(kg)]]*output__2[[#This Row],[vmag]]</f>
        <v>100.87492352003594</v>
      </c>
    </row>
    <row r="1110" spans="1:27" x14ac:dyDescent="0.3">
      <c r="A1110">
        <v>139.15356499999999</v>
      </c>
      <c r="B1110">
        <f>output__2[[#This Row],[time]]-A1109</f>
        <v>0.12243499999999585</v>
      </c>
      <c r="C1110">
        <v>0.01</v>
      </c>
      <c r="D1110">
        <v>7.0000000000000007E-2</v>
      </c>
      <c r="E1110">
        <v>0.25</v>
      </c>
      <c r="F1110">
        <v>0.19</v>
      </c>
      <c r="G1110">
        <v>0.03</v>
      </c>
      <c r="H1110">
        <v>-0.09</v>
      </c>
      <c r="I1110">
        <f>output__2[[#This Row],[wx]]*180/PI()</f>
        <v>10.886198107485642</v>
      </c>
      <c r="J1110">
        <f>output__2[[#This Row],[wy]]*180/PI()</f>
        <v>1.7188733853924696</v>
      </c>
      <c r="K1110">
        <f>output__2[[#This Row],[wz]]*180/PI()</f>
        <v>-5.156620156177409</v>
      </c>
      <c r="L1110">
        <f>output__2[[#This Row],[wx (deg)]]*output__2[[#This Row],[dt]]</f>
        <v>1.3328516652899594</v>
      </c>
      <c r="M1110">
        <f>output__2[[#This Row],[wy (deg)]]*output__2[[#This Row],[dt]]</f>
        <v>0.21045026294051988</v>
      </c>
      <c r="N1110">
        <f>output__2[[#This Row],[wz (deg)]]*output__2[[#This Row],[dt]]</f>
        <v>-0.63135078882155971</v>
      </c>
      <c r="O1110">
        <f>SUM($L$2:output__2[[#This Row],[delta θx]])</f>
        <v>-167.44633121003355</v>
      </c>
      <c r="P1110">
        <f>SUM($M$2:output__2[[#This Row],[delta θy]])</f>
        <v>40.457642544703781</v>
      </c>
      <c r="Q1110">
        <f>SUM($N$2:output__2[[#This Row],[delta θz]])</f>
        <v>12.244702239178967</v>
      </c>
      <c r="R1110">
        <f>SQRT(output__2[[#This Row],[θ x]]^2+output__2[[#This Row],[θ y]]^2+output__2[[#This Row],[θ z]]^2)</f>
        <v>172.69923974615938</v>
      </c>
      <c r="S1110">
        <f>output__2[[#This Row],[ax]]*$B1110</f>
        <v>1.2243499999999585E-3</v>
      </c>
      <c r="T1110">
        <f>output__2[[#This Row],[ay]]*$B1110</f>
        <v>8.5704499999997106E-3</v>
      </c>
      <c r="U1110">
        <f>output__2[[#This Row],[az]]*$B1110</f>
        <v>3.0608749999998963E-2</v>
      </c>
      <c r="V1110">
        <f>SUM(S$2:S1110)</f>
        <v>21.209912299999623</v>
      </c>
      <c r="W1110">
        <f>SUM(T$2:T1110)</f>
        <v>12.689464990000184</v>
      </c>
      <c r="X1110">
        <f>SUM($U$2:U1110)</f>
        <v>-100.43660071999939</v>
      </c>
      <c r="Y1110">
        <f>SQRT(output__2[[#This Row],[vx]]^2+output__2[[#This Row],[vy]]^2+output__2[[#This Row],[vz]]^2)</f>
        <v>103.43303952652025</v>
      </c>
      <c r="Z1110">
        <f t="shared" si="17"/>
        <v>0.97499999999999998</v>
      </c>
      <c r="AA1110">
        <f>output__2[[#This Row],[m segmental(kg)]]*output__2[[#This Row],[vmag]]</f>
        <v>100.84721353835724</v>
      </c>
    </row>
    <row r="1111" spans="1:27" x14ac:dyDescent="0.3">
      <c r="A1111">
        <v>139.27370500000001</v>
      </c>
      <c r="B1111">
        <f>output__2[[#This Row],[time]]-A1110</f>
        <v>0.12014000000002056</v>
      </c>
      <c r="C1111">
        <v>-1.31</v>
      </c>
      <c r="D1111">
        <v>-0.23</v>
      </c>
      <c r="E1111">
        <v>7.0000000000000007E-2</v>
      </c>
      <c r="F1111">
        <v>-0.47000000000000003</v>
      </c>
      <c r="G1111">
        <v>0.26</v>
      </c>
      <c r="H1111">
        <v>-0.08</v>
      </c>
      <c r="I1111">
        <f>output__2[[#This Row],[wx]]*180/PI()</f>
        <v>-26.929016371148695</v>
      </c>
      <c r="J1111">
        <f>output__2[[#This Row],[wy]]*180/PI()</f>
        <v>14.896902673401405</v>
      </c>
      <c r="K1111">
        <f>output__2[[#This Row],[wz]]*180/PI()</f>
        <v>-4.5836623610465859</v>
      </c>
      <c r="L1111">
        <f>output__2[[#This Row],[wx (deg)]]*output__2[[#This Row],[dt]]</f>
        <v>-3.235252026830358</v>
      </c>
      <c r="M1111">
        <f>output__2[[#This Row],[wy (deg)]]*output__2[[#This Row],[dt]]</f>
        <v>1.7897138871827512</v>
      </c>
      <c r="N1111">
        <f>output__2[[#This Row],[wz (deg)]]*output__2[[#This Row],[dt]]</f>
        <v>-0.55068119605623111</v>
      </c>
      <c r="O1111">
        <f>SUM($L$2:output__2[[#This Row],[delta θx]])</f>
        <v>-170.6815832368639</v>
      </c>
      <c r="P1111">
        <f>SUM($M$2:output__2[[#This Row],[delta θy]])</f>
        <v>42.24735643188653</v>
      </c>
      <c r="Q1111">
        <f>SUM($N$2:output__2[[#This Row],[delta θz]])</f>
        <v>11.694021043122735</v>
      </c>
      <c r="R1111">
        <f>SQRT(output__2[[#This Row],[θ x]]^2+output__2[[#This Row],[θ y]]^2+output__2[[#This Row],[θ z]]^2)</f>
        <v>176.22086173289009</v>
      </c>
      <c r="S1111">
        <f>output__2[[#This Row],[ax]]*$B1111</f>
        <v>-0.15738340000002696</v>
      </c>
      <c r="T1111">
        <f>output__2[[#This Row],[ay]]*$B1111</f>
        <v>-2.7632200000004731E-2</v>
      </c>
      <c r="U1111">
        <f>output__2[[#This Row],[az]]*$B1111</f>
        <v>8.4098000000014401E-3</v>
      </c>
      <c r="V1111">
        <f>SUM(S$2:S1111)</f>
        <v>21.052528899999597</v>
      </c>
      <c r="W1111">
        <f>SUM(T$2:T1111)</f>
        <v>12.661832790000179</v>
      </c>
      <c r="X1111">
        <f>SUM($U$2:U1111)</f>
        <v>-100.42819091999939</v>
      </c>
      <c r="Y1111">
        <f>SQRT(output__2[[#This Row],[vx]]^2+output__2[[#This Row],[vy]]^2+output__2[[#This Row],[vz]]^2)</f>
        <v>103.3893249525844</v>
      </c>
      <c r="Z1111">
        <f t="shared" si="17"/>
        <v>0.97499999999999998</v>
      </c>
      <c r="AA1111">
        <f>output__2[[#This Row],[m segmental(kg)]]*output__2[[#This Row],[vmag]]</f>
        <v>100.80459182876979</v>
      </c>
    </row>
    <row r="1112" spans="1:27" x14ac:dyDescent="0.3">
      <c r="A1112">
        <v>139.40241799999998</v>
      </c>
      <c r="B1112">
        <f>output__2[[#This Row],[time]]-A1111</f>
        <v>0.12871299999997632</v>
      </c>
      <c r="C1112">
        <v>2.2200000000000002</v>
      </c>
      <c r="D1112">
        <v>-2.16</v>
      </c>
      <c r="E1112">
        <v>0.3</v>
      </c>
      <c r="F1112">
        <v>-0.68</v>
      </c>
      <c r="G1112">
        <v>0.44</v>
      </c>
      <c r="H1112">
        <v>-0.06</v>
      </c>
      <c r="I1112">
        <f>output__2[[#This Row],[wx]]*180/PI()</f>
        <v>-38.961130068895983</v>
      </c>
      <c r="J1112">
        <f>output__2[[#This Row],[wy]]*180/PI()</f>
        <v>25.210142985756224</v>
      </c>
      <c r="K1112">
        <f>output__2[[#This Row],[wz]]*180/PI()</f>
        <v>-3.4377467707849392</v>
      </c>
      <c r="L1112">
        <f>output__2[[#This Row],[wx (deg)]]*output__2[[#This Row],[dt]]</f>
        <v>-5.0148039345568858</v>
      </c>
      <c r="M1112">
        <f>output__2[[#This Row],[wy (deg)]]*output__2[[#This Row],[dt]]</f>
        <v>3.2448731341250441</v>
      </c>
      <c r="N1112">
        <f>output__2[[#This Row],[wz (deg)]]*output__2[[#This Row],[dt]]</f>
        <v>-0.44248270010796048</v>
      </c>
      <c r="O1112">
        <f>SUM($L$2:output__2[[#This Row],[delta θx]])</f>
        <v>-175.69638717142078</v>
      </c>
      <c r="P1112">
        <f>SUM($M$2:output__2[[#This Row],[delta θy]])</f>
        <v>45.492229566011574</v>
      </c>
      <c r="Q1112">
        <f>SUM($N$2:output__2[[#This Row],[delta θz]])</f>
        <v>11.251538343014774</v>
      </c>
      <c r="R1112">
        <f>SQRT(output__2[[#This Row],[θ x]]^2+output__2[[#This Row],[θ y]]^2+output__2[[#This Row],[θ z]]^2)</f>
        <v>181.83883119691686</v>
      </c>
      <c r="S1112">
        <f>output__2[[#This Row],[ax]]*$B1112</f>
        <v>0.28574285999994747</v>
      </c>
      <c r="T1112">
        <f>output__2[[#This Row],[ay]]*$B1112</f>
        <v>-0.27802007999994888</v>
      </c>
      <c r="U1112">
        <f>output__2[[#This Row],[az]]*$B1112</f>
        <v>3.8613899999992894E-2</v>
      </c>
      <c r="V1112">
        <f>SUM(S$2:S1112)</f>
        <v>21.338271759999543</v>
      </c>
      <c r="W1112">
        <f>SUM(T$2:T1112)</f>
        <v>12.38381271000023</v>
      </c>
      <c r="X1112">
        <f>SUM($U$2:U1112)</f>
        <v>-100.38957701999941</v>
      </c>
      <c r="Y1112">
        <f>SQRT(output__2[[#This Row],[vx]]^2+output__2[[#This Row],[vy]]^2+output__2[[#This Row],[vz]]^2)</f>
        <v>103.37672771564377</v>
      </c>
      <c r="Z1112">
        <f t="shared" si="17"/>
        <v>0.97499999999999998</v>
      </c>
      <c r="AA1112">
        <f>output__2[[#This Row],[m segmental(kg)]]*output__2[[#This Row],[vmag]]</f>
        <v>100.79230952275267</v>
      </c>
    </row>
    <row r="1113" spans="1:27" x14ac:dyDescent="0.3">
      <c r="A1113">
        <v>139.55040599999998</v>
      </c>
      <c r="B1113">
        <f>output__2[[#This Row],[time]]-A1112</f>
        <v>0.14798799999999801</v>
      </c>
      <c r="C1113">
        <v>2.3199999999999998</v>
      </c>
      <c r="D1113">
        <v>0.70000000000000007</v>
      </c>
      <c r="E1113">
        <v>-0.21</v>
      </c>
      <c r="F1113">
        <v>-0.48</v>
      </c>
      <c r="G1113">
        <v>0.22</v>
      </c>
      <c r="H1113">
        <v>0.23</v>
      </c>
      <c r="I1113">
        <f>output__2[[#This Row],[wx]]*180/PI()</f>
        <v>-27.501974166279513</v>
      </c>
      <c r="J1113">
        <f>output__2[[#This Row],[wy]]*180/PI()</f>
        <v>12.605071492878112</v>
      </c>
      <c r="K1113">
        <f>output__2[[#This Row],[wz]]*180/PI()</f>
        <v>13.178029288008934</v>
      </c>
      <c r="L1113">
        <f>output__2[[#This Row],[wx (deg)]]*output__2[[#This Row],[dt]]</f>
        <v>-4.0699621529193175</v>
      </c>
      <c r="M1113">
        <f>output__2[[#This Row],[wy (deg)]]*output__2[[#This Row],[dt]]</f>
        <v>1.865399320088021</v>
      </c>
      <c r="N1113">
        <f>output__2[[#This Row],[wz (deg)]]*output__2[[#This Row],[dt]]</f>
        <v>1.9501901982738399</v>
      </c>
      <c r="O1113">
        <f>SUM($L$2:output__2[[#This Row],[delta θx]])</f>
        <v>-179.7663493243401</v>
      </c>
      <c r="P1113">
        <f>SUM($M$2:output__2[[#This Row],[delta θy]])</f>
        <v>47.357628886099597</v>
      </c>
      <c r="Q1113">
        <f>SUM($N$2:output__2[[#This Row],[delta θz]])</f>
        <v>13.201728541288613</v>
      </c>
      <c r="R1113">
        <f>SQRT(output__2[[#This Row],[θ x]]^2+output__2[[#This Row],[θ y]]^2+output__2[[#This Row],[θ z]]^2)</f>
        <v>186.36783788946011</v>
      </c>
      <c r="S1113">
        <f>output__2[[#This Row],[ax]]*$B1113</f>
        <v>0.34333215999999533</v>
      </c>
      <c r="T1113">
        <f>output__2[[#This Row],[ay]]*$B1113</f>
        <v>0.10359159999999862</v>
      </c>
      <c r="U1113">
        <f>output__2[[#This Row],[az]]*$B1113</f>
        <v>-3.1077479999999581E-2</v>
      </c>
      <c r="V1113">
        <f>SUM(S$2:S1113)</f>
        <v>21.681603919999539</v>
      </c>
      <c r="W1113">
        <f>SUM(T$2:T1113)</f>
        <v>12.487404310000228</v>
      </c>
      <c r="X1113">
        <f>SUM($U$2:U1113)</f>
        <v>-100.4206544999994</v>
      </c>
      <c r="Y1113">
        <f>SQRT(output__2[[#This Row],[vx]]^2+output__2[[#This Row],[vy]]^2+output__2[[#This Row],[vz]]^2)</f>
        <v>103.49074869355908</v>
      </c>
      <c r="Z1113">
        <f t="shared" si="17"/>
        <v>0.97499999999999998</v>
      </c>
      <c r="AA1113">
        <f>output__2[[#This Row],[m segmental(kg)]]*output__2[[#This Row],[vmag]]</f>
        <v>100.9034799762201</v>
      </c>
    </row>
    <row r="1114" spans="1:27" x14ac:dyDescent="0.3">
      <c r="A1114">
        <v>139.66230199999998</v>
      </c>
      <c r="B1114">
        <f>output__2[[#This Row],[time]]-A1113</f>
        <v>0.11189600000000155</v>
      </c>
      <c r="C1114">
        <v>1.18</v>
      </c>
      <c r="D1114">
        <v>0.24</v>
      </c>
      <c r="E1114">
        <v>0.12</v>
      </c>
      <c r="F1114">
        <v>0.09</v>
      </c>
      <c r="G1114">
        <v>0.09</v>
      </c>
      <c r="H1114">
        <v>0.11</v>
      </c>
      <c r="I1114">
        <f>output__2[[#This Row],[wx]]*180/PI()</f>
        <v>5.156620156177409</v>
      </c>
      <c r="J1114">
        <f>output__2[[#This Row],[wy]]*180/PI()</f>
        <v>5.156620156177409</v>
      </c>
      <c r="K1114">
        <f>output__2[[#This Row],[wz]]*180/PI()</f>
        <v>6.3025357464390561</v>
      </c>
      <c r="L1114">
        <f>output__2[[#This Row],[wx (deg)]]*output__2[[#This Row],[dt]]</f>
        <v>0.57700516899563536</v>
      </c>
      <c r="M1114">
        <f>output__2[[#This Row],[wy (deg)]]*output__2[[#This Row],[dt]]</f>
        <v>0.57700516899563536</v>
      </c>
      <c r="N1114">
        <f>output__2[[#This Row],[wz (deg)]]*output__2[[#This Row],[dt]]</f>
        <v>0.70522853988355438</v>
      </c>
      <c r="O1114">
        <f>SUM($L$2:output__2[[#This Row],[delta θx]])</f>
        <v>-179.18934415534446</v>
      </c>
      <c r="P1114">
        <f>SUM($M$2:output__2[[#This Row],[delta θy]])</f>
        <v>47.934634055095231</v>
      </c>
      <c r="Q1114">
        <f>SUM($N$2:output__2[[#This Row],[delta θz]])</f>
        <v>13.906957081172168</v>
      </c>
      <c r="R1114">
        <f>SQRT(output__2[[#This Row],[θ x]]^2+output__2[[#This Row],[θ y]]^2+output__2[[#This Row],[θ z]]^2)</f>
        <v>186.0106278041014</v>
      </c>
      <c r="S1114">
        <f>output__2[[#This Row],[ax]]*$B1114</f>
        <v>0.13203728000000181</v>
      </c>
      <c r="T1114">
        <f>output__2[[#This Row],[ay]]*$B1114</f>
        <v>2.6855040000000371E-2</v>
      </c>
      <c r="U1114">
        <f>output__2[[#This Row],[az]]*$B1114</f>
        <v>1.3427520000000186E-2</v>
      </c>
      <c r="V1114">
        <f>SUM(S$2:S1114)</f>
        <v>21.813641199999541</v>
      </c>
      <c r="W1114">
        <f>SUM(T$2:T1114)</f>
        <v>12.514259350000229</v>
      </c>
      <c r="X1114">
        <f>SUM($U$2:U1114)</f>
        <v>-100.40722697999941</v>
      </c>
      <c r="Y1114">
        <f>SQRT(output__2[[#This Row],[vx]]^2+output__2[[#This Row],[vy]]^2+output__2[[#This Row],[vz]]^2)</f>
        <v>103.50870909877345</v>
      </c>
      <c r="Z1114">
        <f t="shared" si="17"/>
        <v>0.97499999999999998</v>
      </c>
      <c r="AA1114">
        <f>output__2[[#This Row],[m segmental(kg)]]*output__2[[#This Row],[vmag]]</f>
        <v>100.92099137130411</v>
      </c>
    </row>
    <row r="1115" spans="1:27" x14ac:dyDescent="0.3">
      <c r="A1115">
        <v>139.77540199999999</v>
      </c>
      <c r="B1115">
        <f>output__2[[#This Row],[time]]-A1114</f>
        <v>0.11310000000000286</v>
      </c>
      <c r="C1115">
        <v>0.19</v>
      </c>
      <c r="D1115">
        <v>0.22</v>
      </c>
      <c r="E1115">
        <v>0.45</v>
      </c>
      <c r="F1115">
        <v>7.0000000000000007E-2</v>
      </c>
      <c r="G1115">
        <v>0.22</v>
      </c>
      <c r="H1115">
        <v>-0.08</v>
      </c>
      <c r="I1115">
        <f>output__2[[#This Row],[wx]]*180/PI()</f>
        <v>4.0107045659157627</v>
      </c>
      <c r="J1115">
        <f>output__2[[#This Row],[wy]]*180/PI()</f>
        <v>12.605071492878112</v>
      </c>
      <c r="K1115">
        <f>output__2[[#This Row],[wz]]*180/PI()</f>
        <v>-4.5836623610465859</v>
      </c>
      <c r="L1115">
        <f>output__2[[#This Row],[wx (deg)]]*output__2[[#This Row],[dt]]</f>
        <v>0.45361068640508423</v>
      </c>
      <c r="M1115">
        <f>output__2[[#This Row],[wy (deg)]]*output__2[[#This Row],[dt]]</f>
        <v>1.4256335858445506</v>
      </c>
      <c r="N1115">
        <f>output__2[[#This Row],[wz (deg)]]*output__2[[#This Row],[dt]]</f>
        <v>-0.51841221303438201</v>
      </c>
      <c r="O1115">
        <f>SUM($L$2:output__2[[#This Row],[delta θx]])</f>
        <v>-178.73573346893937</v>
      </c>
      <c r="P1115">
        <f>SUM($M$2:output__2[[#This Row],[delta θy]])</f>
        <v>49.360267640939782</v>
      </c>
      <c r="Q1115">
        <f>SUM($N$2:output__2[[#This Row],[delta θz]])</f>
        <v>13.388544868137785</v>
      </c>
      <c r="R1115">
        <f>SQRT(output__2[[#This Row],[θ x]]^2+output__2[[#This Row],[θ y]]^2+output__2[[#This Row],[θ z]]^2)</f>
        <v>185.90898734044862</v>
      </c>
      <c r="S1115">
        <f>output__2[[#This Row],[ax]]*$B1115</f>
        <v>2.1489000000000546E-2</v>
      </c>
      <c r="T1115">
        <f>output__2[[#This Row],[ay]]*$B1115</f>
        <v>2.4882000000000629E-2</v>
      </c>
      <c r="U1115">
        <f>output__2[[#This Row],[az]]*$B1115</f>
        <v>5.0895000000001293E-2</v>
      </c>
      <c r="V1115">
        <f>SUM(S$2:S1115)</f>
        <v>21.83513019999954</v>
      </c>
      <c r="W1115">
        <f>SUM(T$2:T1115)</f>
        <v>12.539141350000229</v>
      </c>
      <c r="X1115">
        <f>SUM($U$2:U1115)</f>
        <v>-100.35633197999941</v>
      </c>
      <c r="Y1115">
        <f>SQRT(output__2[[#This Row],[vx]]^2+output__2[[#This Row],[vy]]^2+output__2[[#This Row],[vz]]^2)</f>
        <v>103.46688525864722</v>
      </c>
      <c r="Z1115">
        <f t="shared" si="17"/>
        <v>0.97499999999999998</v>
      </c>
      <c r="AA1115">
        <f>output__2[[#This Row],[m segmental(kg)]]*output__2[[#This Row],[vmag]]</f>
        <v>100.88021312718104</v>
      </c>
    </row>
    <row r="1116" spans="1:27" x14ac:dyDescent="0.3">
      <c r="A1116">
        <v>139.914388</v>
      </c>
      <c r="B1116">
        <f>output__2[[#This Row],[time]]-A1115</f>
        <v>0.13898600000001693</v>
      </c>
      <c r="C1116">
        <v>-0.17</v>
      </c>
      <c r="D1116">
        <v>1.23</v>
      </c>
      <c r="E1116">
        <v>-0.49</v>
      </c>
      <c r="F1116">
        <v>0.02</v>
      </c>
      <c r="G1116">
        <v>-0.21</v>
      </c>
      <c r="H1116">
        <v>-0.02</v>
      </c>
      <c r="I1116">
        <f>output__2[[#This Row],[wx]]*180/PI()</f>
        <v>1.1459155902616465</v>
      </c>
      <c r="J1116">
        <f>output__2[[#This Row],[wy]]*180/PI()</f>
        <v>-12.032113697747286</v>
      </c>
      <c r="K1116">
        <f>output__2[[#This Row],[wz]]*180/PI()</f>
        <v>-1.1459155902616465</v>
      </c>
      <c r="L1116">
        <f>output__2[[#This Row],[wx (deg)]]*output__2[[#This Row],[dt]]</f>
        <v>0.15926622422812459</v>
      </c>
      <c r="M1116">
        <f>output__2[[#This Row],[wy (deg)]]*output__2[[#This Row],[dt]]</f>
        <v>-1.6722953543953081</v>
      </c>
      <c r="N1116">
        <f>output__2[[#This Row],[wz (deg)]]*output__2[[#This Row],[dt]]</f>
        <v>-0.15926622422812459</v>
      </c>
      <c r="O1116">
        <f>SUM($L$2:output__2[[#This Row],[delta θx]])</f>
        <v>-178.57646724471124</v>
      </c>
      <c r="P1116">
        <f>SUM($M$2:output__2[[#This Row],[delta θy]])</f>
        <v>47.687972286544472</v>
      </c>
      <c r="Q1116">
        <f>SUM($N$2:output__2[[#This Row],[delta θz]])</f>
        <v>13.229278643909661</v>
      </c>
      <c r="R1116">
        <f>SQRT(output__2[[#This Row],[θ x]]^2+output__2[[#This Row],[θ y]]^2+output__2[[#This Row],[θ z]]^2)</f>
        <v>185.30707263308076</v>
      </c>
      <c r="S1116">
        <f>output__2[[#This Row],[ax]]*$B1116</f>
        <v>-2.3627620000002878E-2</v>
      </c>
      <c r="T1116">
        <f>output__2[[#This Row],[ay]]*$B1116</f>
        <v>0.17095278000002082</v>
      </c>
      <c r="U1116">
        <f>output__2[[#This Row],[az]]*$B1116</f>
        <v>-6.8103140000008291E-2</v>
      </c>
      <c r="V1116">
        <f>SUM(S$2:S1116)</f>
        <v>21.811502579999537</v>
      </c>
      <c r="W1116">
        <f>SUM(T$2:T1116)</f>
        <v>12.71009413000025</v>
      </c>
      <c r="X1116">
        <f>SUM($U$2:U1116)</f>
        <v>-100.42443511999942</v>
      </c>
      <c r="Y1116">
        <f>SQRT(output__2[[#This Row],[vx]]^2+output__2[[#This Row],[vy]]^2+output__2[[#This Row],[vz]]^2)</f>
        <v>103.54880639950305</v>
      </c>
      <c r="Z1116">
        <f t="shared" si="17"/>
        <v>0.97499999999999998</v>
      </c>
      <c r="AA1116">
        <f>output__2[[#This Row],[m segmental(kg)]]*output__2[[#This Row],[vmag]]</f>
        <v>100.96008623951548</v>
      </c>
    </row>
    <row r="1117" spans="1:27" x14ac:dyDescent="0.3">
      <c r="A1117">
        <v>140.03282300000001</v>
      </c>
      <c r="B1117">
        <f>output__2[[#This Row],[time]]-A1116</f>
        <v>0.11843500000000518</v>
      </c>
      <c r="C1117">
        <v>0.01</v>
      </c>
      <c r="D1117">
        <v>-3.2600000000000002</v>
      </c>
      <c r="E1117">
        <v>-2.35</v>
      </c>
      <c r="F1117">
        <v>0.14000000000000001</v>
      </c>
      <c r="G1117">
        <v>-0.44</v>
      </c>
      <c r="H1117">
        <v>0.18</v>
      </c>
      <c r="I1117">
        <f>output__2[[#This Row],[wx]]*180/PI()</f>
        <v>8.0214091318315255</v>
      </c>
      <c r="J1117">
        <f>output__2[[#This Row],[wy]]*180/PI()</f>
        <v>-25.210142985756224</v>
      </c>
      <c r="K1117">
        <f>output__2[[#This Row],[wz]]*180/PI()</f>
        <v>10.313240312354818</v>
      </c>
      <c r="L1117">
        <f>output__2[[#This Row],[wx (deg)]]*output__2[[#This Row],[dt]]</f>
        <v>0.95001559052850826</v>
      </c>
      <c r="M1117">
        <f>output__2[[#This Row],[wy (deg)]]*output__2[[#This Row],[dt]]</f>
        <v>-2.985763284518169</v>
      </c>
      <c r="N1117">
        <f>output__2[[#This Row],[wz (deg)]]*output__2[[#This Row],[dt]]</f>
        <v>1.2214486163937963</v>
      </c>
      <c r="O1117">
        <f>SUM($L$2:output__2[[#This Row],[delta θx]])</f>
        <v>-177.62645165418274</v>
      </c>
      <c r="P1117">
        <f>SUM($M$2:output__2[[#This Row],[delta θy]])</f>
        <v>44.702209002026301</v>
      </c>
      <c r="Q1117">
        <f>SUM($N$2:output__2[[#This Row],[delta θz]])</f>
        <v>14.450727260303458</v>
      </c>
      <c r="R1117">
        <f>SQRT(output__2[[#This Row],[θ x]]^2+output__2[[#This Row],[θ y]]^2+output__2[[#This Row],[θ z]]^2)</f>
        <v>183.73423016756635</v>
      </c>
      <c r="S1117">
        <f>output__2[[#This Row],[ax]]*$B1117</f>
        <v>1.1843500000000519E-3</v>
      </c>
      <c r="T1117">
        <f>output__2[[#This Row],[ay]]*$B1117</f>
        <v>-0.38609810000001688</v>
      </c>
      <c r="U1117">
        <f>output__2[[#This Row],[az]]*$B1117</f>
        <v>-0.27832225000001215</v>
      </c>
      <c r="V1117">
        <f>SUM(S$2:S1117)</f>
        <v>21.812686929999536</v>
      </c>
      <c r="W1117">
        <f>SUM(T$2:T1117)</f>
        <v>12.323996030000233</v>
      </c>
      <c r="X1117">
        <f>SUM($U$2:U1117)</f>
        <v>-100.70275736999943</v>
      </c>
      <c r="Y1117">
        <f>SQRT(output__2[[#This Row],[vx]]^2+output__2[[#This Row],[vy]]^2+output__2[[#This Row],[vz]]^2)</f>
        <v>103.7724410967315</v>
      </c>
      <c r="Z1117">
        <f t="shared" si="17"/>
        <v>0.97499999999999998</v>
      </c>
      <c r="AA1117">
        <f>output__2[[#This Row],[m segmental(kg)]]*output__2[[#This Row],[vmag]]</f>
        <v>101.17813006931321</v>
      </c>
    </row>
    <row r="1118" spans="1:27" x14ac:dyDescent="0.3">
      <c r="A1118">
        <v>140.151917</v>
      </c>
      <c r="B1118">
        <f>output__2[[#This Row],[time]]-A1117</f>
        <v>0.11909399999998982</v>
      </c>
      <c r="C1118">
        <v>1.98</v>
      </c>
      <c r="D1118">
        <v>0.78</v>
      </c>
      <c r="E1118">
        <v>0.86</v>
      </c>
      <c r="F1118">
        <v>0.01</v>
      </c>
      <c r="G1118">
        <v>-0.22</v>
      </c>
      <c r="H1118">
        <v>0.06</v>
      </c>
      <c r="I1118">
        <f>output__2[[#This Row],[wx]]*180/PI()</f>
        <v>0.57295779513082323</v>
      </c>
      <c r="J1118">
        <f>output__2[[#This Row],[wy]]*180/PI()</f>
        <v>-12.605071492878112</v>
      </c>
      <c r="K1118">
        <f>output__2[[#This Row],[wz]]*180/PI()</f>
        <v>3.4377467707849392</v>
      </c>
      <c r="L1118">
        <f>output__2[[#This Row],[wx (deg)]]*output__2[[#This Row],[dt]]</f>
        <v>6.8235835653304433E-2</v>
      </c>
      <c r="M1118">
        <f>output__2[[#This Row],[wy (deg)]]*output__2[[#This Row],[dt]]</f>
        <v>-1.5011883843726976</v>
      </c>
      <c r="N1118">
        <f>output__2[[#This Row],[wz (deg)]]*output__2[[#This Row],[dt]]</f>
        <v>0.40941501391982654</v>
      </c>
      <c r="O1118">
        <f>SUM($L$2:output__2[[#This Row],[delta θx]])</f>
        <v>-177.55821581852945</v>
      </c>
      <c r="P1118">
        <f>SUM($M$2:output__2[[#This Row],[delta θy]])</f>
        <v>43.201020617653604</v>
      </c>
      <c r="Q1118">
        <f>SUM($N$2:output__2[[#This Row],[delta θz]])</f>
        <v>14.860142274223284</v>
      </c>
      <c r="R1118">
        <f>SQRT(output__2[[#This Row],[θ x]]^2+output__2[[#This Row],[θ y]]^2+output__2[[#This Row],[θ z]]^2)</f>
        <v>183.34140834922309</v>
      </c>
      <c r="S1118">
        <f>output__2[[#This Row],[ax]]*$B1118</f>
        <v>0.23580611999997983</v>
      </c>
      <c r="T1118">
        <f>output__2[[#This Row],[ay]]*$B1118</f>
        <v>9.2893319999992063E-2</v>
      </c>
      <c r="U1118">
        <f>output__2[[#This Row],[az]]*$B1118</f>
        <v>0.10242083999999124</v>
      </c>
      <c r="V1118">
        <f>SUM(S$2:S1118)</f>
        <v>22.048493049999514</v>
      </c>
      <c r="W1118">
        <f>SUM(T$2:T1118)</f>
        <v>12.416889350000226</v>
      </c>
      <c r="X1118">
        <f>SUM($U$2:U1118)</f>
        <v>-100.60033652999944</v>
      </c>
      <c r="Y1118">
        <f>SQRT(output__2[[#This Row],[vx]]^2+output__2[[#This Row],[vy]]^2+output__2[[#This Row],[vz]]^2)</f>
        <v>103.73400067892477</v>
      </c>
      <c r="Z1118">
        <f t="shared" si="17"/>
        <v>0.97499999999999998</v>
      </c>
      <c r="AA1118">
        <f>output__2[[#This Row],[m segmental(kg)]]*output__2[[#This Row],[vmag]]</f>
        <v>101.14065066195165</v>
      </c>
    </row>
    <row r="1119" spans="1:27" x14ac:dyDescent="0.3">
      <c r="A1119">
        <v>140.28085799999999</v>
      </c>
      <c r="B1119">
        <f>output__2[[#This Row],[time]]-A1118</f>
        <v>0.12894099999999753</v>
      </c>
      <c r="C1119">
        <v>0.57999999999999996</v>
      </c>
      <c r="D1119">
        <v>0.33</v>
      </c>
      <c r="E1119">
        <v>0.43</v>
      </c>
      <c r="F1119">
        <v>0.25</v>
      </c>
      <c r="G1119">
        <v>0.18</v>
      </c>
      <c r="H1119">
        <v>-0.2</v>
      </c>
      <c r="I1119">
        <f>output__2[[#This Row],[wx]]*180/PI()</f>
        <v>14.323944878270581</v>
      </c>
      <c r="J1119">
        <f>output__2[[#This Row],[wy]]*180/PI()</f>
        <v>10.313240312354818</v>
      </c>
      <c r="K1119">
        <f>output__2[[#This Row],[wz]]*180/PI()</f>
        <v>-11.459155902616464</v>
      </c>
      <c r="L1119">
        <f>output__2[[#This Row],[wx (deg)]]*output__2[[#This Row],[dt]]</f>
        <v>1.8469437765490515</v>
      </c>
      <c r="M1119">
        <f>output__2[[#This Row],[wy (deg)]]*output__2[[#This Row],[dt]]</f>
        <v>1.3297995191153171</v>
      </c>
      <c r="N1119">
        <f>output__2[[#This Row],[wz (deg)]]*output__2[[#This Row],[dt]]</f>
        <v>-1.4775550212392412</v>
      </c>
      <c r="O1119">
        <f>SUM($L$2:output__2[[#This Row],[delta θx]])</f>
        <v>-175.71127204198041</v>
      </c>
      <c r="P1119">
        <f>SUM($M$2:output__2[[#This Row],[delta θy]])</f>
        <v>44.530820136768924</v>
      </c>
      <c r="Q1119">
        <f>SUM($N$2:output__2[[#This Row],[delta θz]])</f>
        <v>13.382587252984042</v>
      </c>
      <c r="R1119">
        <f>SQRT(output__2[[#This Row],[θ x]]^2+output__2[[#This Row],[θ y]]^2+output__2[[#This Row],[θ z]]^2)</f>
        <v>181.7595629017847</v>
      </c>
      <c r="S1119">
        <f>output__2[[#This Row],[ax]]*$B1119</f>
        <v>7.4785779999998567E-2</v>
      </c>
      <c r="T1119">
        <f>output__2[[#This Row],[ay]]*$B1119</f>
        <v>4.2550529999999184E-2</v>
      </c>
      <c r="U1119">
        <f>output__2[[#This Row],[az]]*$B1119</f>
        <v>5.544462999999894E-2</v>
      </c>
      <c r="V1119">
        <f>SUM(S$2:S1119)</f>
        <v>22.123278829999514</v>
      </c>
      <c r="W1119">
        <f>SUM(T$2:T1119)</f>
        <v>12.459439880000225</v>
      </c>
      <c r="X1119">
        <f>SUM($U$2:U1119)</f>
        <v>-100.54489189999944</v>
      </c>
      <c r="Y1119">
        <f>SQRT(output__2[[#This Row],[vx]]^2+output__2[[#This Row],[vy]]^2+output__2[[#This Row],[vz]]^2)</f>
        <v>103.70126515860748</v>
      </c>
      <c r="Z1119">
        <f t="shared" si="17"/>
        <v>0.97499999999999998</v>
      </c>
      <c r="AA1119">
        <f>output__2[[#This Row],[m segmental(kg)]]*output__2[[#This Row],[vmag]]</f>
        <v>101.10873352964229</v>
      </c>
    </row>
    <row r="1120" spans="1:27" x14ac:dyDescent="0.3">
      <c r="A1120">
        <v>140.405934</v>
      </c>
      <c r="B1120">
        <f>output__2[[#This Row],[time]]-A1119</f>
        <v>0.12507600000000707</v>
      </c>
      <c r="C1120">
        <v>-0.01</v>
      </c>
      <c r="D1120">
        <v>0.73</v>
      </c>
      <c r="E1120">
        <v>-0.11</v>
      </c>
      <c r="F1120">
        <v>-0.06</v>
      </c>
      <c r="G1120">
        <v>0.17</v>
      </c>
      <c r="H1120">
        <v>0</v>
      </c>
      <c r="I1120">
        <f>output__2[[#This Row],[wx]]*180/PI()</f>
        <v>-3.4377467707849392</v>
      </c>
      <c r="J1120">
        <f>output__2[[#This Row],[wy]]*180/PI()</f>
        <v>9.7402825172239957</v>
      </c>
      <c r="K1120">
        <f>output__2[[#This Row],[wz]]*180/PI()</f>
        <v>0</v>
      </c>
      <c r="L1120">
        <f>output__2[[#This Row],[wx (deg)]]*output__2[[#This Row],[dt]]</f>
        <v>-0.42997961510272137</v>
      </c>
      <c r="M1120">
        <f>output__2[[#This Row],[wy (deg)]]*output__2[[#This Row],[dt]]</f>
        <v>1.2182755761243773</v>
      </c>
      <c r="N1120">
        <f>output__2[[#This Row],[wz (deg)]]*output__2[[#This Row],[dt]]</f>
        <v>0</v>
      </c>
      <c r="O1120">
        <f>SUM($L$2:output__2[[#This Row],[delta θx]])</f>
        <v>-176.14125165708313</v>
      </c>
      <c r="P1120">
        <f>SUM($M$2:output__2[[#This Row],[delta θy]])</f>
        <v>45.7490957128933</v>
      </c>
      <c r="Q1120">
        <f>SUM($N$2:output__2[[#This Row],[delta θz]])</f>
        <v>13.382587252984042</v>
      </c>
      <c r="R1120">
        <f>SQRT(output__2[[#This Row],[θ x]]^2+output__2[[#This Row],[θ y]]^2+output__2[[#This Row],[θ z]]^2)</f>
        <v>182.4768860306836</v>
      </c>
      <c r="S1120">
        <f>output__2[[#This Row],[ax]]*$B1120</f>
        <v>-1.2507600000000708E-3</v>
      </c>
      <c r="T1120">
        <f>output__2[[#This Row],[ay]]*$B1120</f>
        <v>9.1305480000005157E-2</v>
      </c>
      <c r="U1120">
        <f>output__2[[#This Row],[az]]*$B1120</f>
        <v>-1.3758360000000778E-2</v>
      </c>
      <c r="V1120">
        <f>SUM(S$2:S1120)</f>
        <v>22.122028069999512</v>
      </c>
      <c r="W1120">
        <f>SUM(T$2:T1120)</f>
        <v>12.55074536000023</v>
      </c>
      <c r="X1120">
        <f>SUM($U$2:U1120)</f>
        <v>-100.55865025999944</v>
      </c>
      <c r="Y1120">
        <f>SQRT(output__2[[#This Row],[vx]]^2+output__2[[#This Row],[vy]]^2+output__2[[#This Row],[vz]]^2)</f>
        <v>103.7253463582277</v>
      </c>
      <c r="Z1120">
        <f t="shared" si="17"/>
        <v>0.97499999999999998</v>
      </c>
      <c r="AA1120">
        <f>output__2[[#This Row],[m segmental(kg)]]*output__2[[#This Row],[vmag]]</f>
        <v>101.132212699272</v>
      </c>
    </row>
    <row r="1121" spans="1:27" x14ac:dyDescent="0.3">
      <c r="A1121">
        <v>140.535933</v>
      </c>
      <c r="B1121">
        <f>output__2[[#This Row],[time]]-A1120</f>
        <v>0.12999899999999798</v>
      </c>
      <c r="C1121">
        <v>0.01</v>
      </c>
      <c r="D1121">
        <v>-0.17</v>
      </c>
      <c r="E1121">
        <v>0.16</v>
      </c>
      <c r="F1121">
        <v>-0.13</v>
      </c>
      <c r="G1121">
        <v>0.03</v>
      </c>
      <c r="H1121">
        <v>-0.12</v>
      </c>
      <c r="I1121">
        <f>output__2[[#This Row],[wx]]*180/PI()</f>
        <v>-7.4484513367007024</v>
      </c>
      <c r="J1121">
        <f>output__2[[#This Row],[wy]]*180/PI()</f>
        <v>1.7188733853924696</v>
      </c>
      <c r="K1121">
        <f>output__2[[#This Row],[wz]]*180/PI()</f>
        <v>-6.8754935415698784</v>
      </c>
      <c r="L1121">
        <f>output__2[[#This Row],[wx (deg)]]*output__2[[#This Row],[dt]]</f>
        <v>-0.96829122531973955</v>
      </c>
      <c r="M1121">
        <f>output__2[[#This Row],[wy (deg)]]*output__2[[#This Row],[dt]]</f>
        <v>0.22345182122763219</v>
      </c>
      <c r="N1121">
        <f>output__2[[#This Row],[wz (deg)]]*output__2[[#This Row],[dt]]</f>
        <v>-0.89380728491052874</v>
      </c>
      <c r="O1121">
        <f>SUM($L$2:output__2[[#This Row],[delta θx]])</f>
        <v>-177.10954288240288</v>
      </c>
      <c r="P1121">
        <f>SUM($M$2:output__2[[#This Row],[delta θy]])</f>
        <v>45.972547534120935</v>
      </c>
      <c r="Q1121">
        <f>SUM($N$2:output__2[[#This Row],[delta θz]])</f>
        <v>12.488779968073512</v>
      </c>
      <c r="R1121">
        <f>SQRT(output__2[[#This Row],[θ x]]^2+output__2[[#This Row],[θ y]]^2+output__2[[#This Row],[θ z]]^2)</f>
        <v>183.40456627870984</v>
      </c>
      <c r="S1121">
        <f>output__2[[#This Row],[ax]]*$B1121</f>
        <v>1.2999899999999798E-3</v>
      </c>
      <c r="T1121">
        <f>output__2[[#This Row],[ay]]*$B1121</f>
        <v>-2.2099829999999657E-2</v>
      </c>
      <c r="U1121">
        <f>output__2[[#This Row],[az]]*$B1121</f>
        <v>2.0799839999999677E-2</v>
      </c>
      <c r="V1121">
        <f>SUM(S$2:S1121)</f>
        <v>22.123328059999512</v>
      </c>
      <c r="W1121">
        <f>SUM(T$2:T1121)</f>
        <v>12.52864553000023</v>
      </c>
      <c r="X1121">
        <f>SUM($U$2:U1121)</f>
        <v>-100.53785041999944</v>
      </c>
      <c r="Y1121">
        <f>SQRT(output__2[[#This Row],[vx]]^2+output__2[[#This Row],[vy]]^2+output__2[[#This Row],[vz]]^2)</f>
        <v>103.70278670479853</v>
      </c>
      <c r="Z1121">
        <f t="shared" si="17"/>
        <v>0.97499999999999998</v>
      </c>
      <c r="AA1121">
        <f>output__2[[#This Row],[m segmental(kg)]]*output__2[[#This Row],[vmag]]</f>
        <v>101.11021703717856</v>
      </c>
    </row>
    <row r="1122" spans="1:27" x14ac:dyDescent="0.3">
      <c r="A1122">
        <v>140.65492499999999</v>
      </c>
      <c r="B1122">
        <f>output__2[[#This Row],[time]]-A1121</f>
        <v>0.11899199999999155</v>
      </c>
      <c r="C1122">
        <v>-0.70000000000000007</v>
      </c>
      <c r="D1122">
        <v>0.13</v>
      </c>
      <c r="E1122">
        <v>-0.12</v>
      </c>
      <c r="F1122">
        <v>-0.1</v>
      </c>
      <c r="G1122">
        <v>0.08</v>
      </c>
      <c r="H1122">
        <v>-0.09</v>
      </c>
      <c r="I1122">
        <f>output__2[[#This Row],[wx]]*180/PI()</f>
        <v>-5.7295779513082321</v>
      </c>
      <c r="J1122">
        <f>output__2[[#This Row],[wy]]*180/PI()</f>
        <v>4.5836623610465859</v>
      </c>
      <c r="K1122">
        <f>output__2[[#This Row],[wz]]*180/PI()</f>
        <v>-5.156620156177409</v>
      </c>
      <c r="L1122">
        <f>output__2[[#This Row],[wx (deg)]]*output__2[[#This Row],[dt]]</f>
        <v>-0.6817739395820207</v>
      </c>
      <c r="M1122">
        <f>output__2[[#This Row],[wy (deg)]]*output__2[[#This Row],[dt]]</f>
        <v>0.54541915166561661</v>
      </c>
      <c r="N1122">
        <f>output__2[[#This Row],[wz (deg)]]*output__2[[#This Row],[dt]]</f>
        <v>-0.61359654562381871</v>
      </c>
      <c r="O1122">
        <f>SUM($L$2:output__2[[#This Row],[delta θx]])</f>
        <v>-177.79131682198491</v>
      </c>
      <c r="P1122">
        <f>SUM($M$2:output__2[[#This Row],[delta θy]])</f>
        <v>46.517966685786554</v>
      </c>
      <c r="Q1122">
        <f>SUM($N$2:output__2[[#This Row],[delta θz]])</f>
        <v>11.875183422449693</v>
      </c>
      <c r="R1122">
        <f>SQRT(output__2[[#This Row],[θ x]]^2+output__2[[#This Row],[θ y]]^2+output__2[[#This Row],[θ z]]^2)</f>
        <v>184.15942425841851</v>
      </c>
      <c r="S1122">
        <f>output__2[[#This Row],[ax]]*$B1122</f>
        <v>-8.3294399999994093E-2</v>
      </c>
      <c r="T1122">
        <f>output__2[[#This Row],[ay]]*$B1122</f>
        <v>1.5468959999998902E-2</v>
      </c>
      <c r="U1122">
        <f>output__2[[#This Row],[az]]*$B1122</f>
        <v>-1.4279039999998985E-2</v>
      </c>
      <c r="V1122">
        <f>SUM(S$2:S1122)</f>
        <v>22.040033659999519</v>
      </c>
      <c r="W1122">
        <f>SUM(T$2:T1122)</f>
        <v>12.544114490000229</v>
      </c>
      <c r="X1122">
        <f>SUM($U$2:U1122)</f>
        <v>-100.55212945999945</v>
      </c>
      <c r="Y1122">
        <f>SQRT(output__2[[#This Row],[vx]]^2+output__2[[#This Row],[vy]]^2+output__2[[#This Row],[vz]]^2)</f>
        <v>103.70076485259226</v>
      </c>
      <c r="Z1122">
        <f t="shared" si="17"/>
        <v>0.97499999999999998</v>
      </c>
      <c r="AA1122">
        <f>output__2[[#This Row],[m segmental(kg)]]*output__2[[#This Row],[vmag]]</f>
        <v>101.10824573127745</v>
      </c>
    </row>
    <row r="1123" spans="1:27" x14ac:dyDescent="0.3">
      <c r="A1123">
        <v>140.77974699999999</v>
      </c>
      <c r="B1123">
        <f>output__2[[#This Row],[time]]-A1122</f>
        <v>0.12482199999999466</v>
      </c>
      <c r="C1123">
        <v>0.05</v>
      </c>
      <c r="D1123">
        <v>0.36</v>
      </c>
      <c r="E1123">
        <v>-0.04</v>
      </c>
      <c r="F1123">
        <v>-0.03</v>
      </c>
      <c r="G1123">
        <v>0.13</v>
      </c>
      <c r="H1123">
        <v>-0.02</v>
      </c>
      <c r="I1123">
        <f>output__2[[#This Row],[wx]]*180/PI()</f>
        <v>-1.7188733853924696</v>
      </c>
      <c r="J1123">
        <f>output__2[[#This Row],[wy]]*180/PI()</f>
        <v>7.4484513367007024</v>
      </c>
      <c r="K1123">
        <f>output__2[[#This Row],[wz]]*180/PI()</f>
        <v>-1.1459155902616465</v>
      </c>
      <c r="L1123">
        <f>output__2[[#This Row],[wx (deg)]]*output__2[[#This Row],[dt]]</f>
        <v>-0.21455321371144967</v>
      </c>
      <c r="M1123">
        <f>output__2[[#This Row],[wy (deg)]]*output__2[[#This Row],[dt]]</f>
        <v>0.92973059274961534</v>
      </c>
      <c r="N1123">
        <f>output__2[[#This Row],[wz (deg)]]*output__2[[#This Row],[dt]]</f>
        <v>-0.14303547580763312</v>
      </c>
      <c r="O1123">
        <f>SUM($L$2:output__2[[#This Row],[delta θx]])</f>
        <v>-178.00587003569635</v>
      </c>
      <c r="P1123">
        <f>SUM($M$2:output__2[[#This Row],[delta θy]])</f>
        <v>47.447697278536168</v>
      </c>
      <c r="Q1123">
        <f>SUM($N$2:output__2[[#This Row],[delta θz]])</f>
        <v>11.73214794664206</v>
      </c>
      <c r="R1123">
        <f>SQRT(output__2[[#This Row],[θ x]]^2+output__2[[#This Row],[θ y]]^2+output__2[[#This Row],[θ z]]^2)</f>
        <v>184.59419557408279</v>
      </c>
      <c r="S1123">
        <f>output__2[[#This Row],[ax]]*$B1123</f>
        <v>6.2410999999997331E-3</v>
      </c>
      <c r="T1123">
        <f>output__2[[#This Row],[ay]]*$B1123</f>
        <v>4.4935919999998075E-2</v>
      </c>
      <c r="U1123">
        <f>output__2[[#This Row],[az]]*$B1123</f>
        <v>-4.9928799999997865E-3</v>
      </c>
      <c r="V1123">
        <f>SUM(S$2:S1123)</f>
        <v>22.04627475999952</v>
      </c>
      <c r="W1123">
        <f>SUM(T$2:T1123)</f>
        <v>12.589050410000228</v>
      </c>
      <c r="X1123">
        <f>SUM($U$2:U1123)</f>
        <v>-100.55712233999945</v>
      </c>
      <c r="Y1123">
        <f>SQRT(output__2[[#This Row],[vx]]^2+output__2[[#This Row],[vy]]^2+output__2[[#This Row],[vz]]^2)</f>
        <v>103.71237763314723</v>
      </c>
      <c r="Z1123">
        <f t="shared" si="17"/>
        <v>0.97499999999999998</v>
      </c>
      <c r="AA1123">
        <f>output__2[[#This Row],[m segmental(kg)]]*output__2[[#This Row],[vmag]]</f>
        <v>101.11956819231854</v>
      </c>
    </row>
    <row r="1124" spans="1:27" x14ac:dyDescent="0.3">
      <c r="A1124">
        <v>140.92181099999999</v>
      </c>
      <c r="B1124">
        <f>output__2[[#This Row],[time]]-A1123</f>
        <v>0.14206400000000485</v>
      </c>
      <c r="C1124">
        <v>0.39</v>
      </c>
      <c r="D1124">
        <v>0.01</v>
      </c>
      <c r="E1124">
        <v>0.1</v>
      </c>
      <c r="F1124">
        <v>0.02</v>
      </c>
      <c r="G1124">
        <v>-0.09</v>
      </c>
      <c r="H1124">
        <v>0.05</v>
      </c>
      <c r="I1124">
        <f>output__2[[#This Row],[wx]]*180/PI()</f>
        <v>1.1459155902616465</v>
      </c>
      <c r="J1124">
        <f>output__2[[#This Row],[wy]]*180/PI()</f>
        <v>-5.156620156177409</v>
      </c>
      <c r="K1124">
        <f>output__2[[#This Row],[wz]]*180/PI()</f>
        <v>2.8647889756541161</v>
      </c>
      <c r="L1124">
        <f>output__2[[#This Row],[wx (deg)]]*output__2[[#This Row],[dt]]</f>
        <v>0.16279335241493612</v>
      </c>
      <c r="M1124">
        <f>output__2[[#This Row],[wy (deg)]]*output__2[[#This Row],[dt]]</f>
        <v>-0.73257008586721251</v>
      </c>
      <c r="N1124">
        <f>output__2[[#This Row],[wz (deg)]]*output__2[[#This Row],[dt]]</f>
        <v>0.40698338103734022</v>
      </c>
      <c r="O1124">
        <f>SUM($L$2:output__2[[#This Row],[delta θx]])</f>
        <v>-177.84307668328142</v>
      </c>
      <c r="P1124">
        <f>SUM($M$2:output__2[[#This Row],[delta θy]])</f>
        <v>46.715127192668959</v>
      </c>
      <c r="Q1124">
        <f>SUM($N$2:output__2[[#This Row],[delta θz]])</f>
        <v>12.139131327679401</v>
      </c>
      <c r="R1124">
        <f>SQRT(output__2[[#This Row],[θ x]]^2+output__2[[#This Row],[θ y]]^2+output__2[[#This Row],[θ z]]^2)</f>
        <v>184.27648125084602</v>
      </c>
      <c r="S1124">
        <f>output__2[[#This Row],[ax]]*$B1124</f>
        <v>5.5404960000001897E-2</v>
      </c>
      <c r="T1124">
        <f>output__2[[#This Row],[ay]]*$B1124</f>
        <v>1.4206400000000485E-3</v>
      </c>
      <c r="U1124">
        <f>output__2[[#This Row],[az]]*$B1124</f>
        <v>1.4206400000000487E-2</v>
      </c>
      <c r="V1124">
        <f>SUM(S$2:S1124)</f>
        <v>22.10167971999952</v>
      </c>
      <c r="W1124">
        <f>SUM(T$2:T1124)</f>
        <v>12.590471050000227</v>
      </c>
      <c r="X1124">
        <f>SUM($U$2:U1124)</f>
        <v>-100.54291593999945</v>
      </c>
      <c r="Y1124">
        <f>SQRT(output__2[[#This Row],[vx]]^2+output__2[[#This Row],[vy]]^2+output__2[[#This Row],[vz]]^2)</f>
        <v>103.71056915003469</v>
      </c>
      <c r="Z1124">
        <f t="shared" si="17"/>
        <v>0.97499999999999998</v>
      </c>
      <c r="AA1124">
        <f>output__2[[#This Row],[m segmental(kg)]]*output__2[[#This Row],[vmag]]</f>
        <v>101.11780492128382</v>
      </c>
    </row>
    <row r="1125" spans="1:27" x14ac:dyDescent="0.3">
      <c r="A1125">
        <v>141.05045799999999</v>
      </c>
      <c r="B1125">
        <f>output__2[[#This Row],[time]]-A1124</f>
        <v>0.12864700000000084</v>
      </c>
      <c r="C1125">
        <v>-0.12</v>
      </c>
      <c r="D1125">
        <v>0.1</v>
      </c>
      <c r="E1125">
        <v>7.0000000000000007E-2</v>
      </c>
      <c r="F1125">
        <v>0</v>
      </c>
      <c r="G1125">
        <v>-0.01</v>
      </c>
      <c r="H1125">
        <v>0.02</v>
      </c>
      <c r="I1125">
        <f>output__2[[#This Row],[wx]]*180/PI()</f>
        <v>0</v>
      </c>
      <c r="J1125">
        <f>output__2[[#This Row],[wy]]*180/PI()</f>
        <v>-0.57295779513082323</v>
      </c>
      <c r="K1125">
        <f>output__2[[#This Row],[wz]]*180/PI()</f>
        <v>1.1459155902616465</v>
      </c>
      <c r="L1125">
        <f>output__2[[#This Row],[wx (deg)]]*output__2[[#This Row],[dt]]</f>
        <v>0</v>
      </c>
      <c r="M1125">
        <f>output__2[[#This Row],[wy (deg)]]*output__2[[#This Row],[dt]]</f>
        <v>-7.3709301470195498E-2</v>
      </c>
      <c r="N1125">
        <f>output__2[[#This Row],[wz (deg)]]*output__2[[#This Row],[dt]]</f>
        <v>0.147418602940391</v>
      </c>
      <c r="O1125">
        <f>SUM($L$2:output__2[[#This Row],[delta θx]])</f>
        <v>-177.84307668328142</v>
      </c>
      <c r="P1125">
        <f>SUM($M$2:output__2[[#This Row],[delta θy]])</f>
        <v>46.641417891198763</v>
      </c>
      <c r="Q1125">
        <f>SUM($N$2:output__2[[#This Row],[delta θz]])</f>
        <v>12.286549930619792</v>
      </c>
      <c r="R1125">
        <f>SQRT(output__2[[#This Row],[θ x]]^2+output__2[[#This Row],[θ y]]^2+output__2[[#This Row],[θ z]]^2)</f>
        <v>184.26758015525837</v>
      </c>
      <c r="S1125">
        <f>output__2[[#This Row],[ax]]*$B1125</f>
        <v>-1.5437640000000101E-2</v>
      </c>
      <c r="T1125">
        <f>output__2[[#This Row],[ay]]*$B1125</f>
        <v>1.2864700000000085E-2</v>
      </c>
      <c r="U1125">
        <f>output__2[[#This Row],[az]]*$B1125</f>
        <v>9.0052900000000598E-3</v>
      </c>
      <c r="V1125">
        <f>SUM(S$2:S1125)</f>
        <v>22.086242079999518</v>
      </c>
      <c r="W1125">
        <f>SUM(T$2:T1125)</f>
        <v>12.603335750000227</v>
      </c>
      <c r="X1125">
        <f>SUM($U$2:U1125)</f>
        <v>-100.53391064999944</v>
      </c>
      <c r="Y1125">
        <f>SQRT(output__2[[#This Row],[vx]]^2+output__2[[#This Row],[vy]]^2+output__2[[#This Row],[vz]]^2)</f>
        <v>103.70011259311943</v>
      </c>
      <c r="Z1125">
        <f t="shared" si="17"/>
        <v>0.97499999999999998</v>
      </c>
      <c r="AA1125">
        <f>output__2[[#This Row],[m segmental(kg)]]*output__2[[#This Row],[vmag]]</f>
        <v>101.10760977829143</v>
      </c>
    </row>
    <row r="1126" spans="1:27" x14ac:dyDescent="0.3">
      <c r="A1126">
        <v>141.156306</v>
      </c>
      <c r="B1126">
        <f>output__2[[#This Row],[time]]-A1125</f>
        <v>0.10584800000000882</v>
      </c>
      <c r="C1126">
        <v>-0.16</v>
      </c>
      <c r="D1126">
        <v>-0.12</v>
      </c>
      <c r="E1126">
        <v>0.09</v>
      </c>
      <c r="F1126">
        <v>-7.0000000000000007E-2</v>
      </c>
      <c r="G1126">
        <v>-0.02</v>
      </c>
      <c r="H1126">
        <v>0.01</v>
      </c>
      <c r="I1126">
        <f>output__2[[#This Row],[wx]]*180/PI()</f>
        <v>-4.0107045659157627</v>
      </c>
      <c r="J1126">
        <f>output__2[[#This Row],[wy]]*180/PI()</f>
        <v>-1.1459155902616465</v>
      </c>
      <c r="K1126">
        <f>output__2[[#This Row],[wz]]*180/PI()</f>
        <v>0.57295779513082323</v>
      </c>
      <c r="L1126">
        <f>output__2[[#This Row],[wx (deg)]]*output__2[[#This Row],[dt]]</f>
        <v>-0.42452505689308706</v>
      </c>
      <c r="M1126">
        <f>output__2[[#This Row],[wy (deg)]]*output__2[[#This Row],[dt]]</f>
        <v>-0.12129287339802487</v>
      </c>
      <c r="N1126">
        <f>output__2[[#This Row],[wz (deg)]]*output__2[[#This Row],[dt]]</f>
        <v>6.0646436699012436E-2</v>
      </c>
      <c r="O1126">
        <f>SUM($L$2:output__2[[#This Row],[delta θx]])</f>
        <v>-178.26760174017451</v>
      </c>
      <c r="P1126">
        <f>SUM($M$2:output__2[[#This Row],[delta θy]])</f>
        <v>46.520125017800737</v>
      </c>
      <c r="Q1126">
        <f>SUM($N$2:output__2[[#This Row],[delta θz]])</f>
        <v>12.347196367318805</v>
      </c>
      <c r="R1126">
        <f>SQRT(output__2[[#This Row],[θ x]]^2+output__2[[#This Row],[θ y]]^2+output__2[[#This Row],[θ z]]^2)</f>
        <v>184.65078694659931</v>
      </c>
      <c r="S1126">
        <f>output__2[[#This Row],[ax]]*$B1126</f>
        <v>-1.6935680000001414E-2</v>
      </c>
      <c r="T1126">
        <f>output__2[[#This Row],[ay]]*$B1126</f>
        <v>-1.2701760000001058E-2</v>
      </c>
      <c r="U1126">
        <f>output__2[[#This Row],[az]]*$B1126</f>
        <v>9.5263200000007941E-3</v>
      </c>
      <c r="V1126">
        <f>SUM(S$2:S1126)</f>
        <v>22.069306399999515</v>
      </c>
      <c r="W1126">
        <f>SUM(T$2:T1126)</f>
        <v>12.590633990000226</v>
      </c>
      <c r="X1126">
        <f>SUM($U$2:U1126)</f>
        <v>-100.52438432999944</v>
      </c>
      <c r="Y1126">
        <f>SQRT(output__2[[#This Row],[vx]]^2+output__2[[#This Row],[vy]]^2+output__2[[#This Row],[vz]]^2)</f>
        <v>103.68572801582987</v>
      </c>
      <c r="Z1126">
        <f t="shared" si="17"/>
        <v>0.97499999999999998</v>
      </c>
      <c r="AA1126">
        <f>output__2[[#This Row],[m segmental(kg)]]*output__2[[#This Row],[vmag]]</f>
        <v>101.09358481543411</v>
      </c>
    </row>
    <row r="1127" spans="1:27" x14ac:dyDescent="0.3">
      <c r="A1127">
        <v>141.28215799999998</v>
      </c>
      <c r="B1127">
        <f>output__2[[#This Row],[time]]-A1126</f>
        <v>0.12585199999998053</v>
      </c>
      <c r="C1127">
        <v>-0.11</v>
      </c>
      <c r="D1127">
        <v>0.08</v>
      </c>
      <c r="E1127">
        <v>-7.0000000000000007E-2</v>
      </c>
      <c r="F1127">
        <v>-0.02</v>
      </c>
      <c r="G1127">
        <v>0.04</v>
      </c>
      <c r="H1127">
        <v>-0.01</v>
      </c>
      <c r="I1127">
        <f>output__2[[#This Row],[wx]]*180/PI()</f>
        <v>-1.1459155902616465</v>
      </c>
      <c r="J1127">
        <f>output__2[[#This Row],[wy]]*180/PI()</f>
        <v>2.2918311805232929</v>
      </c>
      <c r="K1127">
        <f>output__2[[#This Row],[wz]]*180/PI()</f>
        <v>-0.57295779513082323</v>
      </c>
      <c r="L1127">
        <f>output__2[[#This Row],[wx (deg)]]*output__2[[#This Row],[dt]]</f>
        <v>-0.14421576886558643</v>
      </c>
      <c r="M1127">
        <f>output__2[[#This Row],[wy (deg)]]*output__2[[#This Row],[dt]]</f>
        <v>0.28843153773117286</v>
      </c>
      <c r="N1127">
        <f>output__2[[#This Row],[wz (deg)]]*output__2[[#This Row],[dt]]</f>
        <v>-7.2107884432793215E-2</v>
      </c>
      <c r="O1127">
        <f>SUM($L$2:output__2[[#This Row],[delta θx]])</f>
        <v>-178.41181750904011</v>
      </c>
      <c r="P1127">
        <f>SUM($M$2:output__2[[#This Row],[delta θy]])</f>
        <v>46.808556555531908</v>
      </c>
      <c r="Q1127">
        <f>SUM($N$2:output__2[[#This Row],[delta θz]])</f>
        <v>12.275088482886012</v>
      </c>
      <c r="R1127">
        <f>SQRT(output__2[[#This Row],[θ x]]^2+output__2[[#This Row],[θ y]]^2+output__2[[#This Row],[θ z]]^2)</f>
        <v>184.85804118553818</v>
      </c>
      <c r="S1127">
        <f>output__2[[#This Row],[ax]]*$B1127</f>
        <v>-1.384371999999786E-2</v>
      </c>
      <c r="T1127">
        <f>output__2[[#This Row],[ay]]*$B1127</f>
        <v>1.0068159999998444E-2</v>
      </c>
      <c r="U1127">
        <f>output__2[[#This Row],[az]]*$B1127</f>
        <v>-8.8096399999986388E-3</v>
      </c>
      <c r="V1127">
        <f>SUM(S$2:S1127)</f>
        <v>22.055462679999518</v>
      </c>
      <c r="W1127">
        <f>SUM(T$2:T1127)</f>
        <v>12.600702150000224</v>
      </c>
      <c r="X1127">
        <f>SUM($U$2:U1127)</f>
        <v>-100.53319396999943</v>
      </c>
      <c r="Y1127">
        <f>SQRT(output__2[[#This Row],[vx]]^2+output__2[[#This Row],[vy]]^2+output__2[[#This Row],[vz]]^2)</f>
        <v>103.69254659092621</v>
      </c>
      <c r="Z1127">
        <f t="shared" si="17"/>
        <v>0.97499999999999998</v>
      </c>
      <c r="AA1127">
        <f>output__2[[#This Row],[m segmental(kg)]]*output__2[[#This Row],[vmag]]</f>
        <v>101.10023292615305</v>
      </c>
    </row>
    <row r="1128" spans="1:27" x14ac:dyDescent="0.3">
      <c r="A1128">
        <v>141.42751799999999</v>
      </c>
      <c r="B1128">
        <f>output__2[[#This Row],[time]]-A1127</f>
        <v>0.14536000000001081</v>
      </c>
      <c r="C1128">
        <v>0.14000000000000001</v>
      </c>
      <c r="D1128">
        <v>0.16</v>
      </c>
      <c r="E1128">
        <v>0.27</v>
      </c>
      <c r="F1128">
        <v>0.06</v>
      </c>
      <c r="G1128">
        <v>0.05</v>
      </c>
      <c r="H1128">
        <v>0</v>
      </c>
      <c r="I1128">
        <f>output__2[[#This Row],[wx]]*180/PI()</f>
        <v>3.4377467707849392</v>
      </c>
      <c r="J1128">
        <f>output__2[[#This Row],[wy]]*180/PI()</f>
        <v>2.8647889756541161</v>
      </c>
      <c r="K1128">
        <f>output__2[[#This Row],[wz]]*180/PI()</f>
        <v>0</v>
      </c>
      <c r="L1128">
        <f>output__2[[#This Row],[wx (deg)]]*output__2[[#This Row],[dt]]</f>
        <v>0.49971087060133595</v>
      </c>
      <c r="M1128">
        <f>output__2[[#This Row],[wy (deg)]]*output__2[[#This Row],[dt]]</f>
        <v>0.41642572550111329</v>
      </c>
      <c r="N1128">
        <f>output__2[[#This Row],[wz (deg)]]*output__2[[#This Row],[dt]]</f>
        <v>0</v>
      </c>
      <c r="O1128">
        <f>SUM($L$2:output__2[[#This Row],[delta θx]])</f>
        <v>-177.91210663843876</v>
      </c>
      <c r="P1128">
        <f>SUM($M$2:output__2[[#This Row],[delta θy]])</f>
        <v>47.224982281033022</v>
      </c>
      <c r="Q1128">
        <f>SUM($N$2:output__2[[#This Row],[delta θz]])</f>
        <v>12.275088482886012</v>
      </c>
      <c r="R1128">
        <f>SQRT(output__2[[#This Row],[θ x]]^2+output__2[[#This Row],[θ y]]^2+output__2[[#This Row],[θ z]]^2)</f>
        <v>184.48196236281143</v>
      </c>
      <c r="S1128">
        <f>output__2[[#This Row],[ax]]*$B1128</f>
        <v>2.0350400000001517E-2</v>
      </c>
      <c r="T1128">
        <f>output__2[[#This Row],[ay]]*$B1128</f>
        <v>2.3257600000001731E-2</v>
      </c>
      <c r="U1128">
        <f>output__2[[#This Row],[az]]*$B1128</f>
        <v>3.9247200000002924E-2</v>
      </c>
      <c r="V1128">
        <f>SUM(S$2:S1128)</f>
        <v>22.07581307999952</v>
      </c>
      <c r="W1128">
        <f>SUM(T$2:T1128)</f>
        <v>12.623959750000225</v>
      </c>
      <c r="X1128">
        <f>SUM($U$2:U1128)</f>
        <v>-100.49394676999943</v>
      </c>
      <c r="Y1128">
        <f>SQRT(output__2[[#This Row],[vx]]^2+output__2[[#This Row],[vy]]^2+output__2[[#This Row],[vz]]^2)</f>
        <v>103.66165742609068</v>
      </c>
      <c r="Z1128">
        <f t="shared" si="17"/>
        <v>0.97499999999999998</v>
      </c>
      <c r="AA1128">
        <f>output__2[[#This Row],[m segmental(kg)]]*output__2[[#This Row],[vmag]]</f>
        <v>101.07011599043841</v>
      </c>
    </row>
    <row r="1129" spans="1:27" x14ac:dyDescent="0.3">
      <c r="A1129">
        <v>141.549926</v>
      </c>
      <c r="B1129">
        <f>output__2[[#This Row],[time]]-A1128</f>
        <v>0.12240800000000718</v>
      </c>
      <c r="C1129">
        <v>0.01</v>
      </c>
      <c r="D1129">
        <v>0.15</v>
      </c>
      <c r="E1129">
        <v>-0.08</v>
      </c>
      <c r="F1129">
        <v>0.1</v>
      </c>
      <c r="G1129">
        <v>0.05</v>
      </c>
      <c r="H1129">
        <v>0.01</v>
      </c>
      <c r="I1129">
        <f>output__2[[#This Row],[wx]]*180/PI()</f>
        <v>5.7295779513082321</v>
      </c>
      <c r="J1129">
        <f>output__2[[#This Row],[wy]]*180/PI()</f>
        <v>2.8647889756541161</v>
      </c>
      <c r="K1129">
        <f>output__2[[#This Row],[wz]]*180/PI()</f>
        <v>0.57295779513082323</v>
      </c>
      <c r="L1129">
        <f>output__2[[#This Row],[wx (deg)]]*output__2[[#This Row],[dt]]</f>
        <v>0.70134617786377917</v>
      </c>
      <c r="M1129">
        <f>output__2[[#This Row],[wy (deg)]]*output__2[[#This Row],[dt]]</f>
        <v>0.35067308893188959</v>
      </c>
      <c r="N1129">
        <f>output__2[[#This Row],[wz (deg)]]*output__2[[#This Row],[dt]]</f>
        <v>7.0134617786377917E-2</v>
      </c>
      <c r="O1129">
        <f>SUM($L$2:output__2[[#This Row],[delta θx]])</f>
        <v>-177.21076046057499</v>
      </c>
      <c r="P1129">
        <f>SUM($M$2:output__2[[#This Row],[delta θy]])</f>
        <v>47.575655369964913</v>
      </c>
      <c r="Q1129">
        <f>SUM($N$2:output__2[[#This Row],[delta θz]])</f>
        <v>12.34522310067239</v>
      </c>
      <c r="R1129">
        <f>SQRT(output__2[[#This Row],[θ x]]^2+output__2[[#This Row],[θ y]]^2+output__2[[#This Row],[θ z]]^2)</f>
        <v>183.90079157062465</v>
      </c>
      <c r="S1129">
        <f>output__2[[#This Row],[ax]]*$B1129</f>
        <v>1.2240800000000718E-3</v>
      </c>
      <c r="T1129">
        <f>output__2[[#This Row],[ay]]*$B1129</f>
        <v>1.8361200000001077E-2</v>
      </c>
      <c r="U1129">
        <f>output__2[[#This Row],[az]]*$B1129</f>
        <v>-9.7926400000005742E-3</v>
      </c>
      <c r="V1129">
        <f>SUM(S$2:S1129)</f>
        <v>22.07703715999952</v>
      </c>
      <c r="W1129">
        <f>SUM(T$2:T1129)</f>
        <v>12.642320950000226</v>
      </c>
      <c r="X1129">
        <f>SUM($U$2:U1129)</f>
        <v>-100.50373940999943</v>
      </c>
      <c r="Y1129">
        <f>SQRT(output__2[[#This Row],[vx]]^2+output__2[[#This Row],[vy]]^2+output__2[[#This Row],[vz]]^2)</f>
        <v>103.67364893819396</v>
      </c>
      <c r="Z1129">
        <f t="shared" si="17"/>
        <v>0.97499999999999998</v>
      </c>
      <c r="AA1129">
        <f>output__2[[#This Row],[m segmental(kg)]]*output__2[[#This Row],[vmag]]</f>
        <v>101.08180771473911</v>
      </c>
    </row>
    <row r="1130" spans="1:27" x14ac:dyDescent="0.3">
      <c r="A1130">
        <v>141.659391</v>
      </c>
      <c r="B1130">
        <f>output__2[[#This Row],[time]]-A1129</f>
        <v>0.10946500000000015</v>
      </c>
      <c r="C1130">
        <v>0.09</v>
      </c>
      <c r="D1130">
        <v>0.18</v>
      </c>
      <c r="E1130">
        <v>-0.26</v>
      </c>
      <c r="F1130">
        <v>0</v>
      </c>
      <c r="G1130">
        <v>0.03</v>
      </c>
      <c r="H1130">
        <v>0.02</v>
      </c>
      <c r="I1130">
        <f>output__2[[#This Row],[wx]]*180/PI()</f>
        <v>0</v>
      </c>
      <c r="J1130">
        <f>output__2[[#This Row],[wy]]*180/PI()</f>
        <v>1.7188733853924696</v>
      </c>
      <c r="K1130">
        <f>output__2[[#This Row],[wz]]*180/PI()</f>
        <v>1.1459155902616465</v>
      </c>
      <c r="L1130">
        <f>output__2[[#This Row],[wx (deg)]]*output__2[[#This Row],[dt]]</f>
        <v>0</v>
      </c>
      <c r="M1130">
        <f>output__2[[#This Row],[wy (deg)]]*output__2[[#This Row],[dt]]</f>
        <v>0.18815647513198694</v>
      </c>
      <c r="N1130">
        <f>output__2[[#This Row],[wz (deg)]]*output__2[[#This Row],[dt]]</f>
        <v>0.12543765008799129</v>
      </c>
      <c r="O1130">
        <f>SUM($L$2:output__2[[#This Row],[delta θx]])</f>
        <v>-177.21076046057499</v>
      </c>
      <c r="P1130">
        <f>SUM($M$2:output__2[[#This Row],[delta θy]])</f>
        <v>47.763811845096903</v>
      </c>
      <c r="Q1130">
        <f>SUM($N$2:output__2[[#This Row],[delta θz]])</f>
        <v>12.470660750760382</v>
      </c>
      <c r="R1130">
        <f>SQRT(output__2[[#This Row],[θ x]]^2+output__2[[#This Row],[θ y]]^2+output__2[[#This Row],[θ z]]^2)</f>
        <v>183.95801891885461</v>
      </c>
      <c r="S1130">
        <f>output__2[[#This Row],[ax]]*$B1130</f>
        <v>9.8518500000000127E-3</v>
      </c>
      <c r="T1130">
        <f>output__2[[#This Row],[ay]]*$B1130</f>
        <v>1.9703700000000025E-2</v>
      </c>
      <c r="U1130">
        <f>output__2[[#This Row],[az]]*$B1130</f>
        <v>-2.8460900000000039E-2</v>
      </c>
      <c r="V1130">
        <f>SUM(S$2:S1130)</f>
        <v>22.086889009999521</v>
      </c>
      <c r="W1130">
        <f>SUM(T$2:T1130)</f>
        <v>12.662024650000227</v>
      </c>
      <c r="X1130">
        <f>SUM($U$2:U1130)</f>
        <v>-100.53220030999942</v>
      </c>
      <c r="Y1130">
        <f>SQRT(output__2[[#This Row],[vx]]^2+output__2[[#This Row],[vy]]^2+output__2[[#This Row],[vz]]^2)</f>
        <v>103.70574156500257</v>
      </c>
      <c r="Z1130">
        <f t="shared" si="17"/>
        <v>0.97499999999999998</v>
      </c>
      <c r="AA1130">
        <f>output__2[[#This Row],[m segmental(kg)]]*output__2[[#This Row],[vmag]]</f>
        <v>101.11309802587751</v>
      </c>
    </row>
    <row r="1131" spans="1:27" x14ac:dyDescent="0.3">
      <c r="A1131">
        <v>141.78953099999998</v>
      </c>
      <c r="B1131">
        <f>output__2[[#This Row],[time]]-A1130</f>
        <v>0.13013999999998305</v>
      </c>
      <c r="C1131">
        <v>0.04</v>
      </c>
      <c r="D1131">
        <v>0.14000000000000001</v>
      </c>
      <c r="E1131">
        <v>-0.05</v>
      </c>
      <c r="F1131">
        <v>-0.02</v>
      </c>
      <c r="G1131">
        <v>0.02</v>
      </c>
      <c r="H1131">
        <v>0.01</v>
      </c>
      <c r="I1131">
        <f>output__2[[#This Row],[wx]]*180/PI()</f>
        <v>-1.1459155902616465</v>
      </c>
      <c r="J1131">
        <f>output__2[[#This Row],[wy]]*180/PI()</f>
        <v>1.1459155902616465</v>
      </c>
      <c r="K1131">
        <f>output__2[[#This Row],[wz]]*180/PI()</f>
        <v>0.57295779513082323</v>
      </c>
      <c r="L1131">
        <f>output__2[[#This Row],[wx (deg)]]*output__2[[#This Row],[dt]]</f>
        <v>-0.14912945491663124</v>
      </c>
      <c r="M1131">
        <f>output__2[[#This Row],[wy (deg)]]*output__2[[#This Row],[dt]]</f>
        <v>0.14912945491663124</v>
      </c>
      <c r="N1131">
        <f>output__2[[#This Row],[wz (deg)]]*output__2[[#This Row],[dt]]</f>
        <v>7.4564727458315619E-2</v>
      </c>
      <c r="O1131">
        <f>SUM($L$2:output__2[[#This Row],[delta θx]])</f>
        <v>-177.35988991549161</v>
      </c>
      <c r="P1131">
        <f>SUM($M$2:output__2[[#This Row],[delta θy]])</f>
        <v>47.912941300013536</v>
      </c>
      <c r="Q1131">
        <f>SUM($N$2:output__2[[#This Row],[delta θz]])</f>
        <v>12.545225478218699</v>
      </c>
      <c r="R1131">
        <f>SQRT(output__2[[#This Row],[θ x]]^2+output__2[[#This Row],[θ y]]^2+output__2[[#This Row],[θ z]]^2)</f>
        <v>184.14549458825539</v>
      </c>
      <c r="S1131">
        <f>output__2[[#This Row],[ax]]*$B1131</f>
        <v>5.2055999999993221E-3</v>
      </c>
      <c r="T1131">
        <f>output__2[[#This Row],[ay]]*$B1131</f>
        <v>1.8219599999997629E-2</v>
      </c>
      <c r="U1131">
        <f>output__2[[#This Row],[az]]*$B1131</f>
        <v>-6.5069999999991524E-3</v>
      </c>
      <c r="V1131">
        <f>SUM(S$2:S1131)</f>
        <v>22.092094609999521</v>
      </c>
      <c r="W1131">
        <f>SUM(T$2:T1131)</f>
        <v>12.680244250000225</v>
      </c>
      <c r="X1131">
        <f>SUM($U$2:U1131)</f>
        <v>-100.53870730999942</v>
      </c>
      <c r="Y1131">
        <f>SQRT(output__2[[#This Row],[vx]]^2+output__2[[#This Row],[vy]]^2+output__2[[#This Row],[vz]]^2)</f>
        <v>103.71538413399705</v>
      </c>
      <c r="Z1131">
        <f t="shared" si="17"/>
        <v>0.97499999999999998</v>
      </c>
      <c r="AA1131">
        <f>output__2[[#This Row],[m segmental(kg)]]*output__2[[#This Row],[vmag]]</f>
        <v>101.12249953064712</v>
      </c>
    </row>
    <row r="1132" spans="1:27" x14ac:dyDescent="0.3">
      <c r="A1132">
        <v>141.91069899999999</v>
      </c>
      <c r="B1132">
        <f>output__2[[#This Row],[time]]-A1131</f>
        <v>0.12116800000001149</v>
      </c>
      <c r="C1132">
        <v>7.0000000000000007E-2</v>
      </c>
      <c r="D1132">
        <v>0.05</v>
      </c>
      <c r="E1132">
        <v>0.08</v>
      </c>
      <c r="F1132">
        <v>0.01</v>
      </c>
      <c r="G1132">
        <v>-0.01</v>
      </c>
      <c r="H1132">
        <v>0.01</v>
      </c>
      <c r="I1132">
        <f>output__2[[#This Row],[wx]]*180/PI()</f>
        <v>0.57295779513082323</v>
      </c>
      <c r="J1132">
        <f>output__2[[#This Row],[wy]]*180/PI()</f>
        <v>-0.57295779513082323</v>
      </c>
      <c r="K1132">
        <f>output__2[[#This Row],[wz]]*180/PI()</f>
        <v>0.57295779513082323</v>
      </c>
      <c r="L1132">
        <f>output__2[[#This Row],[wx (deg)]]*output__2[[#This Row],[dt]]</f>
        <v>6.9424150120418165E-2</v>
      </c>
      <c r="M1132">
        <f>output__2[[#This Row],[wy (deg)]]*output__2[[#This Row],[dt]]</f>
        <v>-6.9424150120418165E-2</v>
      </c>
      <c r="N1132">
        <f>output__2[[#This Row],[wz (deg)]]*output__2[[#This Row],[dt]]</f>
        <v>6.9424150120418165E-2</v>
      </c>
      <c r="O1132">
        <f>SUM($L$2:output__2[[#This Row],[delta θx]])</f>
        <v>-177.29046576537118</v>
      </c>
      <c r="P1132">
        <f>SUM($M$2:output__2[[#This Row],[delta θy]])</f>
        <v>47.843517149893117</v>
      </c>
      <c r="Q1132">
        <f>SUM($N$2:output__2[[#This Row],[delta θz]])</f>
        <v>12.614649628339118</v>
      </c>
      <c r="R1132">
        <f>SQRT(output__2[[#This Row],[θ x]]^2+output__2[[#This Row],[θ y]]^2+output__2[[#This Row],[θ z]]^2)</f>
        <v>184.06531658577106</v>
      </c>
      <c r="S1132">
        <f>output__2[[#This Row],[ax]]*$B1132</f>
        <v>8.4817600000008046E-3</v>
      </c>
      <c r="T1132">
        <f>output__2[[#This Row],[ay]]*$B1132</f>
        <v>6.0584000000005744E-3</v>
      </c>
      <c r="U1132">
        <f>output__2[[#This Row],[az]]*$B1132</f>
        <v>9.6934400000009188E-3</v>
      </c>
      <c r="V1132">
        <f>SUM(S$2:S1132)</f>
        <v>22.100576369999523</v>
      </c>
      <c r="W1132">
        <f>SUM(T$2:T1132)</f>
        <v>12.686302650000226</v>
      </c>
      <c r="X1132">
        <f>SUM($U$2:U1132)</f>
        <v>-100.52901386999942</v>
      </c>
      <c r="Y1132">
        <f>SQRT(output__2[[#This Row],[vx]]^2+output__2[[#This Row],[vy]]^2+output__2[[#This Row],[vz]]^2)</f>
        <v>103.70853571663288</v>
      </c>
      <c r="Z1132">
        <f t="shared" si="17"/>
        <v>0.97499999999999998</v>
      </c>
      <c r="AA1132">
        <f>output__2[[#This Row],[m segmental(kg)]]*output__2[[#This Row],[vmag]]</f>
        <v>101.11582232371705</v>
      </c>
    </row>
    <row r="1133" spans="1:27" x14ac:dyDescent="0.3">
      <c r="A1133">
        <v>142.03868900000001</v>
      </c>
      <c r="B1133">
        <f>output__2[[#This Row],[time]]-A1132</f>
        <v>0.12799000000001115</v>
      </c>
      <c r="C1133">
        <v>0.11</v>
      </c>
      <c r="D1133">
        <v>0.15</v>
      </c>
      <c r="E1133">
        <v>-0.06</v>
      </c>
      <c r="F1133">
        <v>-0.04</v>
      </c>
      <c r="G1133">
        <v>0</v>
      </c>
      <c r="H1133">
        <v>0.03</v>
      </c>
      <c r="I1133">
        <f>output__2[[#This Row],[wx]]*180/PI()</f>
        <v>-2.2918311805232929</v>
      </c>
      <c r="J1133">
        <f>output__2[[#This Row],[wy]]*180/PI()</f>
        <v>0</v>
      </c>
      <c r="K1133">
        <f>output__2[[#This Row],[wz]]*180/PI()</f>
        <v>1.7188733853924696</v>
      </c>
      <c r="L1133">
        <f>output__2[[#This Row],[wx (deg)]]*output__2[[#This Row],[dt]]</f>
        <v>-0.29333147279520183</v>
      </c>
      <c r="M1133">
        <f>output__2[[#This Row],[wy (deg)]]*output__2[[#This Row],[dt]]</f>
        <v>0</v>
      </c>
      <c r="N1133">
        <f>output__2[[#This Row],[wz (deg)]]*output__2[[#This Row],[dt]]</f>
        <v>0.21999860459640136</v>
      </c>
      <c r="O1133">
        <f>SUM($L$2:output__2[[#This Row],[delta θx]])</f>
        <v>-177.58379723816637</v>
      </c>
      <c r="P1133">
        <f>SUM($M$2:output__2[[#This Row],[delta θy]])</f>
        <v>47.843517149893117</v>
      </c>
      <c r="Q1133">
        <f>SUM($N$2:output__2[[#This Row],[delta θz]])</f>
        <v>12.834648232935519</v>
      </c>
      <c r="R1133">
        <f>SQRT(output__2[[#This Row],[θ x]]^2+output__2[[#This Row],[θ y]]^2+output__2[[#This Row],[θ z]]^2)</f>
        <v>184.36305315887319</v>
      </c>
      <c r="S1133">
        <f>output__2[[#This Row],[ax]]*$B1133</f>
        <v>1.4078900000001227E-2</v>
      </c>
      <c r="T1133">
        <f>output__2[[#This Row],[ay]]*$B1133</f>
        <v>1.9198500000001673E-2</v>
      </c>
      <c r="U1133">
        <f>output__2[[#This Row],[az]]*$B1133</f>
        <v>-7.679400000000669E-3</v>
      </c>
      <c r="V1133">
        <f>SUM(S$2:S1133)</f>
        <v>22.114655269999524</v>
      </c>
      <c r="W1133">
        <f>SUM(T$2:T1133)</f>
        <v>12.705501150000227</v>
      </c>
      <c r="X1133">
        <f>SUM($U$2:U1133)</f>
        <v>-100.53669326999942</v>
      </c>
      <c r="Y1133">
        <f>SQRT(output__2[[#This Row],[vx]]^2+output__2[[#This Row],[vy]]^2+output__2[[#This Row],[vz]]^2)</f>
        <v>103.72133064538616</v>
      </c>
      <c r="Z1133">
        <f t="shared" si="17"/>
        <v>0.97499999999999998</v>
      </c>
      <c r="AA1133">
        <f>output__2[[#This Row],[m segmental(kg)]]*output__2[[#This Row],[vmag]]</f>
        <v>101.12829737925151</v>
      </c>
    </row>
    <row r="1134" spans="1:27" x14ac:dyDescent="0.3">
      <c r="A1134">
        <v>142.16287599999998</v>
      </c>
      <c r="B1134">
        <f>output__2[[#This Row],[time]]-A1133</f>
        <v>0.12418699999997784</v>
      </c>
      <c r="C1134">
        <v>-0.06</v>
      </c>
      <c r="D1134">
        <v>0.05</v>
      </c>
      <c r="E1134">
        <v>0.02</v>
      </c>
      <c r="F1134">
        <v>0.09</v>
      </c>
      <c r="G1134">
        <v>-0.02</v>
      </c>
      <c r="H1134">
        <v>0.01</v>
      </c>
      <c r="I1134">
        <f>output__2[[#This Row],[wx]]*180/PI()</f>
        <v>5.156620156177409</v>
      </c>
      <c r="J1134">
        <f>output__2[[#This Row],[wy]]*180/PI()</f>
        <v>-1.1459155902616465</v>
      </c>
      <c r="K1134">
        <f>output__2[[#This Row],[wz]]*180/PI()</f>
        <v>0.57295779513082323</v>
      </c>
      <c r="L1134">
        <f>output__2[[#This Row],[wx (deg)]]*output__2[[#This Row],[dt]]</f>
        <v>0.64038518733508965</v>
      </c>
      <c r="M1134">
        <f>output__2[[#This Row],[wy (deg)]]*output__2[[#This Row],[dt]]</f>
        <v>-0.14230781940779769</v>
      </c>
      <c r="N1134">
        <f>output__2[[#This Row],[wz (deg)]]*output__2[[#This Row],[dt]]</f>
        <v>7.1153909703898843E-2</v>
      </c>
      <c r="O1134">
        <f>SUM($L$2:output__2[[#This Row],[delta θx]])</f>
        <v>-176.94341205083128</v>
      </c>
      <c r="P1134">
        <f>SUM($M$2:output__2[[#This Row],[delta θy]])</f>
        <v>47.70120933048532</v>
      </c>
      <c r="Q1134">
        <f>SUM($N$2:output__2[[#This Row],[delta θz]])</f>
        <v>12.905802142639418</v>
      </c>
      <c r="R1134">
        <f>SQRT(output__2[[#This Row],[θ x]]^2+output__2[[#This Row],[θ y]]^2+output__2[[#This Row],[θ z]]^2)</f>
        <v>183.71427861961629</v>
      </c>
      <c r="S1134">
        <f>output__2[[#This Row],[ax]]*$B1134</f>
        <v>-7.4512199999986701E-3</v>
      </c>
      <c r="T1134">
        <f>output__2[[#This Row],[ay]]*$B1134</f>
        <v>6.2093499999988921E-3</v>
      </c>
      <c r="U1134">
        <f>output__2[[#This Row],[az]]*$B1134</f>
        <v>2.4837399999995571E-3</v>
      </c>
      <c r="V1134">
        <f>SUM(S$2:S1134)</f>
        <v>22.107204049999524</v>
      </c>
      <c r="W1134">
        <f>SUM(T$2:T1134)</f>
        <v>12.711710500000226</v>
      </c>
      <c r="X1134">
        <f>SUM($U$2:U1134)</f>
        <v>-100.53420952999942</v>
      </c>
      <c r="Y1134">
        <f>SQRT(output__2[[#This Row],[vx]]^2+output__2[[#This Row],[vy]]^2+output__2[[#This Row],[vz]]^2)</f>
        <v>103.71809553094367</v>
      </c>
      <c r="Z1134">
        <f t="shared" si="17"/>
        <v>0.97499999999999998</v>
      </c>
      <c r="AA1134">
        <f>output__2[[#This Row],[m segmental(kg)]]*output__2[[#This Row],[vmag]]</f>
        <v>101.12514314267008</v>
      </c>
    </row>
    <row r="1135" spans="1:27" x14ac:dyDescent="0.3">
      <c r="A1135">
        <v>142.28769299999999</v>
      </c>
      <c r="B1135">
        <f>output__2[[#This Row],[time]]-A1134</f>
        <v>0.12481700000000728</v>
      </c>
      <c r="C1135">
        <v>0.04</v>
      </c>
      <c r="D1135">
        <v>0.1</v>
      </c>
      <c r="E1135">
        <v>-0.28000000000000003</v>
      </c>
      <c r="F1135">
        <v>-0.04</v>
      </c>
      <c r="G1135">
        <v>0.02</v>
      </c>
      <c r="H1135">
        <v>0</v>
      </c>
      <c r="I1135">
        <f>output__2[[#This Row],[wx]]*180/PI()</f>
        <v>-2.2918311805232929</v>
      </c>
      <c r="J1135">
        <f>output__2[[#This Row],[wy]]*180/PI()</f>
        <v>1.1459155902616465</v>
      </c>
      <c r="K1135">
        <f>output__2[[#This Row],[wz]]*180/PI()</f>
        <v>0</v>
      </c>
      <c r="L1135">
        <f>output__2[[#This Row],[wx (deg)]]*output__2[[#This Row],[dt]]</f>
        <v>-0.28605949245939255</v>
      </c>
      <c r="M1135">
        <f>output__2[[#This Row],[wy (deg)]]*output__2[[#This Row],[dt]]</f>
        <v>0.14302974622969628</v>
      </c>
      <c r="N1135">
        <f>output__2[[#This Row],[wz (deg)]]*output__2[[#This Row],[dt]]</f>
        <v>0</v>
      </c>
      <c r="O1135">
        <f>SUM($L$2:output__2[[#This Row],[delta θx]])</f>
        <v>-177.22947154329069</v>
      </c>
      <c r="P1135">
        <f>SUM($M$2:output__2[[#This Row],[delta θy]])</f>
        <v>47.844239076715013</v>
      </c>
      <c r="Q1135">
        <f>SUM($N$2:output__2[[#This Row],[delta θz]])</f>
        <v>12.905802142639418</v>
      </c>
      <c r="R1135">
        <f>SQRT(output__2[[#This Row],[θ x]]^2+output__2[[#This Row],[θ y]]^2+output__2[[#This Row],[θ z]]^2)</f>
        <v>184.02694510665796</v>
      </c>
      <c r="S1135">
        <f>output__2[[#This Row],[ax]]*$B1135</f>
        <v>4.9926800000002916E-3</v>
      </c>
      <c r="T1135">
        <f>output__2[[#This Row],[ay]]*$B1135</f>
        <v>1.2481700000000729E-2</v>
      </c>
      <c r="U1135">
        <f>output__2[[#This Row],[az]]*$B1135</f>
        <v>-3.4948760000002042E-2</v>
      </c>
      <c r="V1135">
        <f>SUM(S$2:S1135)</f>
        <v>22.112196729999525</v>
      </c>
      <c r="W1135">
        <f>SUM(T$2:T1135)</f>
        <v>12.724192200000227</v>
      </c>
      <c r="X1135">
        <f>SUM($U$2:U1135)</f>
        <v>-100.56915828999942</v>
      </c>
      <c r="Y1135">
        <f>SQRT(output__2[[#This Row],[vx]]^2+output__2[[#This Row],[vy]]^2+output__2[[#This Row],[vz]]^2)</f>
        <v>103.7545657334062</v>
      </c>
      <c r="Z1135">
        <f t="shared" si="17"/>
        <v>0.97499999999999998</v>
      </c>
      <c r="AA1135">
        <f>output__2[[#This Row],[m segmental(kg)]]*output__2[[#This Row],[vmag]]</f>
        <v>101.16070159007104</v>
      </c>
    </row>
    <row r="1136" spans="1:27" x14ac:dyDescent="0.3">
      <c r="A1136">
        <v>142.43818400000001</v>
      </c>
      <c r="B1136">
        <f>output__2[[#This Row],[time]]-A1135</f>
        <v>0.15049100000001658</v>
      </c>
      <c r="C1136">
        <v>-0.21</v>
      </c>
      <c r="D1136">
        <v>0.22</v>
      </c>
      <c r="E1136">
        <v>-0.37</v>
      </c>
      <c r="F1136">
        <v>-0.09</v>
      </c>
      <c r="G1136">
        <v>0.01</v>
      </c>
      <c r="H1136">
        <v>0</v>
      </c>
      <c r="I1136">
        <f>output__2[[#This Row],[wx]]*180/PI()</f>
        <v>-5.156620156177409</v>
      </c>
      <c r="J1136">
        <f>output__2[[#This Row],[wy]]*180/PI()</f>
        <v>0.57295779513082323</v>
      </c>
      <c r="K1136">
        <f>output__2[[#This Row],[wz]]*180/PI()</f>
        <v>0</v>
      </c>
      <c r="L1136">
        <f>output__2[[#This Row],[wx (deg)]]*output__2[[#This Row],[dt]]</f>
        <v>-0.77602492392337996</v>
      </c>
      <c r="M1136">
        <f>output__2[[#This Row],[wy (deg)]]*output__2[[#This Row],[dt]]</f>
        <v>8.6224991547042218E-2</v>
      </c>
      <c r="N1136">
        <f>output__2[[#This Row],[wz (deg)]]*output__2[[#This Row],[dt]]</f>
        <v>0</v>
      </c>
      <c r="O1136">
        <f>SUM($L$2:output__2[[#This Row],[delta θx]])</f>
        <v>-178.00549646721407</v>
      </c>
      <c r="P1136">
        <f>SUM($M$2:output__2[[#This Row],[delta θy]])</f>
        <v>47.930464068262054</v>
      </c>
      <c r="Q1136">
        <f>SUM($N$2:output__2[[#This Row],[delta θz]])</f>
        <v>12.905802142639418</v>
      </c>
      <c r="R1136">
        <f>SQRT(output__2[[#This Row],[θ x]]^2+output__2[[#This Row],[θ y]]^2+output__2[[#This Row],[θ z]]^2)</f>
        <v>184.79676914730754</v>
      </c>
      <c r="S1136">
        <f>output__2[[#This Row],[ax]]*$B1136</f>
        <v>-3.160311000000348E-2</v>
      </c>
      <c r="T1136">
        <f>output__2[[#This Row],[ay]]*$B1136</f>
        <v>3.3108020000003652E-2</v>
      </c>
      <c r="U1136">
        <f>output__2[[#This Row],[az]]*$B1136</f>
        <v>-5.5681670000006137E-2</v>
      </c>
      <c r="V1136">
        <f>SUM(S$2:S1136)</f>
        <v>22.080593619999522</v>
      </c>
      <c r="W1136">
        <f>SUM(T$2:T1136)</f>
        <v>12.75730022000023</v>
      </c>
      <c r="X1136">
        <f>SUM($U$2:U1136)</f>
        <v>-100.62483995999943</v>
      </c>
      <c r="Y1136">
        <f>SQRT(output__2[[#This Row],[vx]]^2+output__2[[#This Row],[vy]]^2+output__2[[#This Row],[vz]]^2)</f>
        <v>103.80587526961217</v>
      </c>
      <c r="Z1136">
        <f t="shared" si="17"/>
        <v>0.97499999999999998</v>
      </c>
      <c r="AA1136">
        <f>output__2[[#This Row],[m segmental(kg)]]*output__2[[#This Row],[vmag]]</f>
        <v>101.21072838787187</v>
      </c>
    </row>
    <row r="1137" spans="1:27" x14ac:dyDescent="0.3">
      <c r="A1137">
        <v>142.54862699999998</v>
      </c>
      <c r="B1137">
        <f>output__2[[#This Row],[time]]-A1136</f>
        <v>0.1104429999999752</v>
      </c>
      <c r="C1137">
        <v>-0.19</v>
      </c>
      <c r="D1137">
        <v>0.25</v>
      </c>
      <c r="E1137">
        <v>-0.43</v>
      </c>
      <c r="F1137">
        <v>-0.18</v>
      </c>
      <c r="G1137">
        <v>0.01</v>
      </c>
      <c r="H1137">
        <v>-0.01</v>
      </c>
      <c r="I1137">
        <f>output__2[[#This Row],[wx]]*180/PI()</f>
        <v>-10.313240312354818</v>
      </c>
      <c r="J1137">
        <f>output__2[[#This Row],[wy]]*180/PI()</f>
        <v>0.57295779513082323</v>
      </c>
      <c r="K1137">
        <f>output__2[[#This Row],[wz]]*180/PI()</f>
        <v>-0.57295779513082323</v>
      </c>
      <c r="L1137">
        <f>output__2[[#This Row],[wx (deg)]]*output__2[[#This Row],[dt]]</f>
        <v>-1.1390251998171474</v>
      </c>
      <c r="M1137">
        <f>output__2[[#This Row],[wy (deg)]]*output__2[[#This Row],[dt]]</f>
        <v>6.3279177767619307E-2</v>
      </c>
      <c r="N1137">
        <f>output__2[[#This Row],[wz (deg)]]*output__2[[#This Row],[dt]]</f>
        <v>-6.3279177767619307E-2</v>
      </c>
      <c r="O1137">
        <f>SUM($L$2:output__2[[#This Row],[delta θx]])</f>
        <v>-179.14452166703123</v>
      </c>
      <c r="P1137">
        <f>SUM($M$2:output__2[[#This Row],[delta θy]])</f>
        <v>47.993743246029673</v>
      </c>
      <c r="Q1137">
        <f>SUM($N$2:output__2[[#This Row],[delta θz]])</f>
        <v>12.842522964871799</v>
      </c>
      <c r="R1137">
        <f>SQRT(output__2[[#This Row],[θ x]]^2+output__2[[#This Row],[θ y]]^2+output__2[[#This Row],[θ z]]^2)</f>
        <v>185.90613069551659</v>
      </c>
      <c r="S1137">
        <f>output__2[[#This Row],[ax]]*$B1137</f>
        <v>-2.0984169999995288E-2</v>
      </c>
      <c r="T1137">
        <f>output__2[[#This Row],[ay]]*$B1137</f>
        <v>2.76107499999938E-2</v>
      </c>
      <c r="U1137">
        <f>output__2[[#This Row],[az]]*$B1137</f>
        <v>-4.7490489999989338E-2</v>
      </c>
      <c r="V1137">
        <f>SUM(S$2:S1137)</f>
        <v>22.059609449999527</v>
      </c>
      <c r="W1137">
        <f>SUM(T$2:T1137)</f>
        <v>12.784910970000224</v>
      </c>
      <c r="X1137">
        <f>SUM($U$2:U1137)</f>
        <v>-100.67233044999942</v>
      </c>
      <c r="Y1137">
        <f>SQRT(output__2[[#This Row],[vx]]^2+output__2[[#This Row],[vy]]^2+output__2[[#This Row],[vz]]^2)</f>
        <v>103.85084706361918</v>
      </c>
      <c r="Z1137">
        <f t="shared" si="17"/>
        <v>0.97499999999999998</v>
      </c>
      <c r="AA1137">
        <f>output__2[[#This Row],[m segmental(kg)]]*output__2[[#This Row],[vmag]]</f>
        <v>101.25457588702871</v>
      </c>
    </row>
    <row r="1138" spans="1:27" x14ac:dyDescent="0.3">
      <c r="A1138">
        <v>142.665009</v>
      </c>
      <c r="B1138">
        <f>output__2[[#This Row],[time]]-A1137</f>
        <v>0.11638200000001575</v>
      </c>
      <c r="C1138">
        <v>0.06</v>
      </c>
      <c r="D1138">
        <v>0.26</v>
      </c>
      <c r="E1138">
        <v>-0.22</v>
      </c>
      <c r="F1138">
        <v>-0.14000000000000001</v>
      </c>
      <c r="G1138">
        <v>0.06</v>
      </c>
      <c r="H1138">
        <v>0</v>
      </c>
      <c r="I1138">
        <f>output__2[[#This Row],[wx]]*180/PI()</f>
        <v>-8.0214091318315255</v>
      </c>
      <c r="J1138">
        <f>output__2[[#This Row],[wy]]*180/PI()</f>
        <v>3.4377467707849392</v>
      </c>
      <c r="K1138">
        <f>output__2[[#This Row],[wz]]*180/PI()</f>
        <v>0</v>
      </c>
      <c r="L1138">
        <f>output__2[[#This Row],[wx (deg)]]*output__2[[#This Row],[dt]]</f>
        <v>-0.93354763758094295</v>
      </c>
      <c r="M1138">
        <f>output__2[[#This Row],[wy (deg)]]*output__2[[#This Row],[dt]]</f>
        <v>0.40009184467754694</v>
      </c>
      <c r="N1138">
        <f>output__2[[#This Row],[wz (deg)]]*output__2[[#This Row],[dt]]</f>
        <v>0</v>
      </c>
      <c r="O1138">
        <f>SUM($L$2:output__2[[#This Row],[delta θx]])</f>
        <v>-180.07806930461217</v>
      </c>
      <c r="P1138">
        <f>SUM($M$2:output__2[[#This Row],[delta θy]])</f>
        <v>48.393835090707221</v>
      </c>
      <c r="Q1138">
        <f>SUM($N$2:output__2[[#This Row],[delta θz]])</f>
        <v>12.842522964871799</v>
      </c>
      <c r="R1138">
        <f>SQRT(output__2[[#This Row],[θ x]]^2+output__2[[#This Row],[θ y]]^2+output__2[[#This Row],[θ z]]^2)</f>
        <v>186.90908141491286</v>
      </c>
      <c r="S1138">
        <f>output__2[[#This Row],[ax]]*$B1138</f>
        <v>6.9829200000009447E-3</v>
      </c>
      <c r="T1138">
        <f>output__2[[#This Row],[ay]]*$B1138</f>
        <v>3.0259320000004097E-2</v>
      </c>
      <c r="U1138">
        <f>output__2[[#This Row],[az]]*$B1138</f>
        <v>-2.5604040000003464E-2</v>
      </c>
      <c r="V1138">
        <f>SUM(S$2:S1138)</f>
        <v>22.06659236999953</v>
      </c>
      <c r="W1138">
        <f>SUM(T$2:T1138)</f>
        <v>12.815170290000228</v>
      </c>
      <c r="X1138">
        <f>SUM($U$2:U1138)</f>
        <v>-100.69793448999943</v>
      </c>
      <c r="Y1138">
        <f>SQRT(output__2[[#This Row],[vx]]^2+output__2[[#This Row],[vy]]^2+output__2[[#This Row],[vz]]^2)</f>
        <v>103.88087937121847</v>
      </c>
      <c r="Z1138">
        <f t="shared" si="17"/>
        <v>0.97499999999999998</v>
      </c>
      <c r="AA1138">
        <f>output__2[[#This Row],[m segmental(kg)]]*output__2[[#This Row],[vmag]]</f>
        <v>101.28385738693801</v>
      </c>
    </row>
    <row r="1139" spans="1:27" x14ac:dyDescent="0.3">
      <c r="A1139">
        <v>142.78942999999998</v>
      </c>
      <c r="B1139">
        <f>output__2[[#This Row],[time]]-A1138</f>
        <v>0.12442099999998391</v>
      </c>
      <c r="C1139">
        <v>0.02</v>
      </c>
      <c r="D1139">
        <v>0.2</v>
      </c>
      <c r="E1139">
        <v>-0.25</v>
      </c>
      <c r="F1139">
        <v>-0.13</v>
      </c>
      <c r="G1139">
        <v>0.05</v>
      </c>
      <c r="H1139">
        <v>0</v>
      </c>
      <c r="I1139">
        <f>output__2[[#This Row],[wx]]*180/PI()</f>
        <v>-7.4484513367007024</v>
      </c>
      <c r="J1139">
        <f>output__2[[#This Row],[wy]]*180/PI()</f>
        <v>2.8647889756541161</v>
      </c>
      <c r="K1139">
        <f>output__2[[#This Row],[wz]]*180/PI()</f>
        <v>0</v>
      </c>
      <c r="L1139">
        <f>output__2[[#This Row],[wx (deg)]]*output__2[[#This Row],[dt]]</f>
        <v>-0.92674376376351819</v>
      </c>
      <c r="M1139">
        <f>output__2[[#This Row],[wy (deg)]]*output__2[[#This Row],[dt]]</f>
        <v>0.35643990913981466</v>
      </c>
      <c r="N1139">
        <f>output__2[[#This Row],[wz (deg)]]*output__2[[#This Row],[dt]]</f>
        <v>0</v>
      </c>
      <c r="O1139">
        <f>SUM($L$2:output__2[[#This Row],[delta θx]])</f>
        <v>-181.00481306837568</v>
      </c>
      <c r="P1139">
        <f>SUM($M$2:output__2[[#This Row],[delta θy]])</f>
        <v>48.750274999847036</v>
      </c>
      <c r="Q1139">
        <f>SUM($N$2:output__2[[#This Row],[delta θz]])</f>
        <v>12.842522964871799</v>
      </c>
      <c r="R1139">
        <f>SQRT(output__2[[#This Row],[θ x]]^2+output__2[[#This Row],[θ y]]^2+output__2[[#This Row],[θ z]]^2)</f>
        <v>187.89428427331575</v>
      </c>
      <c r="S1139">
        <f>output__2[[#This Row],[ax]]*$B1139</f>
        <v>2.4884199999996781E-3</v>
      </c>
      <c r="T1139">
        <f>output__2[[#This Row],[ay]]*$B1139</f>
        <v>2.4884199999996783E-2</v>
      </c>
      <c r="U1139">
        <f>output__2[[#This Row],[az]]*$B1139</f>
        <v>-3.1105249999995976E-2</v>
      </c>
      <c r="V1139">
        <f>SUM(S$2:S1139)</f>
        <v>22.069080789999528</v>
      </c>
      <c r="W1139">
        <f>SUM(T$2:T1139)</f>
        <v>12.840054490000226</v>
      </c>
      <c r="X1139">
        <f>SUM($U$2:U1139)</f>
        <v>-100.72903973999942</v>
      </c>
      <c r="Y1139">
        <f>SQRT(output__2[[#This Row],[vx]]^2+output__2[[#This Row],[vy]]^2+output__2[[#This Row],[vz]]^2)</f>
        <v>103.91463214179264</v>
      </c>
      <c r="Z1139">
        <f t="shared" si="17"/>
        <v>0.97499999999999998</v>
      </c>
      <c r="AA1139">
        <f>output__2[[#This Row],[m segmental(kg)]]*output__2[[#This Row],[vmag]]</f>
        <v>101.31676633824782</v>
      </c>
    </row>
    <row r="1140" spans="1:27" x14ac:dyDescent="0.3">
      <c r="A1140">
        <v>142.93855600000001</v>
      </c>
      <c r="B1140">
        <f>output__2[[#This Row],[time]]-A1139</f>
        <v>0.14912600000002385</v>
      </c>
      <c r="C1140">
        <v>-0.02</v>
      </c>
      <c r="D1140">
        <v>0.13</v>
      </c>
      <c r="E1140">
        <v>-0.15</v>
      </c>
      <c r="F1140">
        <v>-0.14000000000000001</v>
      </c>
      <c r="G1140">
        <v>0.05</v>
      </c>
      <c r="H1140">
        <v>-0.01</v>
      </c>
      <c r="I1140">
        <f>output__2[[#This Row],[wx]]*180/PI()</f>
        <v>-8.0214091318315255</v>
      </c>
      <c r="J1140">
        <f>output__2[[#This Row],[wy]]*180/PI()</f>
        <v>2.8647889756541161</v>
      </c>
      <c r="K1140">
        <f>output__2[[#This Row],[wz]]*180/PI()</f>
        <v>-0.57295779513082323</v>
      </c>
      <c r="L1140">
        <f>output__2[[#This Row],[wx (deg)]]*output__2[[#This Row],[dt]]</f>
        <v>-1.1962006581936995</v>
      </c>
      <c r="M1140">
        <f>output__2[[#This Row],[wy (deg)]]*output__2[[#This Row],[dt]]</f>
        <v>0.42721452078346406</v>
      </c>
      <c r="N1140">
        <f>output__2[[#This Row],[wz (deg)]]*output__2[[#This Row],[dt]]</f>
        <v>-8.5442904156692812E-2</v>
      </c>
      <c r="O1140">
        <f>SUM($L$2:output__2[[#This Row],[delta θx]])</f>
        <v>-182.20101372656939</v>
      </c>
      <c r="P1140">
        <f>SUM($M$2:output__2[[#This Row],[delta θy]])</f>
        <v>49.177489520630502</v>
      </c>
      <c r="Q1140">
        <f>SUM($N$2:output__2[[#This Row],[delta θz]])</f>
        <v>12.757080060715106</v>
      </c>
      <c r="R1140">
        <f>SQRT(output__2[[#This Row],[θ x]]^2+output__2[[#This Row],[θ y]]^2+output__2[[#This Row],[θ z]]^2)</f>
        <v>189.15173266511925</v>
      </c>
      <c r="S1140">
        <f>output__2[[#This Row],[ax]]*$B1140</f>
        <v>-2.9825200000004773E-3</v>
      </c>
      <c r="T1140">
        <f>output__2[[#This Row],[ay]]*$B1140</f>
        <v>1.93863800000031E-2</v>
      </c>
      <c r="U1140">
        <f>output__2[[#This Row],[az]]*$B1140</f>
        <v>-2.2368900000003578E-2</v>
      </c>
      <c r="V1140">
        <f>SUM(S$2:S1140)</f>
        <v>22.066098269999529</v>
      </c>
      <c r="W1140">
        <f>SUM(T$2:T1140)</f>
        <v>12.859440870000229</v>
      </c>
      <c r="X1140">
        <f>SUM($U$2:U1140)</f>
        <v>-100.75140863999943</v>
      </c>
      <c r="Y1140">
        <f>SQRT(output__2[[#This Row],[vx]]^2+output__2[[#This Row],[vy]]^2+output__2[[#This Row],[vz]]^2)</f>
        <v>103.93807894748902</v>
      </c>
      <c r="Z1140">
        <f t="shared" si="17"/>
        <v>0.97499999999999998</v>
      </c>
      <c r="AA1140">
        <f>output__2[[#This Row],[m segmental(kg)]]*output__2[[#This Row],[vmag]]</f>
        <v>101.33962697380178</v>
      </c>
    </row>
    <row r="1141" spans="1:27" x14ac:dyDescent="0.3">
      <c r="A1141">
        <v>143.04597799999999</v>
      </c>
      <c r="B1141">
        <f>output__2[[#This Row],[time]]-A1140</f>
        <v>0.10742199999998547</v>
      </c>
      <c r="C1141">
        <v>0.09</v>
      </c>
      <c r="D1141">
        <v>-7.0000000000000007E-2</v>
      </c>
      <c r="E1141">
        <v>0.22</v>
      </c>
      <c r="F1141">
        <v>-0.1</v>
      </c>
      <c r="G1141">
        <v>0.02</v>
      </c>
      <c r="H1141">
        <v>0</v>
      </c>
      <c r="I1141">
        <f>output__2[[#This Row],[wx]]*180/PI()</f>
        <v>-5.7295779513082321</v>
      </c>
      <c r="J1141">
        <f>output__2[[#This Row],[wy]]*180/PI()</f>
        <v>1.1459155902616465</v>
      </c>
      <c r="K1141">
        <f>output__2[[#This Row],[wz]]*180/PI()</f>
        <v>0</v>
      </c>
      <c r="L1141">
        <f>output__2[[#This Row],[wx (deg)]]*output__2[[#This Row],[dt]]</f>
        <v>-0.61548272268534965</v>
      </c>
      <c r="M1141">
        <f>output__2[[#This Row],[wy (deg)]]*output__2[[#This Row],[dt]]</f>
        <v>0.12309654453706995</v>
      </c>
      <c r="N1141">
        <f>output__2[[#This Row],[wz (deg)]]*output__2[[#This Row],[dt]]</f>
        <v>0</v>
      </c>
      <c r="O1141">
        <f>SUM($L$2:output__2[[#This Row],[delta θx]])</f>
        <v>-182.81649644925474</v>
      </c>
      <c r="P1141">
        <f>SUM($M$2:output__2[[#This Row],[delta θy]])</f>
        <v>49.300586065167572</v>
      </c>
      <c r="Q1141">
        <f>SUM($N$2:output__2[[#This Row],[delta θz]])</f>
        <v>12.757080060715106</v>
      </c>
      <c r="R1141">
        <f>SQRT(output__2[[#This Row],[θ x]]^2+output__2[[#This Row],[θ y]]^2+output__2[[#This Row],[θ z]]^2)</f>
        <v>189.77661144626032</v>
      </c>
      <c r="S1141">
        <f>output__2[[#This Row],[ax]]*$B1141</f>
        <v>9.6679799999986916E-3</v>
      </c>
      <c r="T1141">
        <f>output__2[[#This Row],[ay]]*$B1141</f>
        <v>-7.5195399999989842E-3</v>
      </c>
      <c r="U1141">
        <f>output__2[[#This Row],[az]]*$B1141</f>
        <v>2.3632839999996803E-2</v>
      </c>
      <c r="V1141">
        <f>SUM(S$2:S1141)</f>
        <v>22.075766249999528</v>
      </c>
      <c r="W1141">
        <f>SUM(T$2:T1141)</f>
        <v>12.851921330000231</v>
      </c>
      <c r="X1141">
        <f>SUM($U$2:U1141)</f>
        <v>-100.72777579999943</v>
      </c>
      <c r="Y1141">
        <f>SQRT(output__2[[#This Row],[vx]]^2+output__2[[#This Row],[vy]]^2+output__2[[#This Row],[vz]]^2)</f>
        <v>103.91629398228213</v>
      </c>
      <c r="Z1141">
        <f t="shared" si="17"/>
        <v>0.97499999999999998</v>
      </c>
      <c r="AA1141">
        <f>output__2[[#This Row],[m segmental(kg)]]*output__2[[#This Row],[vmag]]</f>
        <v>101.31838663272507</v>
      </c>
    </row>
    <row r="1142" spans="1:27" x14ac:dyDescent="0.3">
      <c r="A1142">
        <v>143.16847999999999</v>
      </c>
      <c r="B1142">
        <f>output__2[[#This Row],[time]]-A1141</f>
        <v>0.12250199999999722</v>
      </c>
      <c r="C1142">
        <v>0.04</v>
      </c>
      <c r="D1142">
        <v>-0.05</v>
      </c>
      <c r="E1142">
        <v>0.08</v>
      </c>
      <c r="F1142">
        <v>-0.08</v>
      </c>
      <c r="G1142">
        <v>0.01</v>
      </c>
      <c r="H1142">
        <v>-0.01</v>
      </c>
      <c r="I1142">
        <f>output__2[[#This Row],[wx]]*180/PI()</f>
        <v>-4.5836623610465859</v>
      </c>
      <c r="J1142">
        <f>output__2[[#This Row],[wy]]*180/PI()</f>
        <v>0.57295779513082323</v>
      </c>
      <c r="K1142">
        <f>output__2[[#This Row],[wz]]*180/PI()</f>
        <v>-0.57295779513082323</v>
      </c>
      <c r="L1142">
        <f>output__2[[#This Row],[wx (deg)]]*output__2[[#This Row],[dt]]</f>
        <v>-0.5615078065529161</v>
      </c>
      <c r="M1142">
        <f>output__2[[#This Row],[wy (deg)]]*output__2[[#This Row],[dt]]</f>
        <v>7.0188475819114512E-2</v>
      </c>
      <c r="N1142">
        <f>output__2[[#This Row],[wz (deg)]]*output__2[[#This Row],[dt]]</f>
        <v>-7.0188475819114512E-2</v>
      </c>
      <c r="O1142">
        <f>SUM($L$2:output__2[[#This Row],[delta θx]])</f>
        <v>-183.37800425580767</v>
      </c>
      <c r="P1142">
        <f>SUM($M$2:output__2[[#This Row],[delta θy]])</f>
        <v>49.370774540986687</v>
      </c>
      <c r="Q1142">
        <f>SUM($N$2:output__2[[#This Row],[delta θz]])</f>
        <v>12.686891584895992</v>
      </c>
      <c r="R1142">
        <f>SQRT(output__2[[#This Row],[θ x]]^2+output__2[[#This Row],[θ y]]^2+output__2[[#This Row],[θ z]]^2)</f>
        <v>190.33108795387804</v>
      </c>
      <c r="S1142">
        <f>output__2[[#This Row],[ax]]*$B1142</f>
        <v>4.9000799999998892E-3</v>
      </c>
      <c r="T1142">
        <f>output__2[[#This Row],[ay]]*$B1142</f>
        <v>-6.1250999999998617E-3</v>
      </c>
      <c r="U1142">
        <f>output__2[[#This Row],[az]]*$B1142</f>
        <v>9.8001599999997784E-3</v>
      </c>
      <c r="V1142">
        <f>SUM(S$2:S1142)</f>
        <v>22.080666329999527</v>
      </c>
      <c r="W1142">
        <f>SUM(T$2:T1142)</f>
        <v>12.84579623000023</v>
      </c>
      <c r="X1142">
        <f>SUM($U$2:U1142)</f>
        <v>-100.71797563999944</v>
      </c>
      <c r="Y1142">
        <f>SQRT(output__2[[#This Row],[vx]]^2+output__2[[#This Row],[vy]]^2+output__2[[#This Row],[vz]]^2)</f>
        <v>103.90707831220635</v>
      </c>
      <c r="Z1142">
        <f t="shared" si="17"/>
        <v>0.97499999999999998</v>
      </c>
      <c r="AA1142">
        <f>output__2[[#This Row],[m segmental(kg)]]*output__2[[#This Row],[vmag]]</f>
        <v>101.30940135440119</v>
      </c>
    </row>
    <row r="1143" spans="1:27" x14ac:dyDescent="0.3">
      <c r="A1143">
        <v>143.29159899999999</v>
      </c>
      <c r="B1143">
        <f>output__2[[#This Row],[time]]-A1142</f>
        <v>0.12311900000000264</v>
      </c>
      <c r="C1143">
        <v>0.02</v>
      </c>
      <c r="D1143">
        <v>-0.04</v>
      </c>
      <c r="E1143">
        <v>0.2</v>
      </c>
      <c r="F1143">
        <v>-0.05</v>
      </c>
      <c r="G1143">
        <v>-0.01</v>
      </c>
      <c r="H1143">
        <v>-0.02</v>
      </c>
      <c r="I1143">
        <f>output__2[[#This Row],[wx]]*180/PI()</f>
        <v>-2.8647889756541161</v>
      </c>
      <c r="J1143">
        <f>output__2[[#This Row],[wy]]*180/PI()</f>
        <v>-0.57295779513082323</v>
      </c>
      <c r="K1143">
        <f>output__2[[#This Row],[wz]]*180/PI()</f>
        <v>-1.1459155902616465</v>
      </c>
      <c r="L1143">
        <f>output__2[[#This Row],[wx (deg)]]*output__2[[#This Row],[dt]]</f>
        <v>-0.35270995389356669</v>
      </c>
      <c r="M1143">
        <f>output__2[[#This Row],[wy (deg)]]*output__2[[#This Row],[dt]]</f>
        <v>-7.0541990778713343E-2</v>
      </c>
      <c r="N1143">
        <f>output__2[[#This Row],[wz (deg)]]*output__2[[#This Row],[dt]]</f>
        <v>-0.14108398155742669</v>
      </c>
      <c r="O1143">
        <f>SUM($L$2:output__2[[#This Row],[delta θx]])</f>
        <v>-183.73071420970123</v>
      </c>
      <c r="P1143">
        <f>SUM($M$2:output__2[[#This Row],[delta θy]])</f>
        <v>49.300232550207973</v>
      </c>
      <c r="Q1143">
        <f>SUM($N$2:output__2[[#This Row],[delta θz]])</f>
        <v>12.545807603338565</v>
      </c>
      <c r="R1143">
        <f>SQRT(output__2[[#This Row],[θ x]]^2+output__2[[#This Row],[θ y]]^2+output__2[[#This Row],[θ z]]^2)</f>
        <v>190.64334649268903</v>
      </c>
      <c r="S1143">
        <f>output__2[[#This Row],[ax]]*$B1143</f>
        <v>2.462380000000053E-3</v>
      </c>
      <c r="T1143">
        <f>output__2[[#This Row],[ay]]*$B1143</f>
        <v>-4.9247600000001061E-3</v>
      </c>
      <c r="U1143">
        <f>output__2[[#This Row],[az]]*$B1143</f>
        <v>2.4623800000000529E-2</v>
      </c>
      <c r="V1143">
        <f>SUM(S$2:S1143)</f>
        <v>22.083128709999528</v>
      </c>
      <c r="W1143">
        <f>SUM(T$2:T1143)</f>
        <v>12.840871470000231</v>
      </c>
      <c r="X1143">
        <f>SUM($U$2:U1143)</f>
        <v>-100.69335183999944</v>
      </c>
      <c r="Y1143">
        <f>SQRT(output__2[[#This Row],[vx]]^2+output__2[[#This Row],[vy]]^2+output__2[[#This Row],[vz]]^2)</f>
        <v>103.88312499393436</v>
      </c>
      <c r="Z1143">
        <f t="shared" si="17"/>
        <v>0.97499999999999998</v>
      </c>
      <c r="AA1143">
        <f>output__2[[#This Row],[m segmental(kg)]]*output__2[[#This Row],[vmag]]</f>
        <v>101.28604686908599</v>
      </c>
    </row>
    <row r="1144" spans="1:27" x14ac:dyDescent="0.3">
      <c r="A1144">
        <v>143.437333</v>
      </c>
      <c r="B1144">
        <f>output__2[[#This Row],[time]]-A1143</f>
        <v>0.14573400000000447</v>
      </c>
      <c r="C1144">
        <v>0.05</v>
      </c>
      <c r="D1144">
        <v>-0.03</v>
      </c>
      <c r="E1144">
        <v>0.17</v>
      </c>
      <c r="F1144">
        <v>-0.06</v>
      </c>
      <c r="G1144">
        <v>0</v>
      </c>
      <c r="H1144">
        <v>-0.02</v>
      </c>
      <c r="I1144">
        <f>output__2[[#This Row],[wx]]*180/PI()</f>
        <v>-3.4377467707849392</v>
      </c>
      <c r="J1144">
        <f>output__2[[#This Row],[wy]]*180/PI()</f>
        <v>0</v>
      </c>
      <c r="K1144">
        <f>output__2[[#This Row],[wz]]*180/PI()</f>
        <v>-1.1459155902616465</v>
      </c>
      <c r="L1144">
        <f>output__2[[#This Row],[wx (deg)]]*output__2[[#This Row],[dt]]</f>
        <v>-0.5009965878935877</v>
      </c>
      <c r="M1144">
        <f>output__2[[#This Row],[wy (deg)]]*output__2[[#This Row],[dt]]</f>
        <v>0</v>
      </c>
      <c r="N1144">
        <f>output__2[[#This Row],[wz (deg)]]*output__2[[#This Row],[dt]]</f>
        <v>-0.1669988626311959</v>
      </c>
      <c r="O1144">
        <f>SUM($L$2:output__2[[#This Row],[delta θx]])</f>
        <v>-184.23171079759481</v>
      </c>
      <c r="P1144">
        <f>SUM($M$2:output__2[[#This Row],[delta θy]])</f>
        <v>49.300232550207973</v>
      </c>
      <c r="Q1144">
        <f>SUM($N$2:output__2[[#This Row],[delta θz]])</f>
        <v>12.378808740707369</v>
      </c>
      <c r="R1144">
        <f>SQRT(output__2[[#This Row],[θ x]]^2+output__2[[#This Row],[θ y]]^2+output__2[[#This Row],[θ z]]^2)</f>
        <v>191.11533454632104</v>
      </c>
      <c r="S1144">
        <f>output__2[[#This Row],[ax]]*$B1144</f>
        <v>7.2867000000002239E-3</v>
      </c>
      <c r="T1144">
        <f>output__2[[#This Row],[ay]]*$B1144</f>
        <v>-4.3720200000001343E-3</v>
      </c>
      <c r="U1144">
        <f>output__2[[#This Row],[az]]*$B1144</f>
        <v>2.4774780000000763E-2</v>
      </c>
      <c r="V1144">
        <f>SUM(S$2:S1144)</f>
        <v>22.09041540999953</v>
      </c>
      <c r="W1144">
        <f>SUM(T$2:T1144)</f>
        <v>12.836499450000231</v>
      </c>
      <c r="X1144">
        <f>SUM($U$2:U1144)</f>
        <v>-100.66857705999944</v>
      </c>
      <c r="Y1144">
        <f>SQRT(output__2[[#This Row],[vx]]^2+output__2[[#This Row],[vy]]^2+output__2[[#This Row],[vz]]^2)</f>
        <v>103.86012025027337</v>
      </c>
      <c r="Z1144">
        <f t="shared" si="17"/>
        <v>0.97499999999999998</v>
      </c>
      <c r="AA1144">
        <f>output__2[[#This Row],[m segmental(kg)]]*output__2[[#This Row],[vmag]]</f>
        <v>101.26361724401653</v>
      </c>
    </row>
    <row r="1145" spans="1:27" x14ac:dyDescent="0.3">
      <c r="A1145">
        <v>143.566757</v>
      </c>
      <c r="B1145">
        <f>output__2[[#This Row],[time]]-A1144</f>
        <v>0.12942400000000021</v>
      </c>
      <c r="C1145">
        <v>0.06</v>
      </c>
      <c r="D1145">
        <v>0.09</v>
      </c>
      <c r="E1145">
        <v>0.03</v>
      </c>
      <c r="F1145">
        <v>0.01</v>
      </c>
      <c r="G1145">
        <v>-0.01</v>
      </c>
      <c r="H1145">
        <v>-0.02</v>
      </c>
      <c r="I1145">
        <f>output__2[[#This Row],[wx]]*180/PI()</f>
        <v>0.57295779513082323</v>
      </c>
      <c r="J1145">
        <f>output__2[[#This Row],[wy]]*180/PI()</f>
        <v>-0.57295779513082323</v>
      </c>
      <c r="K1145">
        <f>output__2[[#This Row],[wz]]*180/PI()</f>
        <v>-1.1459155902616465</v>
      </c>
      <c r="L1145">
        <f>output__2[[#This Row],[wx (deg)]]*output__2[[#This Row],[dt]]</f>
        <v>7.4154489677011784E-2</v>
      </c>
      <c r="M1145">
        <f>output__2[[#This Row],[wy (deg)]]*output__2[[#This Row],[dt]]</f>
        <v>-7.4154489677011784E-2</v>
      </c>
      <c r="N1145">
        <f>output__2[[#This Row],[wz (deg)]]*output__2[[#This Row],[dt]]</f>
        <v>-0.14830897935402357</v>
      </c>
      <c r="O1145">
        <f>SUM($L$2:output__2[[#This Row],[delta θx]])</f>
        <v>-184.15755630791782</v>
      </c>
      <c r="P1145">
        <f>SUM($M$2:output__2[[#This Row],[delta θy]])</f>
        <v>49.226078060530959</v>
      </c>
      <c r="Q1145">
        <f>SUM($N$2:output__2[[#This Row],[delta θz]])</f>
        <v>12.230499761353345</v>
      </c>
      <c r="R1145">
        <f>SQRT(output__2[[#This Row],[θ x]]^2+output__2[[#This Row],[θ y]]^2+output__2[[#This Row],[θ z]]^2)</f>
        <v>191.015175917878</v>
      </c>
      <c r="S1145">
        <f>output__2[[#This Row],[ax]]*$B1145</f>
        <v>7.7654400000000123E-3</v>
      </c>
      <c r="T1145">
        <f>output__2[[#This Row],[ay]]*$B1145</f>
        <v>1.1648160000000018E-2</v>
      </c>
      <c r="U1145">
        <f>output__2[[#This Row],[az]]*$B1145</f>
        <v>3.8827200000000062E-3</v>
      </c>
      <c r="V1145">
        <f>SUM(S$2:S1145)</f>
        <v>22.09818084999953</v>
      </c>
      <c r="W1145">
        <f>SUM(T$2:T1145)</f>
        <v>12.848147610000231</v>
      </c>
      <c r="X1145">
        <f>SUM($U$2:U1145)</f>
        <v>-100.66469433999944</v>
      </c>
      <c r="Y1145">
        <f>SQRT(output__2[[#This Row],[vx]]^2+output__2[[#This Row],[vy]]^2+output__2[[#This Row],[vz]]^2)</f>
        <v>103.85944916305476</v>
      </c>
      <c r="Z1145">
        <f t="shared" si="17"/>
        <v>0.97499999999999998</v>
      </c>
      <c r="AA1145">
        <f>output__2[[#This Row],[m segmental(kg)]]*output__2[[#This Row],[vmag]]</f>
        <v>101.26296293397839</v>
      </c>
    </row>
    <row r="1146" spans="1:27" x14ac:dyDescent="0.3">
      <c r="A1146">
        <v>143.68714199999999</v>
      </c>
      <c r="B1146">
        <f>output__2[[#This Row],[time]]-A1145</f>
        <v>0.12038499999999885</v>
      </c>
      <c r="C1146">
        <v>0.12</v>
      </c>
      <c r="D1146">
        <v>0.01</v>
      </c>
      <c r="E1146">
        <v>0.24</v>
      </c>
      <c r="F1146">
        <v>-0.1</v>
      </c>
      <c r="G1146">
        <v>0.02</v>
      </c>
      <c r="H1146">
        <v>0.01</v>
      </c>
      <c r="I1146">
        <f>output__2[[#This Row],[wx]]*180/PI()</f>
        <v>-5.7295779513082321</v>
      </c>
      <c r="J1146">
        <f>output__2[[#This Row],[wy]]*180/PI()</f>
        <v>1.1459155902616465</v>
      </c>
      <c r="K1146">
        <f>output__2[[#This Row],[wz]]*180/PI()</f>
        <v>0.57295779513082323</v>
      </c>
      <c r="L1146">
        <f>output__2[[#This Row],[wx (deg)]]*output__2[[#This Row],[dt]]</f>
        <v>-0.68975524166823499</v>
      </c>
      <c r="M1146">
        <f>output__2[[#This Row],[wy (deg)]]*output__2[[#This Row],[dt]]</f>
        <v>0.13795104833364699</v>
      </c>
      <c r="N1146">
        <f>output__2[[#This Row],[wz (deg)]]*output__2[[#This Row],[dt]]</f>
        <v>6.8975524166823496E-2</v>
      </c>
      <c r="O1146">
        <f>SUM($L$2:output__2[[#This Row],[delta θx]])</f>
        <v>-184.84731154958604</v>
      </c>
      <c r="P1146">
        <f>SUM($M$2:output__2[[#This Row],[delta θy]])</f>
        <v>49.364029108864607</v>
      </c>
      <c r="Q1146">
        <f>SUM($N$2:output__2[[#This Row],[delta θz]])</f>
        <v>12.299475285520169</v>
      </c>
      <c r="R1146">
        <f>SQRT(output__2[[#This Row],[θ x]]^2+output__2[[#This Row],[θ y]]^2+output__2[[#This Row],[θ z]]^2)</f>
        <v>191.72014252360046</v>
      </c>
      <c r="S1146">
        <f>output__2[[#This Row],[ax]]*$B1146</f>
        <v>1.4446199999999862E-2</v>
      </c>
      <c r="T1146">
        <f>output__2[[#This Row],[ay]]*$B1146</f>
        <v>1.2038499999999885E-3</v>
      </c>
      <c r="U1146">
        <f>output__2[[#This Row],[az]]*$B1146</f>
        <v>2.8892399999999725E-2</v>
      </c>
      <c r="V1146">
        <f>SUM(S$2:S1146)</f>
        <v>22.112627049999528</v>
      </c>
      <c r="W1146">
        <f>SUM(T$2:T1146)</f>
        <v>12.84935146000023</v>
      </c>
      <c r="X1146">
        <f>SUM($U$2:U1146)</f>
        <v>-100.63580193999944</v>
      </c>
      <c r="Y1146">
        <f>SQRT(output__2[[#This Row],[vx]]^2+output__2[[#This Row],[vy]]^2+output__2[[#This Row],[vz]]^2)</f>
        <v>103.8346702219532</v>
      </c>
      <c r="Z1146">
        <f t="shared" si="17"/>
        <v>0.97499999999999998</v>
      </c>
      <c r="AA1146">
        <f>output__2[[#This Row],[m segmental(kg)]]*output__2[[#This Row],[vmag]]</f>
        <v>101.23880346640438</v>
      </c>
    </row>
    <row r="1147" spans="1:27" x14ac:dyDescent="0.3">
      <c r="A1147">
        <v>143.79722999999998</v>
      </c>
      <c r="B1147">
        <f>output__2[[#This Row],[time]]-A1146</f>
        <v>0.11008799999999042</v>
      </c>
      <c r="C1147">
        <v>-0.04</v>
      </c>
      <c r="D1147">
        <v>0.03</v>
      </c>
      <c r="E1147">
        <v>7.0000000000000007E-2</v>
      </c>
      <c r="F1147">
        <v>0.02</v>
      </c>
      <c r="G1147">
        <v>0.04</v>
      </c>
      <c r="H1147">
        <v>-0.02</v>
      </c>
      <c r="I1147">
        <f>output__2[[#This Row],[wx]]*180/PI()</f>
        <v>1.1459155902616465</v>
      </c>
      <c r="J1147">
        <f>output__2[[#This Row],[wy]]*180/PI()</f>
        <v>2.2918311805232929</v>
      </c>
      <c r="K1147">
        <f>output__2[[#This Row],[wz]]*180/PI()</f>
        <v>-1.1459155902616465</v>
      </c>
      <c r="L1147">
        <f>output__2[[#This Row],[wx (deg)]]*output__2[[#This Row],[dt]]</f>
        <v>0.12615155550071316</v>
      </c>
      <c r="M1147">
        <f>output__2[[#This Row],[wy (deg)]]*output__2[[#This Row],[dt]]</f>
        <v>0.25230311100142633</v>
      </c>
      <c r="N1147">
        <f>output__2[[#This Row],[wz (deg)]]*output__2[[#This Row],[dt]]</f>
        <v>-0.12615155550071316</v>
      </c>
      <c r="O1147">
        <f>SUM($L$2:output__2[[#This Row],[delta θx]])</f>
        <v>-184.72115999408533</v>
      </c>
      <c r="P1147">
        <f>SUM($M$2:output__2[[#This Row],[delta θy]])</f>
        <v>49.616332219866031</v>
      </c>
      <c r="Q1147">
        <f>SUM($N$2:output__2[[#This Row],[delta θz]])</f>
        <v>12.173323730019455</v>
      </c>
      <c r="R1147">
        <f>SQRT(output__2[[#This Row],[θ x]]^2+output__2[[#This Row],[θ y]]^2+output__2[[#This Row],[θ z]]^2)</f>
        <v>191.65562131893873</v>
      </c>
      <c r="S1147">
        <f>output__2[[#This Row],[ax]]*$B1147</f>
        <v>-4.4035199999996168E-3</v>
      </c>
      <c r="T1147">
        <f>output__2[[#This Row],[ay]]*$B1147</f>
        <v>3.3026399999997124E-3</v>
      </c>
      <c r="U1147">
        <f>output__2[[#This Row],[az]]*$B1147</f>
        <v>7.7061599999993296E-3</v>
      </c>
      <c r="V1147">
        <f>SUM(S$2:S1147)</f>
        <v>22.108223529999528</v>
      </c>
      <c r="W1147">
        <f>SUM(T$2:T1147)</f>
        <v>12.85265410000023</v>
      </c>
      <c r="X1147">
        <f>SUM($U$2:U1147)</f>
        <v>-100.62809577999944</v>
      </c>
      <c r="Y1147">
        <f>SQRT(output__2[[#This Row],[vx]]^2+output__2[[#This Row],[vy]]^2+output__2[[#This Row],[vz]]^2)</f>
        <v>103.8266725142216</v>
      </c>
      <c r="Z1147">
        <f t="shared" si="17"/>
        <v>0.97499999999999998</v>
      </c>
      <c r="AA1147">
        <f>output__2[[#This Row],[m segmental(kg)]]*output__2[[#This Row],[vmag]]</f>
        <v>101.23100570136606</v>
      </c>
    </row>
    <row r="1148" spans="1:27" x14ac:dyDescent="0.3">
      <c r="A1148">
        <v>143.919929</v>
      </c>
      <c r="B1148">
        <f>output__2[[#This Row],[time]]-A1147</f>
        <v>0.12269900000001144</v>
      </c>
      <c r="C1148">
        <v>-0.15</v>
      </c>
      <c r="D1148">
        <v>0.01</v>
      </c>
      <c r="E1148">
        <v>0.03</v>
      </c>
      <c r="F1148">
        <v>0.01</v>
      </c>
      <c r="G1148">
        <v>0.02</v>
      </c>
      <c r="H1148">
        <v>-0.01</v>
      </c>
      <c r="I1148">
        <f>output__2[[#This Row],[wx]]*180/PI()</f>
        <v>0.57295779513082323</v>
      </c>
      <c r="J1148">
        <f>output__2[[#This Row],[wy]]*180/PI()</f>
        <v>1.1459155902616465</v>
      </c>
      <c r="K1148">
        <f>output__2[[#This Row],[wz]]*180/PI()</f>
        <v>-0.57295779513082323</v>
      </c>
      <c r="L1148">
        <f>output__2[[#This Row],[wx (deg)]]*output__2[[#This Row],[dt]]</f>
        <v>7.0301348504763439E-2</v>
      </c>
      <c r="M1148">
        <f>output__2[[#This Row],[wy (deg)]]*output__2[[#This Row],[dt]]</f>
        <v>0.14060269700952688</v>
      </c>
      <c r="N1148">
        <f>output__2[[#This Row],[wz (deg)]]*output__2[[#This Row],[dt]]</f>
        <v>-7.0301348504763439E-2</v>
      </c>
      <c r="O1148">
        <f>SUM($L$2:output__2[[#This Row],[delta θx]])</f>
        <v>-184.65085864558057</v>
      </c>
      <c r="P1148">
        <f>SUM($M$2:output__2[[#This Row],[delta θy]])</f>
        <v>49.756934916875558</v>
      </c>
      <c r="Q1148">
        <f>SUM($N$2:output__2[[#This Row],[delta θz]])</f>
        <v>12.103022381514691</v>
      </c>
      <c r="R1148">
        <f>SQRT(output__2[[#This Row],[θ x]]^2+output__2[[#This Row],[θ y]]^2+output__2[[#This Row],[θ z]]^2)</f>
        <v>191.61987193827213</v>
      </c>
      <c r="S1148">
        <f>output__2[[#This Row],[ax]]*$B1148</f>
        <v>-1.8404850000001714E-2</v>
      </c>
      <c r="T1148">
        <f>output__2[[#This Row],[ay]]*$B1148</f>
        <v>1.2269900000001143E-3</v>
      </c>
      <c r="U1148">
        <f>output__2[[#This Row],[az]]*$B1148</f>
        <v>3.680970000000343E-3</v>
      </c>
      <c r="V1148">
        <f>SUM(S$2:S1148)</f>
        <v>22.089818679999524</v>
      </c>
      <c r="W1148">
        <f>SUM(T$2:T1148)</f>
        <v>12.853881090000229</v>
      </c>
      <c r="X1148">
        <f>SUM($U$2:U1148)</f>
        <v>-100.62441480999944</v>
      </c>
      <c r="Y1148">
        <f>SQRT(output__2[[#This Row],[vx]]^2+output__2[[#This Row],[vy]]^2+output__2[[#This Row],[vz]]^2)</f>
        <v>103.81933925934008</v>
      </c>
      <c r="Z1148">
        <f t="shared" si="17"/>
        <v>0.97499999999999998</v>
      </c>
      <c r="AA1148">
        <f>output__2[[#This Row],[m segmental(kg)]]*output__2[[#This Row],[vmag]]</f>
        <v>101.22385577785658</v>
      </c>
    </row>
    <row r="1149" spans="1:27" x14ac:dyDescent="0.3">
      <c r="A1149">
        <v>144.04588799999999</v>
      </c>
      <c r="B1149">
        <f>output__2[[#This Row],[time]]-A1148</f>
        <v>0.1259589999999946</v>
      </c>
      <c r="C1149">
        <v>0.1</v>
      </c>
      <c r="D1149">
        <v>0.08</v>
      </c>
      <c r="E1149">
        <v>0.06</v>
      </c>
      <c r="F1149">
        <v>0</v>
      </c>
      <c r="G1149">
        <v>-0.02</v>
      </c>
      <c r="H1149">
        <v>0.01</v>
      </c>
      <c r="I1149">
        <f>output__2[[#This Row],[wx]]*180/PI()</f>
        <v>0</v>
      </c>
      <c r="J1149">
        <f>output__2[[#This Row],[wy]]*180/PI()</f>
        <v>-1.1459155902616465</v>
      </c>
      <c r="K1149">
        <f>output__2[[#This Row],[wz]]*180/PI()</f>
        <v>0.57295779513082323</v>
      </c>
      <c r="L1149">
        <f>output__2[[#This Row],[wx (deg)]]*output__2[[#This Row],[dt]]</f>
        <v>0</v>
      </c>
      <c r="M1149">
        <f>output__2[[#This Row],[wy (deg)]]*output__2[[#This Row],[dt]]</f>
        <v>-0.14433838183376055</v>
      </c>
      <c r="N1149">
        <f>output__2[[#This Row],[wz (deg)]]*output__2[[#This Row],[dt]]</f>
        <v>7.2169190916880274E-2</v>
      </c>
      <c r="O1149">
        <f>SUM($L$2:output__2[[#This Row],[delta θx]])</f>
        <v>-184.65085864558057</v>
      </c>
      <c r="P1149">
        <f>SUM($M$2:output__2[[#This Row],[delta θy]])</f>
        <v>49.612596535041796</v>
      </c>
      <c r="Q1149">
        <f>SUM($N$2:output__2[[#This Row],[delta θz]])</f>
        <v>12.175191572431572</v>
      </c>
      <c r="R1149">
        <f>SQRT(output__2[[#This Row],[θ x]]^2+output__2[[#This Row],[θ y]]^2+output__2[[#This Row],[θ z]]^2)</f>
        <v>191.58701580045667</v>
      </c>
      <c r="S1149">
        <f>output__2[[#This Row],[ax]]*$B1149</f>
        <v>1.2595899999999461E-2</v>
      </c>
      <c r="T1149">
        <f>output__2[[#This Row],[ay]]*$B1149</f>
        <v>1.0076719999999569E-2</v>
      </c>
      <c r="U1149">
        <f>output__2[[#This Row],[az]]*$B1149</f>
        <v>7.5575399999996762E-3</v>
      </c>
      <c r="V1149">
        <f>SUM(S$2:S1149)</f>
        <v>22.102414579999525</v>
      </c>
      <c r="W1149">
        <f>SUM(T$2:T1149)</f>
        <v>12.863957810000228</v>
      </c>
      <c r="X1149">
        <f>SUM($U$2:U1149)</f>
        <v>-100.61685726999944</v>
      </c>
      <c r="Y1149">
        <f>SQRT(output__2[[#This Row],[vx]]^2+output__2[[#This Row],[vy]]^2+output__2[[#This Row],[vz]]^2)</f>
        <v>103.81594341764217</v>
      </c>
      <c r="Z1149">
        <f t="shared" si="17"/>
        <v>0.97499999999999998</v>
      </c>
      <c r="AA1149">
        <f>output__2[[#This Row],[m segmental(kg)]]*output__2[[#This Row],[vmag]]</f>
        <v>101.22054483220111</v>
      </c>
    </row>
    <row r="1150" spans="1:27" x14ac:dyDescent="0.3">
      <c r="A1150">
        <v>144.17104799999998</v>
      </c>
      <c r="B1150">
        <f>output__2[[#This Row],[time]]-A1149</f>
        <v>0.12515999999999394</v>
      </c>
      <c r="C1150">
        <v>7.0000000000000007E-2</v>
      </c>
      <c r="D1150">
        <v>0.03</v>
      </c>
      <c r="E1150">
        <v>0.01</v>
      </c>
      <c r="F1150">
        <v>0</v>
      </c>
      <c r="G1150">
        <v>-0.01</v>
      </c>
      <c r="H1150">
        <v>0.01</v>
      </c>
      <c r="I1150">
        <f>output__2[[#This Row],[wx]]*180/PI()</f>
        <v>0</v>
      </c>
      <c r="J1150">
        <f>output__2[[#This Row],[wy]]*180/PI()</f>
        <v>-0.57295779513082323</v>
      </c>
      <c r="K1150">
        <f>output__2[[#This Row],[wz]]*180/PI()</f>
        <v>0.57295779513082323</v>
      </c>
      <c r="L1150">
        <f>output__2[[#This Row],[wx (deg)]]*output__2[[#This Row],[dt]]</f>
        <v>0</v>
      </c>
      <c r="M1150">
        <f>output__2[[#This Row],[wy (deg)]]*output__2[[#This Row],[dt]]</f>
        <v>-7.1711397638570359E-2</v>
      </c>
      <c r="N1150">
        <f>output__2[[#This Row],[wz (deg)]]*output__2[[#This Row],[dt]]</f>
        <v>7.1711397638570359E-2</v>
      </c>
      <c r="O1150">
        <f>SUM($L$2:output__2[[#This Row],[delta θx]])</f>
        <v>-184.65085864558057</v>
      </c>
      <c r="P1150">
        <f>SUM($M$2:output__2[[#This Row],[delta θy]])</f>
        <v>49.540885137403222</v>
      </c>
      <c r="Q1150">
        <f>SUM($N$2:output__2[[#This Row],[delta θz]])</f>
        <v>12.246902970070142</v>
      </c>
      <c r="R1150">
        <f>SQRT(output__2[[#This Row],[θ x]]^2+output__2[[#This Row],[θ y]]^2+output__2[[#This Row],[θ z]]^2)</f>
        <v>191.57302923717072</v>
      </c>
      <c r="S1150">
        <f>output__2[[#This Row],[ax]]*$B1150</f>
        <v>8.761199999999577E-3</v>
      </c>
      <c r="T1150">
        <f>output__2[[#This Row],[ay]]*$B1150</f>
        <v>3.7547999999998183E-3</v>
      </c>
      <c r="U1150">
        <f>output__2[[#This Row],[az]]*$B1150</f>
        <v>1.2515999999999393E-3</v>
      </c>
      <c r="V1150">
        <f>SUM(S$2:S1150)</f>
        <v>22.111175779999524</v>
      </c>
      <c r="W1150">
        <f>SUM(T$2:T1150)</f>
        <v>12.867712610000227</v>
      </c>
      <c r="X1150">
        <f>SUM($U$2:U1150)</f>
        <v>-100.61560566999944</v>
      </c>
      <c r="Y1150">
        <f>SQRT(output__2[[#This Row],[vx]]^2+output__2[[#This Row],[vy]]^2+output__2[[#This Row],[vz]]^2)</f>
        <v>103.81706134604475</v>
      </c>
      <c r="Z1150">
        <f t="shared" si="17"/>
        <v>0.97499999999999998</v>
      </c>
      <c r="AA1150">
        <f>output__2[[#This Row],[m segmental(kg)]]*output__2[[#This Row],[vmag]]</f>
        <v>101.22163481239363</v>
      </c>
    </row>
    <row r="1151" spans="1:27" x14ac:dyDescent="0.3">
      <c r="A1151">
        <v>144.29609600000001</v>
      </c>
      <c r="B1151">
        <f>output__2[[#This Row],[time]]-A1150</f>
        <v>0.12504800000002092</v>
      </c>
      <c r="C1151">
        <v>0.02</v>
      </c>
      <c r="D1151">
        <v>0.03</v>
      </c>
      <c r="E1151">
        <v>0.03</v>
      </c>
      <c r="F1151">
        <v>0</v>
      </c>
      <c r="G1151">
        <v>0</v>
      </c>
      <c r="H1151">
        <v>0</v>
      </c>
      <c r="I1151">
        <f>output__2[[#This Row],[wx]]*180/PI()</f>
        <v>0</v>
      </c>
      <c r="J1151">
        <f>output__2[[#This Row],[wy]]*180/PI()</f>
        <v>0</v>
      </c>
      <c r="K1151">
        <f>output__2[[#This Row],[wz]]*180/PI()</f>
        <v>0</v>
      </c>
      <c r="L1151">
        <f>output__2[[#This Row],[wx (deg)]]*output__2[[#This Row],[dt]]</f>
        <v>0</v>
      </c>
      <c r="M1151">
        <f>output__2[[#This Row],[wy (deg)]]*output__2[[#This Row],[dt]]</f>
        <v>0</v>
      </c>
      <c r="N1151">
        <f>output__2[[#This Row],[wz (deg)]]*output__2[[#This Row],[dt]]</f>
        <v>0</v>
      </c>
      <c r="O1151">
        <f>SUM($L$2:output__2[[#This Row],[delta θx]])</f>
        <v>-184.65085864558057</v>
      </c>
      <c r="P1151">
        <f>SUM($M$2:output__2[[#This Row],[delta θy]])</f>
        <v>49.540885137403222</v>
      </c>
      <c r="Q1151">
        <f>SUM($N$2:output__2[[#This Row],[delta θz]])</f>
        <v>12.246902970070142</v>
      </c>
      <c r="R1151">
        <f>SQRT(output__2[[#This Row],[θ x]]^2+output__2[[#This Row],[θ y]]^2+output__2[[#This Row],[θ z]]^2)</f>
        <v>191.57302923717072</v>
      </c>
      <c r="S1151">
        <f>output__2[[#This Row],[ax]]*$B1151</f>
        <v>2.5009600000004185E-3</v>
      </c>
      <c r="T1151">
        <f>output__2[[#This Row],[ay]]*$B1151</f>
        <v>3.7514400000006275E-3</v>
      </c>
      <c r="U1151">
        <f>output__2[[#This Row],[az]]*$B1151</f>
        <v>3.7514400000006275E-3</v>
      </c>
      <c r="V1151">
        <f>SUM(S$2:S1151)</f>
        <v>22.113676739999523</v>
      </c>
      <c r="W1151">
        <f>SUM(T$2:T1151)</f>
        <v>12.871464050000228</v>
      </c>
      <c r="X1151">
        <f>SUM($U$2:U1151)</f>
        <v>-100.61185422999944</v>
      </c>
      <c r="Y1151">
        <f>SQRT(output__2[[#This Row],[vx]]^2+output__2[[#This Row],[vy]]^2+output__2[[#This Row],[vz]]^2)</f>
        <v>103.81442335894518</v>
      </c>
      <c r="Z1151">
        <f t="shared" si="17"/>
        <v>0.97499999999999998</v>
      </c>
      <c r="AA1151">
        <f>output__2[[#This Row],[m segmental(kg)]]*output__2[[#This Row],[vmag]]</f>
        <v>101.21906277497155</v>
      </c>
    </row>
    <row r="1152" spans="1:27" x14ac:dyDescent="0.3">
      <c r="A1152">
        <v>144.42840200000001</v>
      </c>
      <c r="B1152">
        <f>output__2[[#This Row],[time]]-A1151</f>
        <v>0.13230599999999981</v>
      </c>
      <c r="C1152">
        <v>0</v>
      </c>
      <c r="D1152">
        <v>0.08</v>
      </c>
      <c r="E1152">
        <v>-0.06</v>
      </c>
      <c r="F1152">
        <v>-0.01</v>
      </c>
      <c r="G1152">
        <v>-0.01</v>
      </c>
      <c r="H1152">
        <v>0.01</v>
      </c>
      <c r="I1152">
        <f>output__2[[#This Row],[wx]]*180/PI()</f>
        <v>-0.57295779513082323</v>
      </c>
      <c r="J1152">
        <f>output__2[[#This Row],[wy]]*180/PI()</f>
        <v>-0.57295779513082323</v>
      </c>
      <c r="K1152">
        <f>output__2[[#This Row],[wz]]*180/PI()</f>
        <v>0.57295779513082323</v>
      </c>
      <c r="L1152">
        <f>output__2[[#This Row],[wx (deg)]]*output__2[[#This Row],[dt]]</f>
        <v>-7.5805754042578596E-2</v>
      </c>
      <c r="M1152">
        <f>output__2[[#This Row],[wy (deg)]]*output__2[[#This Row],[dt]]</f>
        <v>-7.5805754042578596E-2</v>
      </c>
      <c r="N1152">
        <f>output__2[[#This Row],[wz (deg)]]*output__2[[#This Row],[dt]]</f>
        <v>7.5805754042578596E-2</v>
      </c>
      <c r="O1152">
        <f>SUM($L$2:output__2[[#This Row],[delta θx]])</f>
        <v>-184.72666439962316</v>
      </c>
      <c r="P1152">
        <f>SUM($M$2:output__2[[#This Row],[delta θy]])</f>
        <v>49.465079383360646</v>
      </c>
      <c r="Q1152">
        <f>SUM($N$2:output__2[[#This Row],[delta θz]])</f>
        <v>12.32270872411272</v>
      </c>
      <c r="R1152">
        <f>SQRT(output__2[[#This Row],[θ x]]^2+output__2[[#This Row],[θ y]]^2+output__2[[#This Row],[θ z]]^2)</f>
        <v>191.63137469869721</v>
      </c>
      <c r="S1152">
        <f>output__2[[#This Row],[ax]]*$B1152</f>
        <v>0</v>
      </c>
      <c r="T1152">
        <f>output__2[[#This Row],[ay]]*$B1152</f>
        <v>1.0584479999999985E-2</v>
      </c>
      <c r="U1152">
        <f>output__2[[#This Row],[az]]*$B1152</f>
        <v>-7.9383599999999881E-3</v>
      </c>
      <c r="V1152">
        <f>SUM(S$2:S1152)</f>
        <v>22.113676739999523</v>
      </c>
      <c r="W1152">
        <f>SUM(T$2:T1152)</f>
        <v>12.882048530000228</v>
      </c>
      <c r="X1152">
        <f>SUM($U$2:U1152)</f>
        <v>-100.61979258999943</v>
      </c>
      <c r="Y1152">
        <f>SQRT(output__2[[#This Row],[vx]]^2+output__2[[#This Row],[vy]]^2+output__2[[#This Row],[vz]]^2)</f>
        <v>103.82342960115015</v>
      </c>
      <c r="Z1152">
        <f t="shared" si="17"/>
        <v>0.97499999999999998</v>
      </c>
      <c r="AA1152">
        <f>output__2[[#This Row],[m segmental(kg)]]*output__2[[#This Row],[vmag]]</f>
        <v>101.2278438611214</v>
      </c>
    </row>
    <row r="1153" spans="1:27" x14ac:dyDescent="0.3">
      <c r="A1153">
        <v>144.554937</v>
      </c>
      <c r="B1153">
        <f>output__2[[#This Row],[time]]-A1152</f>
        <v>0.12653499999998985</v>
      </c>
      <c r="C1153">
        <v>0.02</v>
      </c>
      <c r="D1153">
        <v>0.04</v>
      </c>
      <c r="E1153">
        <v>0.01</v>
      </c>
      <c r="F1153">
        <v>-0.02</v>
      </c>
      <c r="G1153">
        <v>0</v>
      </c>
      <c r="H1153">
        <v>0</v>
      </c>
      <c r="I1153">
        <f>output__2[[#This Row],[wx]]*180/PI()</f>
        <v>-1.1459155902616465</v>
      </c>
      <c r="J1153">
        <f>output__2[[#This Row],[wy]]*180/PI()</f>
        <v>0</v>
      </c>
      <c r="K1153">
        <f>output__2[[#This Row],[wz]]*180/PI()</f>
        <v>0</v>
      </c>
      <c r="L1153">
        <f>output__2[[#This Row],[wx (deg)]]*output__2[[#This Row],[dt]]</f>
        <v>-0.14499842921374581</v>
      </c>
      <c r="M1153">
        <f>output__2[[#This Row],[wy (deg)]]*output__2[[#This Row],[dt]]</f>
        <v>0</v>
      </c>
      <c r="N1153">
        <f>output__2[[#This Row],[wz (deg)]]*output__2[[#This Row],[dt]]</f>
        <v>0</v>
      </c>
      <c r="O1153">
        <f>SUM($L$2:output__2[[#This Row],[delta θx]])</f>
        <v>-184.87166282883692</v>
      </c>
      <c r="P1153">
        <f>SUM($M$2:output__2[[#This Row],[delta θy]])</f>
        <v>49.465079383360646</v>
      </c>
      <c r="Q1153">
        <f>SUM($N$2:output__2[[#This Row],[delta θz]])</f>
        <v>12.32270872411272</v>
      </c>
      <c r="R1153">
        <f>SQRT(output__2[[#This Row],[θ x]]^2+output__2[[#This Row],[θ y]]^2+output__2[[#This Row],[θ z]]^2)</f>
        <v>191.7711525381246</v>
      </c>
      <c r="S1153">
        <f>output__2[[#This Row],[ax]]*$B1153</f>
        <v>2.5306999999997969E-3</v>
      </c>
      <c r="T1153">
        <f>output__2[[#This Row],[ay]]*$B1153</f>
        <v>5.0613999999995938E-3</v>
      </c>
      <c r="U1153">
        <f>output__2[[#This Row],[az]]*$B1153</f>
        <v>1.2653499999998985E-3</v>
      </c>
      <c r="V1153">
        <f>SUM(S$2:S1153)</f>
        <v>22.116207439999524</v>
      </c>
      <c r="W1153">
        <f>SUM(T$2:T1153)</f>
        <v>12.887109930000227</v>
      </c>
      <c r="X1153">
        <f>SUM($U$2:U1153)</f>
        <v>-100.61852723999944</v>
      </c>
      <c r="Y1153">
        <f>SQRT(output__2[[#This Row],[vx]]^2+output__2[[#This Row],[vy]]^2+output__2[[#This Row],[vz]]^2)</f>
        <v>103.82337047998158</v>
      </c>
      <c r="Z1153">
        <f t="shared" si="17"/>
        <v>0.97499999999999998</v>
      </c>
      <c r="AA1153">
        <f>output__2[[#This Row],[m segmental(kg)]]*output__2[[#This Row],[vmag]]</f>
        <v>101.22778621798203</v>
      </c>
    </row>
    <row r="1154" spans="1:27" x14ac:dyDescent="0.3">
      <c r="A1154">
        <v>144.676445</v>
      </c>
      <c r="B1154">
        <f>output__2[[#This Row],[time]]-A1153</f>
        <v>0.12150800000000572</v>
      </c>
      <c r="C1154">
        <v>0.05</v>
      </c>
      <c r="D1154">
        <v>0.09</v>
      </c>
      <c r="E1154">
        <v>-0.02</v>
      </c>
      <c r="F1154">
        <v>-0.04</v>
      </c>
      <c r="G1154">
        <v>-0.01</v>
      </c>
      <c r="H1154">
        <v>0</v>
      </c>
      <c r="I1154">
        <f>output__2[[#This Row],[wx]]*180/PI()</f>
        <v>-2.2918311805232929</v>
      </c>
      <c r="J1154">
        <f>output__2[[#This Row],[wy]]*180/PI()</f>
        <v>-0.57295779513082323</v>
      </c>
      <c r="K1154">
        <f>output__2[[#This Row],[wz]]*180/PI()</f>
        <v>0</v>
      </c>
      <c r="L1154">
        <f>output__2[[#This Row],[wx (deg)]]*output__2[[#This Row],[dt]]</f>
        <v>-0.27847582308303737</v>
      </c>
      <c r="M1154">
        <f>output__2[[#This Row],[wy (deg)]]*output__2[[#This Row],[dt]]</f>
        <v>-6.9618955770759341E-2</v>
      </c>
      <c r="N1154">
        <f>output__2[[#This Row],[wz (deg)]]*output__2[[#This Row],[dt]]</f>
        <v>0</v>
      </c>
      <c r="O1154">
        <f>SUM($L$2:output__2[[#This Row],[delta θx]])</f>
        <v>-185.15013865191995</v>
      </c>
      <c r="P1154">
        <f>SUM($M$2:output__2[[#This Row],[delta θy]])</f>
        <v>49.395460427589889</v>
      </c>
      <c r="Q1154">
        <f>SUM($N$2:output__2[[#This Row],[delta θz]])</f>
        <v>12.32270872411272</v>
      </c>
      <c r="R1154">
        <f>SQRT(output__2[[#This Row],[θ x]]^2+output__2[[#This Row],[θ y]]^2+output__2[[#This Row],[θ z]]^2)</f>
        <v>192.02170321080402</v>
      </c>
      <c r="S1154">
        <f>output__2[[#This Row],[ax]]*$B1154</f>
        <v>6.0754000000002861E-3</v>
      </c>
      <c r="T1154">
        <f>output__2[[#This Row],[ay]]*$B1154</f>
        <v>1.0935720000000515E-2</v>
      </c>
      <c r="U1154">
        <f>output__2[[#This Row],[az]]*$B1154</f>
        <v>-2.4301600000001147E-3</v>
      </c>
      <c r="V1154">
        <f>SUM(S$2:S1154)</f>
        <v>22.122282839999524</v>
      </c>
      <c r="W1154">
        <f>SUM(T$2:T1154)</f>
        <v>12.898045650000228</v>
      </c>
      <c r="X1154">
        <f>SUM($U$2:U1154)</f>
        <v>-100.62095739999944</v>
      </c>
      <c r="Y1154">
        <f>SQRT(output__2[[#This Row],[vx]]^2+output__2[[#This Row],[vy]]^2+output__2[[#This Row],[vz]]^2)</f>
        <v>103.82837785372035</v>
      </c>
      <c r="Z1154">
        <f t="shared" si="17"/>
        <v>0.97499999999999998</v>
      </c>
      <c r="AA1154">
        <f>output__2[[#This Row],[m segmental(kg)]]*output__2[[#This Row],[vmag]]</f>
        <v>101.23266840737735</v>
      </c>
    </row>
    <row r="1155" spans="1:27" x14ac:dyDescent="0.3">
      <c r="A1155">
        <v>144.79854</v>
      </c>
      <c r="B1155">
        <f>output__2[[#This Row],[time]]-A1154</f>
        <v>0.12209500000000162</v>
      </c>
      <c r="C1155">
        <v>0.06</v>
      </c>
      <c r="D1155">
        <v>-0.01</v>
      </c>
      <c r="E1155">
        <v>0.11</v>
      </c>
      <c r="F1155">
        <v>-0.01</v>
      </c>
      <c r="G1155">
        <v>0.01</v>
      </c>
      <c r="H1155">
        <v>0</v>
      </c>
      <c r="I1155">
        <f>output__2[[#This Row],[wx]]*180/PI()</f>
        <v>-0.57295779513082323</v>
      </c>
      <c r="J1155">
        <f>output__2[[#This Row],[wy]]*180/PI()</f>
        <v>0.57295779513082323</v>
      </c>
      <c r="K1155">
        <f>output__2[[#This Row],[wz]]*180/PI()</f>
        <v>0</v>
      </c>
      <c r="L1155">
        <f>output__2[[#This Row],[wx (deg)]]*output__2[[#This Row],[dt]]</f>
        <v>-6.9955281996498794E-2</v>
      </c>
      <c r="M1155">
        <f>output__2[[#This Row],[wy (deg)]]*output__2[[#This Row],[dt]]</f>
        <v>6.9955281996498794E-2</v>
      </c>
      <c r="N1155">
        <f>output__2[[#This Row],[wz (deg)]]*output__2[[#This Row],[dt]]</f>
        <v>0</v>
      </c>
      <c r="O1155">
        <f>SUM($L$2:output__2[[#This Row],[delta θx]])</f>
        <v>-185.22009393391644</v>
      </c>
      <c r="P1155">
        <f>SUM($M$2:output__2[[#This Row],[delta θy]])</f>
        <v>49.465415709586388</v>
      </c>
      <c r="Q1155">
        <f>SUM($N$2:output__2[[#This Row],[delta θz]])</f>
        <v>12.32270872411272</v>
      </c>
      <c r="R1155">
        <f>SQRT(output__2[[#This Row],[θ x]]^2+output__2[[#This Row],[θ y]]^2+output__2[[#This Row],[θ z]]^2)</f>
        <v>192.1071568123123</v>
      </c>
      <c r="S1155">
        <f>output__2[[#This Row],[ax]]*$B1155</f>
        <v>7.3257000000000972E-3</v>
      </c>
      <c r="T1155">
        <f>output__2[[#This Row],[ay]]*$B1155</f>
        <v>-1.2209500000000162E-3</v>
      </c>
      <c r="U1155">
        <f>output__2[[#This Row],[az]]*$B1155</f>
        <v>1.3430450000000179E-2</v>
      </c>
      <c r="V1155">
        <f>SUM(S$2:S1155)</f>
        <v>22.129608539999523</v>
      </c>
      <c r="W1155">
        <f>SUM(T$2:T1155)</f>
        <v>12.896824700000227</v>
      </c>
      <c r="X1155">
        <f>SUM($U$2:U1155)</f>
        <v>-100.60752694999944</v>
      </c>
      <c r="Y1155">
        <f>SQRT(output__2[[#This Row],[vx]]^2+output__2[[#This Row],[vy]]^2+output__2[[#This Row],[vz]]^2)</f>
        <v>103.81677196133109</v>
      </c>
      <c r="Z1155">
        <f t="shared" si="17"/>
        <v>0.97499999999999998</v>
      </c>
      <c r="AA1155">
        <f>output__2[[#This Row],[m segmental(kg)]]*output__2[[#This Row],[vmag]]</f>
        <v>101.2213526622978</v>
      </c>
    </row>
    <row r="1156" spans="1:27" x14ac:dyDescent="0.3">
      <c r="A1156">
        <v>144.94662</v>
      </c>
      <c r="B1156">
        <f>output__2[[#This Row],[time]]-A1155</f>
        <v>0.14807999999999311</v>
      </c>
      <c r="C1156">
        <v>0.18</v>
      </c>
      <c r="D1156">
        <v>0.08</v>
      </c>
      <c r="E1156">
        <v>-0.16</v>
      </c>
      <c r="F1156">
        <v>0.02</v>
      </c>
      <c r="G1156">
        <v>-0.04</v>
      </c>
      <c r="H1156">
        <v>0</v>
      </c>
      <c r="I1156">
        <f>output__2[[#This Row],[wx]]*180/PI()</f>
        <v>1.1459155902616465</v>
      </c>
      <c r="J1156">
        <f>output__2[[#This Row],[wy]]*180/PI()</f>
        <v>-2.2918311805232929</v>
      </c>
      <c r="K1156">
        <f>output__2[[#This Row],[wz]]*180/PI()</f>
        <v>0</v>
      </c>
      <c r="L1156">
        <f>output__2[[#This Row],[wx (deg)]]*output__2[[#This Row],[dt]]</f>
        <v>0.16968718060593671</v>
      </c>
      <c r="M1156">
        <f>output__2[[#This Row],[wy (deg)]]*output__2[[#This Row],[dt]]</f>
        <v>-0.33937436121187342</v>
      </c>
      <c r="N1156">
        <f>output__2[[#This Row],[wz (deg)]]*output__2[[#This Row],[dt]]</f>
        <v>0</v>
      </c>
      <c r="O1156">
        <f>SUM($L$2:output__2[[#This Row],[delta θx]])</f>
        <v>-185.05040675331051</v>
      </c>
      <c r="P1156">
        <f>SUM($M$2:output__2[[#This Row],[delta θy]])</f>
        <v>49.126041348374514</v>
      </c>
      <c r="Q1156">
        <f>SUM($N$2:output__2[[#This Row],[delta θz]])</f>
        <v>12.32270872411272</v>
      </c>
      <c r="R1156">
        <f>SQRT(output__2[[#This Row],[θ x]]^2+output__2[[#This Row],[θ y]]^2+output__2[[#This Row],[θ z]]^2)</f>
        <v>191.85637890992103</v>
      </c>
      <c r="S1156">
        <f>output__2[[#This Row],[ax]]*$B1156</f>
        <v>2.665439999999876E-2</v>
      </c>
      <c r="T1156">
        <f>output__2[[#This Row],[ay]]*$B1156</f>
        <v>1.1846399999999448E-2</v>
      </c>
      <c r="U1156">
        <f>output__2[[#This Row],[az]]*$B1156</f>
        <v>-2.3692799999998897E-2</v>
      </c>
      <c r="V1156">
        <f>SUM(S$2:S1156)</f>
        <v>22.156262939999522</v>
      </c>
      <c r="W1156">
        <f>SUM(T$2:T1156)</f>
        <v>12.908671100000227</v>
      </c>
      <c r="X1156">
        <f>SUM($U$2:U1156)</f>
        <v>-100.63121974999943</v>
      </c>
      <c r="Y1156">
        <f>SQRT(output__2[[#This Row],[vx]]^2+output__2[[#This Row],[vy]]^2+output__2[[#This Row],[vz]]^2)</f>
        <v>103.84688808725591</v>
      </c>
      <c r="Z1156">
        <f t="shared" ref="Z1156:Z1219" si="18">65*0.015</f>
        <v>0.97499999999999998</v>
      </c>
      <c r="AA1156">
        <f>output__2[[#This Row],[m segmental(kg)]]*output__2[[#This Row],[vmag]]</f>
        <v>101.2507158850745</v>
      </c>
    </row>
    <row r="1157" spans="1:27" x14ac:dyDescent="0.3">
      <c r="A1157">
        <v>145.054789</v>
      </c>
      <c r="B1157">
        <f>output__2[[#This Row],[time]]-A1156</f>
        <v>0.10816900000000373</v>
      </c>
      <c r="C1157">
        <v>-0.03</v>
      </c>
      <c r="D1157">
        <v>0.06</v>
      </c>
      <c r="E1157">
        <v>0.01</v>
      </c>
      <c r="F1157">
        <v>-0.01</v>
      </c>
      <c r="G1157">
        <v>0.05</v>
      </c>
      <c r="H1157">
        <v>0</v>
      </c>
      <c r="I1157">
        <f>output__2[[#This Row],[wx]]*180/PI()</f>
        <v>-0.57295779513082323</v>
      </c>
      <c r="J1157">
        <f>output__2[[#This Row],[wy]]*180/PI()</f>
        <v>2.8647889756541161</v>
      </c>
      <c r="K1157">
        <f>output__2[[#This Row],[wz]]*180/PI()</f>
        <v>0</v>
      </c>
      <c r="L1157">
        <f>output__2[[#This Row],[wx (deg)]]*output__2[[#This Row],[dt]]</f>
        <v>-6.197627174150816E-2</v>
      </c>
      <c r="M1157">
        <f>output__2[[#This Row],[wy (deg)]]*output__2[[#This Row],[dt]]</f>
        <v>0.3098813587075408</v>
      </c>
      <c r="N1157">
        <f>output__2[[#This Row],[wz (deg)]]*output__2[[#This Row],[dt]]</f>
        <v>0</v>
      </c>
      <c r="O1157">
        <f>SUM($L$2:output__2[[#This Row],[delta θx]])</f>
        <v>-185.11238302505203</v>
      </c>
      <c r="P1157">
        <f>SUM($M$2:output__2[[#This Row],[delta θy]])</f>
        <v>49.435922707082057</v>
      </c>
      <c r="Q1157">
        <f>SUM($N$2:output__2[[#This Row],[delta θz]])</f>
        <v>12.32270872411272</v>
      </c>
      <c r="R1157">
        <f>SQRT(output__2[[#This Row],[θ x]]^2+output__2[[#This Row],[θ y]]^2+output__2[[#This Row],[θ z]]^2)</f>
        <v>191.9957133724956</v>
      </c>
      <c r="S1157">
        <f>output__2[[#This Row],[ax]]*$B1157</f>
        <v>-3.245070000000112E-3</v>
      </c>
      <c r="T1157">
        <f>output__2[[#This Row],[ay]]*$B1157</f>
        <v>6.4901400000002239E-3</v>
      </c>
      <c r="U1157">
        <f>output__2[[#This Row],[az]]*$B1157</f>
        <v>1.0816900000000375E-3</v>
      </c>
      <c r="V1157">
        <f>SUM(S$2:S1157)</f>
        <v>22.153017869999523</v>
      </c>
      <c r="W1157">
        <f>SUM(T$2:T1157)</f>
        <v>12.915161240000227</v>
      </c>
      <c r="X1157">
        <f>SUM($U$2:U1157)</f>
        <v>-100.63013805999942</v>
      </c>
      <c r="Y1157">
        <f>SQRT(output__2[[#This Row],[vx]]^2+output__2[[#This Row],[vy]]^2+output__2[[#This Row],[vz]]^2)</f>
        <v>103.84595455085513</v>
      </c>
      <c r="Z1157">
        <f t="shared" si="18"/>
        <v>0.97499999999999998</v>
      </c>
      <c r="AA1157">
        <f>output__2[[#This Row],[m segmental(kg)]]*output__2[[#This Row],[vmag]]</f>
        <v>101.24980568708375</v>
      </c>
    </row>
    <row r="1158" spans="1:27" x14ac:dyDescent="0.3">
      <c r="A1158">
        <v>145.17665399999998</v>
      </c>
      <c r="B1158">
        <f>output__2[[#This Row],[time]]-A1157</f>
        <v>0.12186499999998546</v>
      </c>
      <c r="C1158">
        <v>-0.09</v>
      </c>
      <c r="D1158">
        <v>-0.03</v>
      </c>
      <c r="E1158">
        <v>0.08</v>
      </c>
      <c r="F1158">
        <v>-0.02</v>
      </c>
      <c r="G1158">
        <v>7.0000000000000007E-2</v>
      </c>
      <c r="H1158">
        <v>0</v>
      </c>
      <c r="I1158">
        <f>output__2[[#This Row],[wx]]*180/PI()</f>
        <v>-1.1459155902616465</v>
      </c>
      <c r="J1158">
        <f>output__2[[#This Row],[wy]]*180/PI()</f>
        <v>4.0107045659157627</v>
      </c>
      <c r="K1158">
        <f>output__2[[#This Row],[wz]]*180/PI()</f>
        <v>0</v>
      </c>
      <c r="L1158">
        <f>output__2[[#This Row],[wx (deg)]]*output__2[[#This Row],[dt]]</f>
        <v>-0.13964700340721889</v>
      </c>
      <c r="M1158">
        <f>output__2[[#This Row],[wy (deg)]]*output__2[[#This Row],[dt]]</f>
        <v>0.4887645119252661</v>
      </c>
      <c r="N1158">
        <f>output__2[[#This Row],[wz (deg)]]*output__2[[#This Row],[dt]]</f>
        <v>0</v>
      </c>
      <c r="O1158">
        <f>SUM($L$2:output__2[[#This Row],[delta θx]])</f>
        <v>-185.25203002845925</v>
      </c>
      <c r="P1158">
        <f>SUM($M$2:output__2[[#This Row],[delta θy]])</f>
        <v>49.924687219007325</v>
      </c>
      <c r="Q1158">
        <f>SUM($N$2:output__2[[#This Row],[delta θz]])</f>
        <v>12.32270872411272</v>
      </c>
      <c r="R1158">
        <f>SQRT(output__2[[#This Row],[θ x]]^2+output__2[[#This Row],[θ y]]^2+output__2[[#This Row],[θ z]]^2)</f>
        <v>192.25669864501523</v>
      </c>
      <c r="S1158">
        <f>output__2[[#This Row],[ax]]*$B1158</f>
        <v>-1.0967849999998691E-2</v>
      </c>
      <c r="T1158">
        <f>output__2[[#This Row],[ay]]*$B1158</f>
        <v>-3.6559499999995635E-3</v>
      </c>
      <c r="U1158">
        <f>output__2[[#This Row],[az]]*$B1158</f>
        <v>9.7491999999988373E-3</v>
      </c>
      <c r="V1158">
        <f>SUM(S$2:S1158)</f>
        <v>22.142050019999523</v>
      </c>
      <c r="W1158">
        <f>SUM(T$2:T1158)</f>
        <v>12.911505290000228</v>
      </c>
      <c r="X1158">
        <f>SUM($U$2:U1158)</f>
        <v>-100.62038885999942</v>
      </c>
      <c r="Y1158">
        <f>SQRT(output__2[[#This Row],[vx]]^2+output__2[[#This Row],[vy]]^2+output__2[[#This Row],[vz]]^2)</f>
        <v>103.83371322590443</v>
      </c>
      <c r="Z1158">
        <f t="shared" si="18"/>
        <v>0.97499999999999998</v>
      </c>
      <c r="AA1158">
        <f>output__2[[#This Row],[m segmental(kg)]]*output__2[[#This Row],[vmag]]</f>
        <v>101.23787039525682</v>
      </c>
    </row>
    <row r="1159" spans="1:27" x14ac:dyDescent="0.3">
      <c r="A1159">
        <v>145.308007</v>
      </c>
      <c r="B1159">
        <f>output__2[[#This Row],[time]]-A1158</f>
        <v>0.13135300000001848</v>
      </c>
      <c r="C1159">
        <v>0.03</v>
      </c>
      <c r="D1159">
        <v>0.01</v>
      </c>
      <c r="E1159">
        <v>-0.01</v>
      </c>
      <c r="F1159">
        <v>-0.03</v>
      </c>
      <c r="G1159">
        <v>0</v>
      </c>
      <c r="H1159">
        <v>-0.01</v>
      </c>
      <c r="I1159">
        <f>output__2[[#This Row],[wx]]*180/PI()</f>
        <v>-1.7188733853924696</v>
      </c>
      <c r="J1159">
        <f>output__2[[#This Row],[wy]]*180/PI()</f>
        <v>0</v>
      </c>
      <c r="K1159">
        <f>output__2[[#This Row],[wz]]*180/PI()</f>
        <v>-0.57295779513082323</v>
      </c>
      <c r="L1159">
        <f>output__2[[#This Row],[wx (deg)]]*output__2[[#This Row],[dt]]</f>
        <v>-0.22577917579148882</v>
      </c>
      <c r="M1159">
        <f>output__2[[#This Row],[wy (deg)]]*output__2[[#This Row],[dt]]</f>
        <v>0</v>
      </c>
      <c r="N1159">
        <f>output__2[[#This Row],[wz (deg)]]*output__2[[#This Row],[dt]]</f>
        <v>-7.525972526382961E-2</v>
      </c>
      <c r="O1159">
        <f>SUM($L$2:output__2[[#This Row],[delta θx]])</f>
        <v>-185.47780920425075</v>
      </c>
      <c r="P1159">
        <f>SUM($M$2:output__2[[#This Row],[delta θy]])</f>
        <v>49.924687219007325</v>
      </c>
      <c r="Q1159">
        <f>SUM($N$2:output__2[[#This Row],[delta θz]])</f>
        <v>12.24744899884889</v>
      </c>
      <c r="R1159">
        <f>SQRT(output__2[[#This Row],[θ x]]^2+output__2[[#This Row],[θ y]]^2+output__2[[#This Row],[θ z]]^2)</f>
        <v>192.46945759809154</v>
      </c>
      <c r="S1159">
        <f>output__2[[#This Row],[ax]]*$B1159</f>
        <v>3.9405900000005541E-3</v>
      </c>
      <c r="T1159">
        <f>output__2[[#This Row],[ay]]*$B1159</f>
        <v>1.3135300000001848E-3</v>
      </c>
      <c r="U1159">
        <f>output__2[[#This Row],[az]]*$B1159</f>
        <v>-1.3135300000001848E-3</v>
      </c>
      <c r="V1159">
        <f>SUM(S$2:S1159)</f>
        <v>22.145990609999522</v>
      </c>
      <c r="W1159">
        <f>SUM(T$2:T1159)</f>
        <v>12.912818820000229</v>
      </c>
      <c r="X1159">
        <f>SUM($U$2:U1159)</f>
        <v>-100.62170238999943</v>
      </c>
      <c r="Y1159">
        <f>SQRT(output__2[[#This Row],[vx]]^2+output__2[[#This Row],[vy]]^2+output__2[[#This Row],[vz]]^2)</f>
        <v>103.83598981970536</v>
      </c>
      <c r="Z1159">
        <f t="shared" si="18"/>
        <v>0.97499999999999998</v>
      </c>
      <c r="AA1159">
        <f>output__2[[#This Row],[m segmental(kg)]]*output__2[[#This Row],[vmag]]</f>
        <v>101.24009007421273</v>
      </c>
    </row>
    <row r="1160" spans="1:27" x14ac:dyDescent="0.3">
      <c r="A1160">
        <v>145.42637299999998</v>
      </c>
      <c r="B1160">
        <f>output__2[[#This Row],[time]]-A1159</f>
        <v>0.11836599999998043</v>
      </c>
      <c r="C1160">
        <v>-0.03</v>
      </c>
      <c r="D1160">
        <v>0</v>
      </c>
      <c r="E1160">
        <v>0.09</v>
      </c>
      <c r="F1160">
        <v>0</v>
      </c>
      <c r="G1160">
        <v>-0.02</v>
      </c>
      <c r="H1160">
        <v>0</v>
      </c>
      <c r="I1160">
        <f>output__2[[#This Row],[wx]]*180/PI()</f>
        <v>0</v>
      </c>
      <c r="J1160">
        <f>output__2[[#This Row],[wy]]*180/PI()</f>
        <v>-1.1459155902616465</v>
      </c>
      <c r="K1160">
        <f>output__2[[#This Row],[wz]]*180/PI()</f>
        <v>0</v>
      </c>
      <c r="L1160">
        <f>output__2[[#This Row],[wx (deg)]]*output__2[[#This Row],[dt]]</f>
        <v>0</v>
      </c>
      <c r="M1160">
        <f>output__2[[#This Row],[wy (deg)]]*output__2[[#This Row],[dt]]</f>
        <v>-0.13563744475688763</v>
      </c>
      <c r="N1160">
        <f>output__2[[#This Row],[wz (deg)]]*output__2[[#This Row],[dt]]</f>
        <v>0</v>
      </c>
      <c r="O1160">
        <f>SUM($L$2:output__2[[#This Row],[delta θx]])</f>
        <v>-185.47780920425075</v>
      </c>
      <c r="P1160">
        <f>SUM($M$2:output__2[[#This Row],[delta θy]])</f>
        <v>49.789049774250437</v>
      </c>
      <c r="Q1160">
        <f>SUM($N$2:output__2[[#This Row],[delta θz]])</f>
        <v>12.24744899884889</v>
      </c>
      <c r="R1160">
        <f>SQRT(output__2[[#This Row],[θ x]]^2+output__2[[#This Row],[θ y]]^2+output__2[[#This Row],[θ z]]^2)</f>
        <v>192.43431916269674</v>
      </c>
      <c r="S1160">
        <f>output__2[[#This Row],[ax]]*$B1160</f>
        <v>-3.5509799999994128E-3</v>
      </c>
      <c r="T1160">
        <f>output__2[[#This Row],[ay]]*$B1160</f>
        <v>0</v>
      </c>
      <c r="U1160">
        <f>output__2[[#This Row],[az]]*$B1160</f>
        <v>1.0652939999998239E-2</v>
      </c>
      <c r="V1160">
        <f>SUM(S$2:S1160)</f>
        <v>22.142439629999522</v>
      </c>
      <c r="W1160">
        <f>SUM(T$2:T1160)</f>
        <v>12.912818820000229</v>
      </c>
      <c r="X1160">
        <f>SUM($U$2:U1160)</f>
        <v>-100.61104944999943</v>
      </c>
      <c r="Y1160">
        <f>SQRT(output__2[[#This Row],[vx]]^2+output__2[[#This Row],[vy]]^2+output__2[[#This Row],[vz]]^2)</f>
        <v>103.82490931407817</v>
      </c>
      <c r="Z1160">
        <f t="shared" si="18"/>
        <v>0.97499999999999998</v>
      </c>
      <c r="AA1160">
        <f>output__2[[#This Row],[m segmental(kg)]]*output__2[[#This Row],[vmag]]</f>
        <v>101.22928658122622</v>
      </c>
    </row>
    <row r="1161" spans="1:27" x14ac:dyDescent="0.3">
      <c r="A1161">
        <v>145.575132</v>
      </c>
      <c r="B1161">
        <f>output__2[[#This Row],[time]]-A1160</f>
        <v>0.14875900000001252</v>
      </c>
      <c r="C1161">
        <v>-0.06</v>
      </c>
      <c r="D1161">
        <v>0.11</v>
      </c>
      <c r="E1161">
        <v>0.05</v>
      </c>
      <c r="F1161">
        <v>-0.01</v>
      </c>
      <c r="G1161">
        <v>-0.01</v>
      </c>
      <c r="H1161">
        <v>-0.03</v>
      </c>
      <c r="I1161">
        <f>output__2[[#This Row],[wx]]*180/PI()</f>
        <v>-0.57295779513082323</v>
      </c>
      <c r="J1161">
        <f>output__2[[#This Row],[wy]]*180/PI()</f>
        <v>-0.57295779513082323</v>
      </c>
      <c r="K1161">
        <f>output__2[[#This Row],[wz]]*180/PI()</f>
        <v>-1.7188733853924696</v>
      </c>
      <c r="L1161">
        <f>output__2[[#This Row],[wx (deg)]]*output__2[[#This Row],[dt]]</f>
        <v>-8.5232628645873304E-2</v>
      </c>
      <c r="M1161">
        <f>output__2[[#This Row],[wy (deg)]]*output__2[[#This Row],[dt]]</f>
        <v>-8.5232628645873304E-2</v>
      </c>
      <c r="N1161">
        <f>output__2[[#This Row],[wz (deg)]]*output__2[[#This Row],[dt]]</f>
        <v>-0.25569788593761988</v>
      </c>
      <c r="O1161">
        <f>SUM($L$2:output__2[[#This Row],[delta θx]])</f>
        <v>-185.56304183289663</v>
      </c>
      <c r="P1161">
        <f>SUM($M$2:output__2[[#This Row],[delta θy]])</f>
        <v>49.70381714560456</v>
      </c>
      <c r="Q1161">
        <f>SUM($N$2:output__2[[#This Row],[delta θz]])</f>
        <v>11.99175111291127</v>
      </c>
      <c r="R1161">
        <f>SQRT(output__2[[#This Row],[θ x]]^2+output__2[[#This Row],[θ y]]^2+output__2[[#This Row],[θ z]]^2)</f>
        <v>192.47834690654179</v>
      </c>
      <c r="S1161">
        <f>output__2[[#This Row],[ax]]*$B1161</f>
        <v>-8.9255400000007503E-3</v>
      </c>
      <c r="T1161">
        <f>output__2[[#This Row],[ay]]*$B1161</f>
        <v>1.6363490000001379E-2</v>
      </c>
      <c r="U1161">
        <f>output__2[[#This Row],[az]]*$B1161</f>
        <v>7.4379500000006267E-3</v>
      </c>
      <c r="V1161">
        <f>SUM(S$2:S1161)</f>
        <v>22.133514089999522</v>
      </c>
      <c r="W1161">
        <f>SUM(T$2:T1161)</f>
        <v>12.929182310000231</v>
      </c>
      <c r="X1161">
        <f>SUM($U$2:U1161)</f>
        <v>-100.60361149999943</v>
      </c>
      <c r="Y1161">
        <f>SQRT(output__2[[#This Row],[vx]]^2+output__2[[#This Row],[vy]]^2+output__2[[#This Row],[vz]]^2)</f>
        <v>103.81783492261938</v>
      </c>
      <c r="Z1161">
        <f t="shared" si="18"/>
        <v>0.97499999999999998</v>
      </c>
      <c r="AA1161">
        <f>output__2[[#This Row],[m segmental(kg)]]*output__2[[#This Row],[vmag]]</f>
        <v>101.2223890495539</v>
      </c>
    </row>
    <row r="1162" spans="1:27" x14ac:dyDescent="0.3">
      <c r="A1162">
        <v>145.68512799999999</v>
      </c>
      <c r="B1162">
        <f>output__2[[#This Row],[time]]-A1161</f>
        <v>0.10999599999999532</v>
      </c>
      <c r="C1162">
        <v>0.03</v>
      </c>
      <c r="D1162">
        <v>0.09</v>
      </c>
      <c r="E1162">
        <v>-0.22</v>
      </c>
      <c r="F1162">
        <v>-0.01</v>
      </c>
      <c r="G1162">
        <v>-0.01</v>
      </c>
      <c r="H1162">
        <v>0</v>
      </c>
      <c r="I1162">
        <f>output__2[[#This Row],[wx]]*180/PI()</f>
        <v>-0.57295779513082323</v>
      </c>
      <c r="J1162">
        <f>output__2[[#This Row],[wy]]*180/PI()</f>
        <v>-0.57295779513082323</v>
      </c>
      <c r="K1162">
        <f>output__2[[#This Row],[wz]]*180/PI()</f>
        <v>0</v>
      </c>
      <c r="L1162">
        <f>output__2[[#This Row],[wx (deg)]]*output__2[[#This Row],[dt]]</f>
        <v>-6.3023065633207351E-2</v>
      </c>
      <c r="M1162">
        <f>output__2[[#This Row],[wy (deg)]]*output__2[[#This Row],[dt]]</f>
        <v>-6.3023065633207351E-2</v>
      </c>
      <c r="N1162">
        <f>output__2[[#This Row],[wz (deg)]]*output__2[[#This Row],[dt]]</f>
        <v>0</v>
      </c>
      <c r="O1162">
        <f>SUM($L$2:output__2[[#This Row],[delta θx]])</f>
        <v>-185.62606489852985</v>
      </c>
      <c r="P1162">
        <f>SUM($M$2:output__2[[#This Row],[delta θy]])</f>
        <v>49.64079407997135</v>
      </c>
      <c r="Q1162">
        <f>SUM($N$2:output__2[[#This Row],[delta θz]])</f>
        <v>11.99175111291127</v>
      </c>
      <c r="R1162">
        <f>SQRT(output__2[[#This Row],[θ x]]^2+output__2[[#This Row],[θ y]]^2+output__2[[#This Row],[θ z]]^2)</f>
        <v>192.522846699703</v>
      </c>
      <c r="S1162">
        <f>output__2[[#This Row],[ax]]*$B1162</f>
        <v>3.2998799999998593E-3</v>
      </c>
      <c r="T1162">
        <f>output__2[[#This Row],[ay]]*$B1162</f>
        <v>9.8996399999995779E-3</v>
      </c>
      <c r="U1162">
        <f>output__2[[#This Row],[az]]*$B1162</f>
        <v>-2.4199119999998971E-2</v>
      </c>
      <c r="V1162">
        <f>SUM(S$2:S1162)</f>
        <v>22.136813969999523</v>
      </c>
      <c r="W1162">
        <f>SUM(T$2:T1162)</f>
        <v>12.939081950000231</v>
      </c>
      <c r="X1162">
        <f>SUM($U$2:U1162)</f>
        <v>-100.62781061999944</v>
      </c>
      <c r="Y1162">
        <f>SQRT(output__2[[#This Row],[vx]]^2+output__2[[#This Row],[vy]]^2+output__2[[#This Row],[vz]]^2)</f>
        <v>103.84322146690971</v>
      </c>
      <c r="Z1162">
        <f t="shared" si="18"/>
        <v>0.97499999999999998</v>
      </c>
      <c r="AA1162">
        <f>output__2[[#This Row],[m segmental(kg)]]*output__2[[#This Row],[vmag]]</f>
        <v>101.24714093023697</v>
      </c>
    </row>
    <row r="1163" spans="1:27" x14ac:dyDescent="0.3">
      <c r="A1163">
        <v>145.80315299999998</v>
      </c>
      <c r="B1163">
        <f>output__2[[#This Row],[time]]-A1162</f>
        <v>0.11802499999998872</v>
      </c>
      <c r="C1163">
        <v>0.02</v>
      </c>
      <c r="D1163">
        <v>0.12</v>
      </c>
      <c r="E1163">
        <v>-0.2</v>
      </c>
      <c r="F1163">
        <v>0.02</v>
      </c>
      <c r="G1163">
        <v>-0.01</v>
      </c>
      <c r="H1163">
        <v>0</v>
      </c>
      <c r="I1163">
        <f>output__2[[#This Row],[wx]]*180/PI()</f>
        <v>1.1459155902616465</v>
      </c>
      <c r="J1163">
        <f>output__2[[#This Row],[wy]]*180/PI()</f>
        <v>-0.57295779513082323</v>
      </c>
      <c r="K1163">
        <f>output__2[[#This Row],[wz]]*180/PI()</f>
        <v>0</v>
      </c>
      <c r="L1163">
        <f>output__2[[#This Row],[wx (deg)]]*output__2[[#This Row],[dt]]</f>
        <v>0.13524668754061789</v>
      </c>
      <c r="M1163">
        <f>output__2[[#This Row],[wy (deg)]]*output__2[[#This Row],[dt]]</f>
        <v>-6.7623343770308944E-2</v>
      </c>
      <c r="N1163">
        <f>output__2[[#This Row],[wz (deg)]]*output__2[[#This Row],[dt]]</f>
        <v>0</v>
      </c>
      <c r="O1163">
        <f>SUM($L$2:output__2[[#This Row],[delta θx]])</f>
        <v>-185.49081821098923</v>
      </c>
      <c r="P1163">
        <f>SUM($M$2:output__2[[#This Row],[delta θy]])</f>
        <v>49.573170736201043</v>
      </c>
      <c r="Q1163">
        <f>SUM($N$2:output__2[[#This Row],[delta θz]])</f>
        <v>11.99175111291127</v>
      </c>
      <c r="R1163">
        <f>SQRT(output__2[[#This Row],[θ x]]^2+output__2[[#This Row],[θ y]]^2+output__2[[#This Row],[θ z]]^2)</f>
        <v>192.37501135068663</v>
      </c>
      <c r="S1163">
        <f>output__2[[#This Row],[ax]]*$B1163</f>
        <v>2.3604999999997747E-3</v>
      </c>
      <c r="T1163">
        <f>output__2[[#This Row],[ay]]*$B1163</f>
        <v>1.4162999999998645E-2</v>
      </c>
      <c r="U1163">
        <f>output__2[[#This Row],[az]]*$B1163</f>
        <v>-2.3604999999997746E-2</v>
      </c>
      <c r="V1163">
        <f>SUM(S$2:S1163)</f>
        <v>22.139174469999521</v>
      </c>
      <c r="W1163">
        <f>SUM(T$2:T1163)</f>
        <v>12.953244950000229</v>
      </c>
      <c r="X1163">
        <f>SUM($U$2:U1163)</f>
        <v>-100.65141561999944</v>
      </c>
      <c r="Y1163">
        <f>SQRT(output__2[[#This Row],[vx]]^2+output__2[[#This Row],[vy]]^2+output__2[[#This Row],[vz]]^2)</f>
        <v>103.8683641310368</v>
      </c>
      <c r="Z1163">
        <f t="shared" si="18"/>
        <v>0.97499999999999998</v>
      </c>
      <c r="AA1163">
        <f>output__2[[#This Row],[m segmental(kg)]]*output__2[[#This Row],[vmag]]</f>
        <v>101.27165502776087</v>
      </c>
    </row>
    <row r="1164" spans="1:27" x14ac:dyDescent="0.3">
      <c r="A1164">
        <v>145.94603000000001</v>
      </c>
      <c r="B1164">
        <f>output__2[[#This Row],[time]]-A1163</f>
        <v>0.14287700000002701</v>
      </c>
      <c r="C1164">
        <v>-0.02</v>
      </c>
      <c r="D1164">
        <v>0.08</v>
      </c>
      <c r="E1164">
        <v>-0.08</v>
      </c>
      <c r="F1164">
        <v>0.03</v>
      </c>
      <c r="G1164">
        <v>0.02</v>
      </c>
      <c r="H1164">
        <v>-0.01</v>
      </c>
      <c r="I1164">
        <f>output__2[[#This Row],[wx]]*180/PI()</f>
        <v>1.7188733853924696</v>
      </c>
      <c r="J1164">
        <f>output__2[[#This Row],[wy]]*180/PI()</f>
        <v>1.1459155902616465</v>
      </c>
      <c r="K1164">
        <f>output__2[[#This Row],[wz]]*180/PI()</f>
        <v>-0.57295779513082323</v>
      </c>
      <c r="L1164">
        <f>output__2[[#This Row],[wx (deg)]]*output__2[[#This Row],[dt]]</f>
        <v>0.2455874726847663</v>
      </c>
      <c r="M1164">
        <f>output__2[[#This Row],[wy (deg)]]*output__2[[#This Row],[dt]]</f>
        <v>0.16372498178984421</v>
      </c>
      <c r="N1164">
        <f>output__2[[#This Row],[wz (deg)]]*output__2[[#This Row],[dt]]</f>
        <v>-8.1862490894922105E-2</v>
      </c>
      <c r="O1164">
        <f>SUM($L$2:output__2[[#This Row],[delta θx]])</f>
        <v>-185.24523073830446</v>
      </c>
      <c r="P1164">
        <f>SUM($M$2:output__2[[#This Row],[delta θy]])</f>
        <v>49.736895717990883</v>
      </c>
      <c r="Q1164">
        <f>SUM($N$2:output__2[[#This Row],[delta θz]])</f>
        <v>11.909888622016348</v>
      </c>
      <c r="R1164">
        <f>SQRT(output__2[[#This Row],[θ x]]^2+output__2[[#This Row],[θ y]]^2+output__2[[#This Row],[θ z]]^2)</f>
        <v>192.17544003836389</v>
      </c>
      <c r="S1164">
        <f>output__2[[#This Row],[ax]]*$B1164</f>
        <v>-2.8575400000005404E-3</v>
      </c>
      <c r="T1164">
        <f>output__2[[#This Row],[ay]]*$B1164</f>
        <v>1.1430160000002161E-2</v>
      </c>
      <c r="U1164">
        <f>output__2[[#This Row],[az]]*$B1164</f>
        <v>-1.1430160000002161E-2</v>
      </c>
      <c r="V1164">
        <f>SUM(S$2:S1164)</f>
        <v>22.13631692999952</v>
      </c>
      <c r="W1164">
        <f>SUM(T$2:T1164)</f>
        <v>12.964675110000231</v>
      </c>
      <c r="X1164">
        <f>SUM($U$2:U1164)</f>
        <v>-100.66284577999944</v>
      </c>
      <c r="Y1164">
        <f>SQRT(output__2[[#This Row],[vx]]^2+output__2[[#This Row],[vy]]^2+output__2[[#This Row],[vz]]^2)</f>
        <v>103.88025726027634</v>
      </c>
      <c r="Z1164">
        <f t="shared" si="18"/>
        <v>0.97499999999999998</v>
      </c>
      <c r="AA1164">
        <f>output__2[[#This Row],[m segmental(kg)]]*output__2[[#This Row],[vmag]]</f>
        <v>101.28325082876943</v>
      </c>
    </row>
    <row r="1165" spans="1:27" x14ac:dyDescent="0.3">
      <c r="A1165">
        <v>146.06450699999999</v>
      </c>
      <c r="B1165">
        <f>output__2[[#This Row],[time]]-A1164</f>
        <v>0.1184769999999844</v>
      </c>
      <c r="C1165">
        <v>-7.0000000000000007E-2</v>
      </c>
      <c r="D1165">
        <v>0.06</v>
      </c>
      <c r="E1165">
        <v>0.09</v>
      </c>
      <c r="F1165">
        <v>0.05</v>
      </c>
      <c r="G1165">
        <v>0.08</v>
      </c>
      <c r="H1165">
        <v>0</v>
      </c>
      <c r="I1165">
        <f>output__2[[#This Row],[wx]]*180/PI()</f>
        <v>2.8647889756541161</v>
      </c>
      <c r="J1165">
        <f>output__2[[#This Row],[wy]]*180/PI()</f>
        <v>4.5836623610465859</v>
      </c>
      <c r="K1165">
        <f>output__2[[#This Row],[wz]]*180/PI()</f>
        <v>0</v>
      </c>
      <c r="L1165">
        <f>output__2[[#This Row],[wx (deg)]]*output__2[[#This Row],[dt]]</f>
        <v>0.339411603468528</v>
      </c>
      <c r="M1165">
        <f>output__2[[#This Row],[wy (deg)]]*output__2[[#This Row],[dt]]</f>
        <v>0.54305856554964482</v>
      </c>
      <c r="N1165">
        <f>output__2[[#This Row],[wz (deg)]]*output__2[[#This Row],[dt]]</f>
        <v>0</v>
      </c>
      <c r="O1165">
        <f>SUM($L$2:output__2[[#This Row],[delta θx]])</f>
        <v>-184.90581913483592</v>
      </c>
      <c r="P1165">
        <f>SUM($M$2:output__2[[#This Row],[delta θy]])</f>
        <v>50.279954283540526</v>
      </c>
      <c r="Q1165">
        <f>SUM($N$2:output__2[[#This Row],[delta θz]])</f>
        <v>11.909888622016348</v>
      </c>
      <c r="R1165">
        <f>SQRT(output__2[[#This Row],[θ x]]^2+output__2[[#This Row],[θ y]]^2+output__2[[#This Row],[θ z]]^2)</f>
        <v>191.98979451957442</v>
      </c>
      <c r="S1165">
        <f>output__2[[#This Row],[ax]]*$B1165</f>
        <v>-8.2933899999989083E-3</v>
      </c>
      <c r="T1165">
        <f>output__2[[#This Row],[ay]]*$B1165</f>
        <v>7.1086199999990636E-3</v>
      </c>
      <c r="U1165">
        <f>output__2[[#This Row],[az]]*$B1165</f>
        <v>1.0662929999998596E-2</v>
      </c>
      <c r="V1165">
        <f>SUM(S$2:S1165)</f>
        <v>22.128023539999521</v>
      </c>
      <c r="W1165">
        <f>SUM(T$2:T1165)</f>
        <v>12.971783730000229</v>
      </c>
      <c r="X1165">
        <f>SUM($U$2:U1165)</f>
        <v>-100.65218284999945</v>
      </c>
      <c r="Y1165">
        <f>SQRT(output__2[[#This Row],[vx]]^2+output__2[[#This Row],[vy]]^2+output__2[[#This Row],[vz]]^2)</f>
        <v>103.86904501050539</v>
      </c>
      <c r="Z1165">
        <f t="shared" si="18"/>
        <v>0.97499999999999998</v>
      </c>
      <c r="AA1165">
        <f>output__2[[#This Row],[m segmental(kg)]]*output__2[[#This Row],[vmag]]</f>
        <v>101.27231888524275</v>
      </c>
    </row>
    <row r="1166" spans="1:27" x14ac:dyDescent="0.3">
      <c r="A1166">
        <v>146.17988399999999</v>
      </c>
      <c r="B1166">
        <f>output__2[[#This Row],[time]]-A1165</f>
        <v>0.11537699999999518</v>
      </c>
      <c r="C1166">
        <v>-0.02</v>
      </c>
      <c r="D1166">
        <v>-0.02</v>
      </c>
      <c r="E1166">
        <v>0.05</v>
      </c>
      <c r="F1166">
        <v>7.0000000000000007E-2</v>
      </c>
      <c r="G1166">
        <v>0.04</v>
      </c>
      <c r="H1166">
        <v>0</v>
      </c>
      <c r="I1166">
        <f>output__2[[#This Row],[wx]]*180/PI()</f>
        <v>4.0107045659157627</v>
      </c>
      <c r="J1166">
        <f>output__2[[#This Row],[wy]]*180/PI()</f>
        <v>2.2918311805232929</v>
      </c>
      <c r="K1166">
        <f>output__2[[#This Row],[wz]]*180/PI()</f>
        <v>0</v>
      </c>
      <c r="L1166">
        <f>output__2[[#This Row],[wx (deg)]]*output__2[[#This Row],[dt]]</f>
        <v>0.46274306070164362</v>
      </c>
      <c r="M1166">
        <f>output__2[[#This Row],[wy (deg)]]*output__2[[#This Row],[dt]]</f>
        <v>0.26442460611522489</v>
      </c>
      <c r="N1166">
        <f>output__2[[#This Row],[wz (deg)]]*output__2[[#This Row],[dt]]</f>
        <v>0</v>
      </c>
      <c r="O1166">
        <f>SUM($L$2:output__2[[#This Row],[delta θx]])</f>
        <v>-184.44307607413427</v>
      </c>
      <c r="P1166">
        <f>SUM($M$2:output__2[[#This Row],[delta θy]])</f>
        <v>50.544378889655754</v>
      </c>
      <c r="Q1166">
        <f>SUM($N$2:output__2[[#This Row],[delta θz]])</f>
        <v>11.909888622016348</v>
      </c>
      <c r="R1166">
        <f>SQRT(output__2[[#This Row],[θ x]]^2+output__2[[#This Row],[θ y]]^2+output__2[[#This Row],[θ z]]^2)</f>
        <v>191.61374688685254</v>
      </c>
      <c r="S1166">
        <f>output__2[[#This Row],[ax]]*$B1166</f>
        <v>-2.3075399999999036E-3</v>
      </c>
      <c r="T1166">
        <f>output__2[[#This Row],[ay]]*$B1166</f>
        <v>-2.3075399999999036E-3</v>
      </c>
      <c r="U1166">
        <f>output__2[[#This Row],[az]]*$B1166</f>
        <v>5.7688499999997596E-3</v>
      </c>
      <c r="V1166">
        <f>SUM(S$2:S1166)</f>
        <v>22.125715999999521</v>
      </c>
      <c r="W1166">
        <f>SUM(T$2:T1166)</f>
        <v>12.969476190000229</v>
      </c>
      <c r="X1166">
        <f>SUM($U$2:U1166)</f>
        <v>-100.64641399999945</v>
      </c>
      <c r="Y1166">
        <f>SQRT(output__2[[#This Row],[vx]]^2+output__2[[#This Row],[vy]]^2+output__2[[#This Row],[vz]]^2)</f>
        <v>103.86267506768206</v>
      </c>
      <c r="Z1166">
        <f t="shared" si="18"/>
        <v>0.97499999999999998</v>
      </c>
      <c r="AA1166">
        <f>output__2[[#This Row],[m segmental(kg)]]*output__2[[#This Row],[vmag]]</f>
        <v>101.26610819099001</v>
      </c>
    </row>
    <row r="1167" spans="1:27" x14ac:dyDescent="0.3">
      <c r="A1167">
        <v>146.306059</v>
      </c>
      <c r="B1167">
        <f>output__2[[#This Row],[time]]-A1166</f>
        <v>0.12617500000001769</v>
      </c>
      <c r="C1167">
        <v>7.0000000000000007E-2</v>
      </c>
      <c r="D1167">
        <v>-0.03</v>
      </c>
      <c r="E1167">
        <v>0.01</v>
      </c>
      <c r="F1167">
        <v>0.04</v>
      </c>
      <c r="G1167">
        <v>0.04</v>
      </c>
      <c r="H1167">
        <v>0</v>
      </c>
      <c r="I1167">
        <f>output__2[[#This Row],[wx]]*180/PI()</f>
        <v>2.2918311805232929</v>
      </c>
      <c r="J1167">
        <f>output__2[[#This Row],[wy]]*180/PI()</f>
        <v>2.2918311805232929</v>
      </c>
      <c r="K1167">
        <f>output__2[[#This Row],[wz]]*180/PI()</f>
        <v>0</v>
      </c>
      <c r="L1167">
        <f>output__2[[#This Row],[wx (deg)]]*output__2[[#This Row],[dt]]</f>
        <v>0.28917179920256703</v>
      </c>
      <c r="M1167">
        <f>output__2[[#This Row],[wy (deg)]]*output__2[[#This Row],[dt]]</f>
        <v>0.28917179920256703</v>
      </c>
      <c r="N1167">
        <f>output__2[[#This Row],[wz (deg)]]*output__2[[#This Row],[dt]]</f>
        <v>0</v>
      </c>
      <c r="O1167">
        <f>SUM($L$2:output__2[[#This Row],[delta θx]])</f>
        <v>-184.1539042749317</v>
      </c>
      <c r="P1167">
        <f>SUM($M$2:output__2[[#This Row],[delta θy]])</f>
        <v>50.833550688858324</v>
      </c>
      <c r="Q1167">
        <f>SUM($N$2:output__2[[#This Row],[delta θz]])</f>
        <v>11.909888622016348</v>
      </c>
      <c r="R1167">
        <f>SQRT(output__2[[#This Row],[θ x]]^2+output__2[[#This Row],[θ y]]^2+output__2[[#This Row],[θ z]]^2)</f>
        <v>191.41200532444739</v>
      </c>
      <c r="S1167">
        <f>output__2[[#This Row],[ax]]*$B1167</f>
        <v>8.8322500000012384E-3</v>
      </c>
      <c r="T1167">
        <f>output__2[[#This Row],[ay]]*$B1167</f>
        <v>-3.7852500000005304E-3</v>
      </c>
      <c r="U1167">
        <f>output__2[[#This Row],[az]]*$B1167</f>
        <v>1.261750000000177E-3</v>
      </c>
      <c r="V1167">
        <f>SUM(S$2:S1167)</f>
        <v>22.134548249999522</v>
      </c>
      <c r="W1167">
        <f>SUM(T$2:T1167)</f>
        <v>12.965690940000229</v>
      </c>
      <c r="X1167">
        <f>SUM($U$2:U1167)</f>
        <v>-100.64515224999946</v>
      </c>
      <c r="Y1167">
        <f>SQRT(output__2[[#This Row],[vx]]^2+output__2[[#This Row],[vy]]^2+output__2[[#This Row],[vz]]^2)</f>
        <v>103.86286169371962</v>
      </c>
      <c r="Z1167">
        <f t="shared" si="18"/>
        <v>0.97499999999999998</v>
      </c>
      <c r="AA1167">
        <f>output__2[[#This Row],[m segmental(kg)]]*output__2[[#This Row],[vmag]]</f>
        <v>101.26629015137662</v>
      </c>
    </row>
    <row r="1168" spans="1:27" x14ac:dyDescent="0.3">
      <c r="A1168">
        <v>146.43723199999999</v>
      </c>
      <c r="B1168">
        <f>output__2[[#This Row],[time]]-A1167</f>
        <v>0.13117299999998977</v>
      </c>
      <c r="C1168">
        <v>7.0000000000000007E-2</v>
      </c>
      <c r="D1168">
        <v>0.11</v>
      </c>
      <c r="E1168">
        <v>-0.21</v>
      </c>
      <c r="F1168">
        <v>0.02</v>
      </c>
      <c r="G1168">
        <v>0.02</v>
      </c>
      <c r="H1168">
        <v>0</v>
      </c>
      <c r="I1168">
        <f>output__2[[#This Row],[wx]]*180/PI()</f>
        <v>1.1459155902616465</v>
      </c>
      <c r="J1168">
        <f>output__2[[#This Row],[wy]]*180/PI()</f>
        <v>1.1459155902616465</v>
      </c>
      <c r="K1168">
        <f>output__2[[#This Row],[wz]]*180/PI()</f>
        <v>0</v>
      </c>
      <c r="L1168">
        <f>output__2[[#This Row],[wx (deg)]]*output__2[[#This Row],[dt]]</f>
        <v>0.15031318572137922</v>
      </c>
      <c r="M1168">
        <f>output__2[[#This Row],[wy (deg)]]*output__2[[#This Row],[dt]]</f>
        <v>0.15031318572137922</v>
      </c>
      <c r="N1168">
        <f>output__2[[#This Row],[wz (deg)]]*output__2[[#This Row],[dt]]</f>
        <v>0</v>
      </c>
      <c r="O1168">
        <f>SUM($L$2:output__2[[#This Row],[delta θx]])</f>
        <v>-184.00359108921032</v>
      </c>
      <c r="P1168">
        <f>SUM($M$2:output__2[[#This Row],[delta θy]])</f>
        <v>50.983863874579704</v>
      </c>
      <c r="Q1168">
        <f>SUM($N$2:output__2[[#This Row],[delta θz]])</f>
        <v>11.909888622016348</v>
      </c>
      <c r="R1168">
        <f>SQRT(output__2[[#This Row],[θ x]]^2+output__2[[#This Row],[θ y]]^2+output__2[[#This Row],[θ z]]^2)</f>
        <v>191.3074001608297</v>
      </c>
      <c r="S1168">
        <f>output__2[[#This Row],[ax]]*$B1168</f>
        <v>9.1821099999992856E-3</v>
      </c>
      <c r="T1168">
        <f>output__2[[#This Row],[ay]]*$B1168</f>
        <v>1.4429029999998875E-2</v>
      </c>
      <c r="U1168">
        <f>output__2[[#This Row],[az]]*$B1168</f>
        <v>-2.754632999999785E-2</v>
      </c>
      <c r="V1168">
        <f>SUM(S$2:S1168)</f>
        <v>22.14373035999952</v>
      </c>
      <c r="W1168">
        <f>SUM(T$2:T1168)</f>
        <v>12.980119970000228</v>
      </c>
      <c r="X1168">
        <f>SUM($U$2:U1168)</f>
        <v>-100.67269857999945</v>
      </c>
      <c r="Y1168">
        <f>SQRT(output__2[[#This Row],[vx]]^2+output__2[[#This Row],[vy]]^2+output__2[[#This Row],[vz]]^2)</f>
        <v>103.89331329816845</v>
      </c>
      <c r="Z1168">
        <f t="shared" si="18"/>
        <v>0.97499999999999998</v>
      </c>
      <c r="AA1168">
        <f>output__2[[#This Row],[m segmental(kg)]]*output__2[[#This Row],[vmag]]</f>
        <v>101.29598046571424</v>
      </c>
    </row>
    <row r="1169" spans="1:27" x14ac:dyDescent="0.3">
      <c r="A1169">
        <v>146.581065</v>
      </c>
      <c r="B1169">
        <f>output__2[[#This Row],[time]]-A1168</f>
        <v>0.14383300000000077</v>
      </c>
      <c r="C1169">
        <v>-0.03</v>
      </c>
      <c r="D1169">
        <v>0.11</v>
      </c>
      <c r="E1169">
        <v>0.01</v>
      </c>
      <c r="F1169">
        <v>-0.02</v>
      </c>
      <c r="G1169">
        <v>-0.04</v>
      </c>
      <c r="H1169">
        <v>0</v>
      </c>
      <c r="I1169">
        <f>output__2[[#This Row],[wx]]*180/PI()</f>
        <v>-1.1459155902616465</v>
      </c>
      <c r="J1169">
        <f>output__2[[#This Row],[wy]]*180/PI()</f>
        <v>-2.2918311805232929</v>
      </c>
      <c r="K1169">
        <f>output__2[[#This Row],[wz]]*180/PI()</f>
        <v>0</v>
      </c>
      <c r="L1169">
        <f>output__2[[#This Row],[wx (deg)]]*output__2[[#This Row],[dt]]</f>
        <v>-0.16482047709410427</v>
      </c>
      <c r="M1169">
        <f>output__2[[#This Row],[wy (deg)]]*output__2[[#This Row],[dt]]</f>
        <v>-0.32964095418820855</v>
      </c>
      <c r="N1169">
        <f>output__2[[#This Row],[wz (deg)]]*output__2[[#This Row],[dt]]</f>
        <v>0</v>
      </c>
      <c r="O1169">
        <f>SUM($L$2:output__2[[#This Row],[delta θx]])</f>
        <v>-184.16841156630443</v>
      </c>
      <c r="P1169">
        <f>SUM($M$2:output__2[[#This Row],[delta θy]])</f>
        <v>50.654222920391497</v>
      </c>
      <c r="Q1169">
        <f>SUM($N$2:output__2[[#This Row],[delta θz]])</f>
        <v>11.909888622016348</v>
      </c>
      <c r="R1169">
        <f>SQRT(output__2[[#This Row],[θ x]]^2+output__2[[#This Row],[θ y]]^2+output__2[[#This Row],[θ z]]^2)</f>
        <v>191.37841980096201</v>
      </c>
      <c r="S1169">
        <f>output__2[[#This Row],[ax]]*$B1169</f>
        <v>-4.3149900000000229E-3</v>
      </c>
      <c r="T1169">
        <f>output__2[[#This Row],[ay]]*$B1169</f>
        <v>1.5821630000000083E-2</v>
      </c>
      <c r="U1169">
        <f>output__2[[#This Row],[az]]*$B1169</f>
        <v>1.4383300000000076E-3</v>
      </c>
      <c r="V1169">
        <f>SUM(S$2:S1169)</f>
        <v>22.139415369999519</v>
      </c>
      <c r="W1169">
        <f>SUM(T$2:T1169)</f>
        <v>12.995941600000227</v>
      </c>
      <c r="X1169">
        <f>SUM($U$2:U1169)</f>
        <v>-100.67126024999945</v>
      </c>
      <c r="Y1169">
        <f>SQRT(output__2[[#This Row],[vx]]^2+output__2[[#This Row],[vy]]^2+output__2[[#This Row],[vz]]^2)</f>
        <v>103.89297787299729</v>
      </c>
      <c r="Z1169">
        <f t="shared" si="18"/>
        <v>0.97499999999999998</v>
      </c>
      <c r="AA1169">
        <f>output__2[[#This Row],[m segmental(kg)]]*output__2[[#This Row],[vmag]]</f>
        <v>101.29565342617236</v>
      </c>
    </row>
    <row r="1170" spans="1:27" x14ac:dyDescent="0.3">
      <c r="A1170">
        <v>146.68227400000001</v>
      </c>
      <c r="B1170">
        <f>output__2[[#This Row],[time]]-A1169</f>
        <v>0.10120900000001143</v>
      </c>
      <c r="C1170">
        <v>-0.02</v>
      </c>
      <c r="D1170">
        <v>-0.03</v>
      </c>
      <c r="E1170">
        <v>0.15</v>
      </c>
      <c r="F1170">
        <v>-0.01</v>
      </c>
      <c r="G1170">
        <v>0.02</v>
      </c>
      <c r="H1170">
        <v>0.01</v>
      </c>
      <c r="I1170">
        <f>output__2[[#This Row],[wx]]*180/PI()</f>
        <v>-0.57295779513082323</v>
      </c>
      <c r="J1170">
        <f>output__2[[#This Row],[wy]]*180/PI()</f>
        <v>1.1459155902616465</v>
      </c>
      <c r="K1170">
        <f>output__2[[#This Row],[wz]]*180/PI()</f>
        <v>0.57295779513082323</v>
      </c>
      <c r="L1170">
        <f>output__2[[#This Row],[wx (deg)]]*output__2[[#This Row],[dt]]</f>
        <v>-5.7988485487402035E-2</v>
      </c>
      <c r="M1170">
        <f>output__2[[#This Row],[wy (deg)]]*output__2[[#This Row],[dt]]</f>
        <v>0.11597697097480407</v>
      </c>
      <c r="N1170">
        <f>output__2[[#This Row],[wz (deg)]]*output__2[[#This Row],[dt]]</f>
        <v>5.7988485487402035E-2</v>
      </c>
      <c r="O1170">
        <f>SUM($L$2:output__2[[#This Row],[delta θx]])</f>
        <v>-184.22640005179184</v>
      </c>
      <c r="P1170">
        <f>SUM($M$2:output__2[[#This Row],[delta θy]])</f>
        <v>50.770199891366303</v>
      </c>
      <c r="Q1170">
        <f>SUM($N$2:output__2[[#This Row],[delta θz]])</f>
        <v>11.96787710750375</v>
      </c>
      <c r="R1170">
        <f>SQRT(output__2[[#This Row],[θ x]]^2+output__2[[#This Row],[θ y]]^2+output__2[[#This Row],[θ z]]^2)</f>
        <v>191.46856074957176</v>
      </c>
      <c r="S1170">
        <f>output__2[[#This Row],[ax]]*$B1170</f>
        <v>-2.0241800000002285E-3</v>
      </c>
      <c r="T1170">
        <f>output__2[[#This Row],[ay]]*$B1170</f>
        <v>-3.0362700000003428E-3</v>
      </c>
      <c r="U1170">
        <f>output__2[[#This Row],[az]]*$B1170</f>
        <v>1.5181350000001714E-2</v>
      </c>
      <c r="V1170">
        <f>SUM(S$2:S1170)</f>
        <v>22.137391189999519</v>
      </c>
      <c r="W1170">
        <f>SUM(T$2:T1170)</f>
        <v>12.992905330000227</v>
      </c>
      <c r="X1170">
        <f>SUM($U$2:U1170)</f>
        <v>-100.65607889999944</v>
      </c>
      <c r="Y1170">
        <f>SQRT(output__2[[#This Row],[vx]]^2+output__2[[#This Row],[vy]]^2+output__2[[#This Row],[vz]]^2)</f>
        <v>103.87745615453012</v>
      </c>
      <c r="Z1170">
        <f t="shared" si="18"/>
        <v>0.97499999999999998</v>
      </c>
      <c r="AA1170">
        <f>output__2[[#This Row],[m segmental(kg)]]*output__2[[#This Row],[vmag]]</f>
        <v>101.28051975066687</v>
      </c>
    </row>
    <row r="1171" spans="1:27" x14ac:dyDescent="0.3">
      <c r="A1171">
        <v>146.808708</v>
      </c>
      <c r="B1171">
        <f>output__2[[#This Row],[time]]-A1170</f>
        <v>0.12643399999998906</v>
      </c>
      <c r="C1171">
        <v>-0.09</v>
      </c>
      <c r="D1171">
        <v>0.06</v>
      </c>
      <c r="E1171">
        <v>-0.05</v>
      </c>
      <c r="F1171">
        <v>-0.04</v>
      </c>
      <c r="G1171">
        <v>0.03</v>
      </c>
      <c r="H1171">
        <v>0.01</v>
      </c>
      <c r="I1171">
        <f>output__2[[#This Row],[wx]]*180/PI()</f>
        <v>-2.2918311805232929</v>
      </c>
      <c r="J1171">
        <f>output__2[[#This Row],[wy]]*180/PI()</f>
        <v>1.7188733853924696</v>
      </c>
      <c r="K1171">
        <f>output__2[[#This Row],[wz]]*180/PI()</f>
        <v>0.57295779513082323</v>
      </c>
      <c r="L1171">
        <f>output__2[[#This Row],[wx (deg)]]*output__2[[#This Row],[dt]]</f>
        <v>-0.28976538347825692</v>
      </c>
      <c r="M1171">
        <f>output__2[[#This Row],[wy (deg)]]*output__2[[#This Row],[dt]]</f>
        <v>0.21732403760869268</v>
      </c>
      <c r="N1171">
        <f>output__2[[#This Row],[wz (deg)]]*output__2[[#This Row],[dt]]</f>
        <v>7.244134586956423E-2</v>
      </c>
      <c r="O1171">
        <f>SUM($L$2:output__2[[#This Row],[delta θx]])</f>
        <v>-184.5161654352701</v>
      </c>
      <c r="P1171">
        <f>SUM($M$2:output__2[[#This Row],[delta θy]])</f>
        <v>50.987523928974994</v>
      </c>
      <c r="Q1171">
        <f>SUM($N$2:output__2[[#This Row],[delta θz]])</f>
        <v>12.040318453373313</v>
      </c>
      <c r="R1171">
        <f>SQRT(output__2[[#This Row],[θ x]]^2+output__2[[#This Row],[θ y]]^2+output__2[[#This Row],[θ z]]^2)</f>
        <v>191.80957268030812</v>
      </c>
      <c r="S1171">
        <f>output__2[[#This Row],[ax]]*$B1171</f>
        <v>-1.1379059999999015E-2</v>
      </c>
      <c r="T1171">
        <f>output__2[[#This Row],[ay]]*$B1171</f>
        <v>7.586039999999343E-3</v>
      </c>
      <c r="U1171">
        <f>output__2[[#This Row],[az]]*$B1171</f>
        <v>-6.3216999999994531E-3</v>
      </c>
      <c r="V1171">
        <f>SUM(S$2:S1171)</f>
        <v>22.12601212999952</v>
      </c>
      <c r="W1171">
        <f>SUM(T$2:T1171)</f>
        <v>13.000491370000226</v>
      </c>
      <c r="X1171">
        <f>SUM($U$2:U1171)</f>
        <v>-100.66240059999944</v>
      </c>
      <c r="Y1171">
        <f>SQRT(output__2[[#This Row],[vx]]^2+output__2[[#This Row],[vy]]^2+output__2[[#This Row],[vz]]^2)</f>
        <v>103.88210665554057</v>
      </c>
      <c r="Z1171">
        <f t="shared" si="18"/>
        <v>0.97499999999999998</v>
      </c>
      <c r="AA1171">
        <f>output__2[[#This Row],[m segmental(kg)]]*output__2[[#This Row],[vmag]]</f>
        <v>101.28505398915205</v>
      </c>
    </row>
    <row r="1172" spans="1:27" x14ac:dyDescent="0.3">
      <c r="A1172">
        <v>146.937735</v>
      </c>
      <c r="B1172">
        <f>output__2[[#This Row],[time]]-A1171</f>
        <v>0.12902700000000777</v>
      </c>
      <c r="C1172">
        <v>0.2</v>
      </c>
      <c r="D1172">
        <v>0.04</v>
      </c>
      <c r="E1172">
        <v>-0.23</v>
      </c>
      <c r="F1172">
        <v>-0.1</v>
      </c>
      <c r="G1172">
        <v>0.02</v>
      </c>
      <c r="H1172">
        <v>0.02</v>
      </c>
      <c r="I1172">
        <f>output__2[[#This Row],[wx]]*180/PI()</f>
        <v>-5.7295779513082321</v>
      </c>
      <c r="J1172">
        <f>output__2[[#This Row],[wy]]*180/PI()</f>
        <v>1.1459155902616465</v>
      </c>
      <c r="K1172">
        <f>output__2[[#This Row],[wz]]*180/PI()</f>
        <v>1.1459155902616465</v>
      </c>
      <c r="L1172">
        <f>output__2[[#This Row],[wx (deg)]]*output__2[[#This Row],[dt]]</f>
        <v>-0.7392702543234918</v>
      </c>
      <c r="M1172">
        <f>output__2[[#This Row],[wy (deg)]]*output__2[[#This Row],[dt]]</f>
        <v>0.14785405086469836</v>
      </c>
      <c r="N1172">
        <f>output__2[[#This Row],[wz (deg)]]*output__2[[#This Row],[dt]]</f>
        <v>0.14785405086469836</v>
      </c>
      <c r="O1172">
        <f>SUM($L$2:output__2[[#This Row],[delta θx]])</f>
        <v>-185.25543568959358</v>
      </c>
      <c r="P1172">
        <f>SUM($M$2:output__2[[#This Row],[delta θy]])</f>
        <v>51.135377979839696</v>
      </c>
      <c r="Q1172">
        <f>SUM($N$2:output__2[[#This Row],[delta θz]])</f>
        <v>12.188172504238011</v>
      </c>
      <c r="R1172">
        <f>SQRT(output__2[[#This Row],[θ x]]^2+output__2[[#This Row],[θ y]]^2+output__2[[#This Row],[θ z]]^2)</f>
        <v>192.56935083931523</v>
      </c>
      <c r="S1172">
        <f>output__2[[#This Row],[ax]]*$B1172</f>
        <v>2.5805400000001557E-2</v>
      </c>
      <c r="T1172">
        <f>output__2[[#This Row],[ay]]*$B1172</f>
        <v>5.1610800000003107E-3</v>
      </c>
      <c r="U1172">
        <f>output__2[[#This Row],[az]]*$B1172</f>
        <v>-2.9676210000001788E-2</v>
      </c>
      <c r="V1172">
        <f>SUM(S$2:S1172)</f>
        <v>22.151817529999523</v>
      </c>
      <c r="W1172">
        <f>SUM(T$2:T1172)</f>
        <v>13.005652450000227</v>
      </c>
      <c r="X1172">
        <f>SUM($U$2:U1172)</f>
        <v>-100.69207680999945</v>
      </c>
      <c r="Y1172">
        <f>SQRT(output__2[[#This Row],[vx]]^2+output__2[[#This Row],[vy]]^2+output__2[[#This Row],[vz]]^2)</f>
        <v>103.91700701927196</v>
      </c>
      <c r="Z1172">
        <f t="shared" si="18"/>
        <v>0.97499999999999998</v>
      </c>
      <c r="AA1172">
        <f>output__2[[#This Row],[m segmental(kg)]]*output__2[[#This Row],[vmag]]</f>
        <v>101.31908184379016</v>
      </c>
    </row>
    <row r="1173" spans="1:27" x14ac:dyDescent="0.3">
      <c r="A1173">
        <v>147.073778</v>
      </c>
      <c r="B1173">
        <f>output__2[[#This Row],[time]]-A1172</f>
        <v>0.1360430000000008</v>
      </c>
      <c r="C1173">
        <v>-0.04</v>
      </c>
      <c r="D1173">
        <v>0.04</v>
      </c>
      <c r="E1173">
        <v>0.13</v>
      </c>
      <c r="F1173">
        <v>-0.02</v>
      </c>
      <c r="G1173">
        <v>0.05</v>
      </c>
      <c r="H1173">
        <v>0.02</v>
      </c>
      <c r="I1173">
        <f>output__2[[#This Row],[wx]]*180/PI()</f>
        <v>-1.1459155902616465</v>
      </c>
      <c r="J1173">
        <f>output__2[[#This Row],[wy]]*180/PI()</f>
        <v>2.8647889756541161</v>
      </c>
      <c r="K1173">
        <f>output__2[[#This Row],[wz]]*180/PI()</f>
        <v>1.1459155902616465</v>
      </c>
      <c r="L1173">
        <f>output__2[[#This Row],[wx (deg)]]*output__2[[#This Row],[dt]]</f>
        <v>-0.15589379464596609</v>
      </c>
      <c r="M1173">
        <f>output__2[[#This Row],[wy (deg)]]*output__2[[#This Row],[dt]]</f>
        <v>0.38973448661491522</v>
      </c>
      <c r="N1173">
        <f>output__2[[#This Row],[wz (deg)]]*output__2[[#This Row],[dt]]</f>
        <v>0.15589379464596609</v>
      </c>
      <c r="O1173">
        <f>SUM($L$2:output__2[[#This Row],[delta θx]])</f>
        <v>-185.41132948423956</v>
      </c>
      <c r="P1173">
        <f>SUM($M$2:output__2[[#This Row],[delta θy]])</f>
        <v>51.525112466454608</v>
      </c>
      <c r="Q1173">
        <f>SUM($N$2:output__2[[#This Row],[delta θz]])</f>
        <v>12.344066298883977</v>
      </c>
      <c r="R1173">
        <f>SQRT(output__2[[#This Row],[θ x]]^2+output__2[[#This Row],[θ y]]^2+output__2[[#This Row],[θ z]]^2)</f>
        <v>192.83302177942778</v>
      </c>
      <c r="S1173">
        <f>output__2[[#This Row],[ax]]*$B1173</f>
        <v>-5.4417200000000318E-3</v>
      </c>
      <c r="T1173">
        <f>output__2[[#This Row],[ay]]*$B1173</f>
        <v>5.4417200000000318E-3</v>
      </c>
      <c r="U1173">
        <f>output__2[[#This Row],[az]]*$B1173</f>
        <v>1.7685590000000105E-2</v>
      </c>
      <c r="V1173">
        <f>SUM(S$2:S1173)</f>
        <v>22.146375809999522</v>
      </c>
      <c r="W1173">
        <f>SUM(T$2:T1173)</f>
        <v>13.011094170000227</v>
      </c>
      <c r="X1173">
        <f>SUM($U$2:U1173)</f>
        <v>-100.67439121999945</v>
      </c>
      <c r="Y1173">
        <f>SQRT(output__2[[#This Row],[vx]]^2+output__2[[#This Row],[vy]]^2+output__2[[#This Row],[vz]]^2)</f>
        <v>103.89939162736155</v>
      </c>
      <c r="Z1173">
        <f t="shared" si="18"/>
        <v>0.97499999999999998</v>
      </c>
      <c r="AA1173">
        <f>output__2[[#This Row],[m segmental(kg)]]*output__2[[#This Row],[vmag]]</f>
        <v>101.30190683667752</v>
      </c>
    </row>
    <row r="1174" spans="1:27" x14ac:dyDescent="0.3">
      <c r="A1174">
        <v>147.18717999999998</v>
      </c>
      <c r="B1174">
        <f>output__2[[#This Row],[time]]-A1173</f>
        <v>0.11340199999997935</v>
      </c>
      <c r="C1174">
        <v>-0.04</v>
      </c>
      <c r="D1174">
        <v>0.14000000000000001</v>
      </c>
      <c r="E1174">
        <v>-0.04</v>
      </c>
      <c r="F1174">
        <v>-0.02</v>
      </c>
      <c r="G1174">
        <v>-0.02</v>
      </c>
      <c r="H1174">
        <v>-0.01</v>
      </c>
      <c r="I1174">
        <f>output__2[[#This Row],[wx]]*180/PI()</f>
        <v>-1.1459155902616465</v>
      </c>
      <c r="J1174">
        <f>output__2[[#This Row],[wy]]*180/PI()</f>
        <v>-1.1459155902616465</v>
      </c>
      <c r="K1174">
        <f>output__2[[#This Row],[wz]]*180/PI()</f>
        <v>-0.57295779513082323</v>
      </c>
      <c r="L1174">
        <f>output__2[[#This Row],[wx (deg)]]*output__2[[#This Row],[dt]]</f>
        <v>-0.12994911976682758</v>
      </c>
      <c r="M1174">
        <f>output__2[[#This Row],[wy (deg)]]*output__2[[#This Row],[dt]]</f>
        <v>-0.12994911976682758</v>
      </c>
      <c r="N1174">
        <f>output__2[[#This Row],[wz (deg)]]*output__2[[#This Row],[dt]]</f>
        <v>-6.4974559883413788E-2</v>
      </c>
      <c r="O1174">
        <f>SUM($L$2:output__2[[#This Row],[delta θx]])</f>
        <v>-185.54127860400638</v>
      </c>
      <c r="P1174">
        <f>SUM($M$2:output__2[[#This Row],[delta θy]])</f>
        <v>51.395163346687781</v>
      </c>
      <c r="Q1174">
        <f>SUM($N$2:output__2[[#This Row],[delta θz]])</f>
        <v>12.279091739000563</v>
      </c>
      <c r="R1174">
        <f>SQRT(output__2[[#This Row],[θ x]]^2+output__2[[#This Row],[θ y]]^2+output__2[[#This Row],[θ z]]^2)</f>
        <v>192.91916694661791</v>
      </c>
      <c r="S1174">
        <f>output__2[[#This Row],[ax]]*$B1174</f>
        <v>-4.5360799999991739E-3</v>
      </c>
      <c r="T1174">
        <f>output__2[[#This Row],[ay]]*$B1174</f>
        <v>1.587627999999711E-2</v>
      </c>
      <c r="U1174">
        <f>output__2[[#This Row],[az]]*$B1174</f>
        <v>-4.5360799999991739E-3</v>
      </c>
      <c r="V1174">
        <f>SUM(S$2:S1174)</f>
        <v>22.141839729999525</v>
      </c>
      <c r="W1174">
        <f>SUM(T$2:T1174)</f>
        <v>13.026970450000224</v>
      </c>
      <c r="X1174">
        <f>SUM($U$2:U1174)</f>
        <v>-100.67892729999944</v>
      </c>
      <c r="Y1174">
        <f>SQRT(output__2[[#This Row],[vx]]^2+output__2[[#This Row],[vy]]^2+output__2[[#This Row],[vz]]^2)</f>
        <v>103.90480945563944</v>
      </c>
      <c r="Z1174">
        <f t="shared" si="18"/>
        <v>0.97499999999999998</v>
      </c>
      <c r="AA1174">
        <f>output__2[[#This Row],[m segmental(kg)]]*output__2[[#This Row],[vmag]]</f>
        <v>101.30718921924844</v>
      </c>
    </row>
    <row r="1175" spans="1:27" x14ac:dyDescent="0.3">
      <c r="A1175">
        <v>147.311598</v>
      </c>
      <c r="B1175">
        <f>output__2[[#This Row],[time]]-A1174</f>
        <v>0.1244180000000199</v>
      </c>
      <c r="C1175">
        <v>0.08</v>
      </c>
      <c r="D1175">
        <v>-0.05</v>
      </c>
      <c r="E1175">
        <v>-0.13</v>
      </c>
      <c r="F1175">
        <v>-0.02</v>
      </c>
      <c r="G1175">
        <v>0</v>
      </c>
      <c r="H1175">
        <v>0</v>
      </c>
      <c r="I1175">
        <f>output__2[[#This Row],[wx]]*180/PI()</f>
        <v>-1.1459155902616465</v>
      </c>
      <c r="J1175">
        <f>output__2[[#This Row],[wy]]*180/PI()</f>
        <v>0</v>
      </c>
      <c r="K1175">
        <f>output__2[[#This Row],[wz]]*180/PI()</f>
        <v>0</v>
      </c>
      <c r="L1175">
        <f>output__2[[#This Row],[wx (deg)]]*output__2[[#This Row],[dt]]</f>
        <v>-0.14257252590919633</v>
      </c>
      <c r="M1175">
        <f>output__2[[#This Row],[wy (deg)]]*output__2[[#This Row],[dt]]</f>
        <v>0</v>
      </c>
      <c r="N1175">
        <f>output__2[[#This Row],[wz (deg)]]*output__2[[#This Row],[dt]]</f>
        <v>0</v>
      </c>
      <c r="O1175">
        <f>SUM($L$2:output__2[[#This Row],[delta θx]])</f>
        <v>-185.68385112991558</v>
      </c>
      <c r="P1175">
        <f>SUM($M$2:output__2[[#This Row],[delta θy]])</f>
        <v>51.395163346687781</v>
      </c>
      <c r="Q1175">
        <f>SUM($N$2:output__2[[#This Row],[delta θz]])</f>
        <v>12.279091739000563</v>
      </c>
      <c r="R1175">
        <f>SQRT(output__2[[#This Row],[θ x]]^2+output__2[[#This Row],[θ y]]^2+output__2[[#This Row],[θ z]]^2)</f>
        <v>193.05629096148141</v>
      </c>
      <c r="S1175">
        <f>output__2[[#This Row],[ax]]*$B1175</f>
        <v>9.9534400000015916E-3</v>
      </c>
      <c r="T1175">
        <f>output__2[[#This Row],[ay]]*$B1175</f>
        <v>-6.2209000000009954E-3</v>
      </c>
      <c r="U1175">
        <f>output__2[[#This Row],[az]]*$B1175</f>
        <v>-1.6174340000002587E-2</v>
      </c>
      <c r="V1175">
        <f>SUM(S$2:S1175)</f>
        <v>22.151793169999525</v>
      </c>
      <c r="W1175">
        <f>SUM(T$2:T1175)</f>
        <v>13.020749550000223</v>
      </c>
      <c r="X1175">
        <f>SUM($U$2:U1175)</f>
        <v>-100.69510163999945</v>
      </c>
      <c r="Y1175">
        <f>SQRT(output__2[[#This Row],[vx]]^2+output__2[[#This Row],[vy]]^2+output__2[[#This Row],[vz]]^2)</f>
        <v>103.92182327971391</v>
      </c>
      <c r="Z1175">
        <f t="shared" si="18"/>
        <v>0.97499999999999998</v>
      </c>
      <c r="AA1175">
        <f>output__2[[#This Row],[m segmental(kg)]]*output__2[[#This Row],[vmag]]</f>
        <v>101.32377769772106</v>
      </c>
    </row>
    <row r="1176" spans="1:27" x14ac:dyDescent="0.3">
      <c r="A1176">
        <v>147.438568</v>
      </c>
      <c r="B1176">
        <f>output__2[[#This Row],[time]]-A1175</f>
        <v>0.12697000000000003</v>
      </c>
      <c r="C1176">
        <v>-0.16</v>
      </c>
      <c r="D1176">
        <v>0.01</v>
      </c>
      <c r="E1176">
        <v>0.03</v>
      </c>
      <c r="F1176">
        <v>0</v>
      </c>
      <c r="G1176">
        <v>0.06</v>
      </c>
      <c r="H1176">
        <v>0</v>
      </c>
      <c r="I1176">
        <f>output__2[[#This Row],[wx]]*180/PI()</f>
        <v>0</v>
      </c>
      <c r="J1176">
        <f>output__2[[#This Row],[wy]]*180/PI()</f>
        <v>3.4377467707849392</v>
      </c>
      <c r="K1176">
        <f>output__2[[#This Row],[wz]]*180/PI()</f>
        <v>0</v>
      </c>
      <c r="L1176">
        <f>output__2[[#This Row],[wx (deg)]]*output__2[[#This Row],[dt]]</f>
        <v>0</v>
      </c>
      <c r="M1176">
        <f>output__2[[#This Row],[wy (deg)]]*output__2[[#This Row],[dt]]</f>
        <v>0.43649070748656382</v>
      </c>
      <c r="N1176">
        <f>output__2[[#This Row],[wz (deg)]]*output__2[[#This Row],[dt]]</f>
        <v>0</v>
      </c>
      <c r="O1176">
        <f>SUM($L$2:output__2[[#This Row],[delta θx]])</f>
        <v>-185.68385112991558</v>
      </c>
      <c r="P1176">
        <f>SUM($M$2:output__2[[#This Row],[delta θy]])</f>
        <v>51.831654054174344</v>
      </c>
      <c r="Q1176">
        <f>SUM($N$2:output__2[[#This Row],[delta θz]])</f>
        <v>12.279091739000563</v>
      </c>
      <c r="R1176">
        <f>SQRT(output__2[[#This Row],[θ x]]^2+output__2[[#This Row],[θ y]]^2+output__2[[#This Row],[θ z]]^2)</f>
        <v>193.17295107328835</v>
      </c>
      <c r="S1176">
        <f>output__2[[#This Row],[ax]]*$B1176</f>
        <v>-2.0315200000000005E-2</v>
      </c>
      <c r="T1176">
        <f>output__2[[#This Row],[ay]]*$B1176</f>
        <v>1.2697000000000003E-3</v>
      </c>
      <c r="U1176">
        <f>output__2[[#This Row],[az]]*$B1176</f>
        <v>3.8091000000000006E-3</v>
      </c>
      <c r="V1176">
        <f>SUM(S$2:S1176)</f>
        <v>22.131477969999526</v>
      </c>
      <c r="W1176">
        <f>SUM(T$2:T1176)</f>
        <v>13.022019250000223</v>
      </c>
      <c r="X1176">
        <f>SUM($U$2:U1176)</f>
        <v>-100.69129253999945</v>
      </c>
      <c r="Y1176">
        <f>SQRT(output__2[[#This Row],[vx]]^2+output__2[[#This Row],[vy]]^2+output__2[[#This Row],[vz]]^2)</f>
        <v>103.91396294945017</v>
      </c>
      <c r="Z1176">
        <f t="shared" si="18"/>
        <v>0.97499999999999998</v>
      </c>
      <c r="AA1176">
        <f>output__2[[#This Row],[m segmental(kg)]]*output__2[[#This Row],[vmag]]</f>
        <v>101.31611387571391</v>
      </c>
    </row>
    <row r="1177" spans="1:27" x14ac:dyDescent="0.3">
      <c r="A1177">
        <v>147.56735</v>
      </c>
      <c r="B1177">
        <f>output__2[[#This Row],[time]]-A1176</f>
        <v>0.12878200000000106</v>
      </c>
      <c r="C1177">
        <v>-0.05</v>
      </c>
      <c r="D1177">
        <v>0.03</v>
      </c>
      <c r="E1177">
        <v>0.02</v>
      </c>
      <c r="F1177">
        <v>-0.04</v>
      </c>
      <c r="G1177">
        <v>0</v>
      </c>
      <c r="H1177">
        <v>0</v>
      </c>
      <c r="I1177">
        <f>output__2[[#This Row],[wx]]*180/PI()</f>
        <v>-2.2918311805232929</v>
      </c>
      <c r="J1177">
        <f>output__2[[#This Row],[wy]]*180/PI()</f>
        <v>0</v>
      </c>
      <c r="K1177">
        <f>output__2[[#This Row],[wz]]*180/PI()</f>
        <v>0</v>
      </c>
      <c r="L1177">
        <f>output__2[[#This Row],[wx (deg)]]*output__2[[#This Row],[dt]]</f>
        <v>-0.29514660309015317</v>
      </c>
      <c r="M1177">
        <f>output__2[[#This Row],[wy (deg)]]*output__2[[#This Row],[dt]]</f>
        <v>0</v>
      </c>
      <c r="N1177">
        <f>output__2[[#This Row],[wz (deg)]]*output__2[[#This Row],[dt]]</f>
        <v>0</v>
      </c>
      <c r="O1177">
        <f>SUM($L$2:output__2[[#This Row],[delta θx]])</f>
        <v>-185.97899773300574</v>
      </c>
      <c r="P1177">
        <f>SUM($M$2:output__2[[#This Row],[delta θy]])</f>
        <v>51.831654054174344</v>
      </c>
      <c r="Q1177">
        <f>SUM($N$2:output__2[[#This Row],[delta θz]])</f>
        <v>12.279091739000563</v>
      </c>
      <c r="R1177">
        <f>SQRT(output__2[[#This Row],[θ x]]^2+output__2[[#This Row],[θ y]]^2+output__2[[#This Row],[θ z]]^2)</f>
        <v>193.45667229046342</v>
      </c>
      <c r="S1177">
        <f>output__2[[#This Row],[ax]]*$B1177</f>
        <v>-6.4391000000000535E-3</v>
      </c>
      <c r="T1177">
        <f>output__2[[#This Row],[ay]]*$B1177</f>
        <v>3.8634600000000316E-3</v>
      </c>
      <c r="U1177">
        <f>output__2[[#This Row],[az]]*$B1177</f>
        <v>2.5756400000000214E-3</v>
      </c>
      <c r="V1177">
        <f>SUM(S$2:S1177)</f>
        <v>22.125038869999525</v>
      </c>
      <c r="W1177">
        <f>SUM(T$2:T1177)</f>
        <v>13.025882710000223</v>
      </c>
      <c r="X1177">
        <f>SUM($U$2:U1177)</f>
        <v>-100.68871689999945</v>
      </c>
      <c r="Y1177">
        <f>SQRT(output__2[[#This Row],[vx]]^2+output__2[[#This Row],[vy]]^2+output__2[[#This Row],[vz]]^2)</f>
        <v>103.91058019442441</v>
      </c>
      <c r="Z1177">
        <f t="shared" si="18"/>
        <v>0.97499999999999998</v>
      </c>
      <c r="AA1177">
        <f>output__2[[#This Row],[m segmental(kg)]]*output__2[[#This Row],[vmag]]</f>
        <v>101.31281568956381</v>
      </c>
    </row>
    <row r="1178" spans="1:27" x14ac:dyDescent="0.3">
      <c r="A1178">
        <v>147.68934199999998</v>
      </c>
      <c r="B1178">
        <f>output__2[[#This Row],[time]]-A1177</f>
        <v>0.12199199999997745</v>
      </c>
      <c r="C1178">
        <v>-0.02</v>
      </c>
      <c r="D1178">
        <v>0.06</v>
      </c>
      <c r="E1178">
        <v>-0.05</v>
      </c>
      <c r="F1178">
        <v>-0.02</v>
      </c>
      <c r="G1178">
        <v>0.04</v>
      </c>
      <c r="H1178">
        <v>0</v>
      </c>
      <c r="I1178">
        <f>output__2[[#This Row],[wx]]*180/PI()</f>
        <v>-1.1459155902616465</v>
      </c>
      <c r="J1178">
        <f>output__2[[#This Row],[wy]]*180/PI()</f>
        <v>2.2918311805232929</v>
      </c>
      <c r="K1178">
        <f>output__2[[#This Row],[wz]]*180/PI()</f>
        <v>0</v>
      </c>
      <c r="L1178">
        <f>output__2[[#This Row],[wx (deg)]]*output__2[[#This Row],[dt]]</f>
        <v>-0.13979253468717293</v>
      </c>
      <c r="M1178">
        <f>output__2[[#This Row],[wy (deg)]]*output__2[[#This Row],[dt]]</f>
        <v>0.27958506937434585</v>
      </c>
      <c r="N1178">
        <f>output__2[[#This Row],[wz (deg)]]*output__2[[#This Row],[dt]]</f>
        <v>0</v>
      </c>
      <c r="O1178">
        <f>SUM($L$2:output__2[[#This Row],[delta θx]])</f>
        <v>-186.1187902676929</v>
      </c>
      <c r="P1178">
        <f>SUM($M$2:output__2[[#This Row],[delta θy]])</f>
        <v>52.111239123548692</v>
      </c>
      <c r="Q1178">
        <f>SUM($N$2:output__2[[#This Row],[delta θz]])</f>
        <v>12.279091739000563</v>
      </c>
      <c r="R1178">
        <f>SQRT(output__2[[#This Row],[θ x]]^2+output__2[[#This Row],[θ y]]^2+output__2[[#This Row],[θ z]]^2)</f>
        <v>193.66610810267221</v>
      </c>
      <c r="S1178">
        <f>output__2[[#This Row],[ax]]*$B1178</f>
        <v>-2.4398399999995489E-3</v>
      </c>
      <c r="T1178">
        <f>output__2[[#This Row],[ay]]*$B1178</f>
        <v>7.3195199999986464E-3</v>
      </c>
      <c r="U1178">
        <f>output__2[[#This Row],[az]]*$B1178</f>
        <v>-6.0995999999988726E-3</v>
      </c>
      <c r="V1178">
        <f>SUM(S$2:S1178)</f>
        <v>22.122599029999524</v>
      </c>
      <c r="W1178">
        <f>SUM(T$2:T1178)</f>
        <v>13.033202230000223</v>
      </c>
      <c r="X1178">
        <f>SUM($U$2:U1178)</f>
        <v>-100.69481649999945</v>
      </c>
      <c r="Y1178">
        <f>SQRT(output__2[[#This Row],[vx]]^2+output__2[[#This Row],[vy]]^2+output__2[[#This Row],[vz]]^2)</f>
        <v>103.91688899393966</v>
      </c>
      <c r="Z1178">
        <f t="shared" si="18"/>
        <v>0.97499999999999998</v>
      </c>
      <c r="AA1178">
        <f>output__2[[#This Row],[m segmental(kg)]]*output__2[[#This Row],[vmag]]</f>
        <v>101.31896676909118</v>
      </c>
    </row>
    <row r="1179" spans="1:27" x14ac:dyDescent="0.3">
      <c r="A1179">
        <v>147.81288499999999</v>
      </c>
      <c r="B1179">
        <f>output__2[[#This Row],[time]]-A1178</f>
        <v>0.12354300000001217</v>
      </c>
      <c r="C1179">
        <v>-0.12</v>
      </c>
      <c r="D1179">
        <v>-0.03</v>
      </c>
      <c r="E1179">
        <v>0.02</v>
      </c>
      <c r="F1179">
        <v>0.01</v>
      </c>
      <c r="G1179">
        <v>0.01</v>
      </c>
      <c r="H1179">
        <v>-0.02</v>
      </c>
      <c r="I1179">
        <f>output__2[[#This Row],[wx]]*180/PI()</f>
        <v>0.57295779513082323</v>
      </c>
      <c r="J1179">
        <f>output__2[[#This Row],[wy]]*180/PI()</f>
        <v>0.57295779513082323</v>
      </c>
      <c r="K1179">
        <f>output__2[[#This Row],[wz]]*180/PI()</f>
        <v>-1.1459155902616465</v>
      </c>
      <c r="L1179">
        <f>output__2[[#This Row],[wx (deg)]]*output__2[[#This Row],[dt]]</f>
        <v>7.0784924883854267E-2</v>
      </c>
      <c r="M1179">
        <f>output__2[[#This Row],[wy (deg)]]*output__2[[#This Row],[dt]]</f>
        <v>7.0784924883854267E-2</v>
      </c>
      <c r="N1179">
        <f>output__2[[#This Row],[wz (deg)]]*output__2[[#This Row],[dt]]</f>
        <v>-0.14156984976770853</v>
      </c>
      <c r="O1179">
        <f>SUM($L$2:output__2[[#This Row],[delta θx]])</f>
        <v>-186.04800534280903</v>
      </c>
      <c r="P1179">
        <f>SUM($M$2:output__2[[#This Row],[delta θy]])</f>
        <v>52.182024048432545</v>
      </c>
      <c r="Q1179">
        <f>SUM($N$2:output__2[[#This Row],[delta θz]])</f>
        <v>12.137521889232854</v>
      </c>
      <c r="R1179">
        <f>SQRT(output__2[[#This Row],[θ x]]^2+output__2[[#This Row],[θ y]]^2+output__2[[#This Row],[θ z]]^2)</f>
        <v>193.60822132192811</v>
      </c>
      <c r="S1179">
        <f>output__2[[#This Row],[ax]]*$B1179</f>
        <v>-1.4825160000001459E-2</v>
      </c>
      <c r="T1179">
        <f>output__2[[#This Row],[ay]]*$B1179</f>
        <v>-3.7062900000003648E-3</v>
      </c>
      <c r="U1179">
        <f>output__2[[#This Row],[az]]*$B1179</f>
        <v>2.4708600000002434E-3</v>
      </c>
      <c r="V1179">
        <f>SUM(S$2:S1179)</f>
        <v>22.107773869999523</v>
      </c>
      <c r="W1179">
        <f>SUM(T$2:T1179)</f>
        <v>13.029495940000222</v>
      </c>
      <c r="X1179">
        <f>SUM($U$2:U1179)</f>
        <v>-100.69234563999944</v>
      </c>
      <c r="Y1179">
        <f>SQRT(output__2[[#This Row],[vx]]^2+output__2[[#This Row],[vy]]^2+output__2[[#This Row],[vz]]^2)</f>
        <v>103.9108747938474</v>
      </c>
      <c r="Z1179">
        <f t="shared" si="18"/>
        <v>0.97499999999999998</v>
      </c>
      <c r="AA1179">
        <f>output__2[[#This Row],[m segmental(kg)]]*output__2[[#This Row],[vmag]]</f>
        <v>101.31310292400121</v>
      </c>
    </row>
    <row r="1180" spans="1:27" x14ac:dyDescent="0.3">
      <c r="A1180">
        <v>147.93818299999998</v>
      </c>
      <c r="B1180">
        <f>output__2[[#This Row],[time]]-A1179</f>
        <v>0.12529799999998659</v>
      </c>
      <c r="C1180">
        <v>7.0000000000000007E-2</v>
      </c>
      <c r="D1180">
        <v>7.0000000000000007E-2</v>
      </c>
      <c r="E1180">
        <v>-7.0000000000000007E-2</v>
      </c>
      <c r="F1180">
        <v>0.03</v>
      </c>
      <c r="G1180">
        <v>-0.03</v>
      </c>
      <c r="H1180">
        <v>0</v>
      </c>
      <c r="I1180">
        <f>output__2[[#This Row],[wx]]*180/PI()</f>
        <v>1.7188733853924696</v>
      </c>
      <c r="J1180">
        <f>output__2[[#This Row],[wy]]*180/PI()</f>
        <v>-1.7188733853924696</v>
      </c>
      <c r="K1180">
        <f>output__2[[#This Row],[wz]]*180/PI()</f>
        <v>0</v>
      </c>
      <c r="L1180">
        <f>output__2[[#This Row],[wx (deg)]]*output__2[[#This Row],[dt]]</f>
        <v>0.21537139744288261</v>
      </c>
      <c r="M1180">
        <f>output__2[[#This Row],[wy (deg)]]*output__2[[#This Row],[dt]]</f>
        <v>-0.21537139744288261</v>
      </c>
      <c r="N1180">
        <f>output__2[[#This Row],[wz (deg)]]*output__2[[#This Row],[dt]]</f>
        <v>0</v>
      </c>
      <c r="O1180">
        <f>SUM($L$2:output__2[[#This Row],[delta θx]])</f>
        <v>-185.83263394536615</v>
      </c>
      <c r="P1180">
        <f>SUM($M$2:output__2[[#This Row],[delta θy]])</f>
        <v>51.966652650989666</v>
      </c>
      <c r="Q1180">
        <f>SUM($N$2:output__2[[#This Row],[delta θz]])</f>
        <v>12.137521889232854</v>
      </c>
      <c r="R1180">
        <f>SQRT(output__2[[#This Row],[θ x]]^2+output__2[[#This Row],[θ y]]^2+output__2[[#This Row],[θ z]]^2)</f>
        <v>193.343270543437</v>
      </c>
      <c r="S1180">
        <f>output__2[[#This Row],[ax]]*$B1180</f>
        <v>8.7708599999990616E-3</v>
      </c>
      <c r="T1180">
        <f>output__2[[#This Row],[ay]]*$B1180</f>
        <v>8.7708599999990616E-3</v>
      </c>
      <c r="U1180">
        <f>output__2[[#This Row],[az]]*$B1180</f>
        <v>-8.7708599999990616E-3</v>
      </c>
      <c r="V1180">
        <f>SUM(S$2:S1180)</f>
        <v>22.116544729999521</v>
      </c>
      <c r="W1180">
        <f>SUM(T$2:T1180)</f>
        <v>13.038266800000221</v>
      </c>
      <c r="X1180">
        <f>SUM($U$2:U1180)</f>
        <v>-100.70111649999944</v>
      </c>
      <c r="Y1180">
        <f>SQRT(output__2[[#This Row],[vx]]^2+output__2[[#This Row],[vy]]^2+output__2[[#This Row],[vz]]^2)</f>
        <v>103.92234031375793</v>
      </c>
      <c r="Z1180">
        <f t="shared" si="18"/>
        <v>0.97499999999999998</v>
      </c>
      <c r="AA1180">
        <f>output__2[[#This Row],[m segmental(kg)]]*output__2[[#This Row],[vmag]]</f>
        <v>101.32428180591398</v>
      </c>
    </row>
    <row r="1181" spans="1:27" x14ac:dyDescent="0.3">
      <c r="A1181">
        <v>148.07116199999999</v>
      </c>
      <c r="B1181">
        <f>output__2[[#This Row],[time]]-A1180</f>
        <v>0.13297900000000595</v>
      </c>
      <c r="C1181">
        <v>-0.01</v>
      </c>
      <c r="D1181">
        <v>0.08</v>
      </c>
      <c r="E1181">
        <v>-0.02</v>
      </c>
      <c r="F1181">
        <v>-0.01</v>
      </c>
      <c r="G1181">
        <v>0</v>
      </c>
      <c r="H1181">
        <v>-0.01</v>
      </c>
      <c r="I1181">
        <f>output__2[[#This Row],[wx]]*180/PI()</f>
        <v>-0.57295779513082323</v>
      </c>
      <c r="J1181">
        <f>output__2[[#This Row],[wy]]*180/PI()</f>
        <v>0</v>
      </c>
      <c r="K1181">
        <f>output__2[[#This Row],[wz]]*180/PI()</f>
        <v>-0.57295779513082323</v>
      </c>
      <c r="L1181">
        <f>output__2[[#This Row],[wx (deg)]]*output__2[[#This Row],[dt]]</f>
        <v>-7.6191354638705147E-2</v>
      </c>
      <c r="M1181">
        <f>output__2[[#This Row],[wy (deg)]]*output__2[[#This Row],[dt]]</f>
        <v>0</v>
      </c>
      <c r="N1181">
        <f>output__2[[#This Row],[wz (deg)]]*output__2[[#This Row],[dt]]</f>
        <v>-7.6191354638705147E-2</v>
      </c>
      <c r="O1181">
        <f>SUM($L$2:output__2[[#This Row],[delta θx]])</f>
        <v>-185.90882530000485</v>
      </c>
      <c r="P1181">
        <f>SUM($M$2:output__2[[#This Row],[delta θy]])</f>
        <v>51.966652650989666</v>
      </c>
      <c r="Q1181">
        <f>SUM($N$2:output__2[[#This Row],[delta θz]])</f>
        <v>12.061330534594148</v>
      </c>
      <c r="R1181">
        <f>SQRT(output__2[[#This Row],[θ x]]^2+output__2[[#This Row],[θ y]]^2+output__2[[#This Row],[θ z]]^2)</f>
        <v>193.41173699246144</v>
      </c>
      <c r="S1181">
        <f>output__2[[#This Row],[ax]]*$B1181</f>
        <v>-1.3297900000000596E-3</v>
      </c>
      <c r="T1181">
        <f>output__2[[#This Row],[ay]]*$B1181</f>
        <v>1.0638320000000477E-2</v>
      </c>
      <c r="U1181">
        <f>output__2[[#This Row],[az]]*$B1181</f>
        <v>-2.6595800000001192E-3</v>
      </c>
      <c r="V1181">
        <f>SUM(S$2:S1181)</f>
        <v>22.115214939999522</v>
      </c>
      <c r="W1181">
        <f>SUM(T$2:T1181)</f>
        <v>13.048905120000221</v>
      </c>
      <c r="X1181">
        <f>SUM($U$2:U1181)</f>
        <v>-100.70377607999944</v>
      </c>
      <c r="Y1181">
        <f>SQRT(output__2[[#This Row],[vx]]^2+output__2[[#This Row],[vy]]^2+output__2[[#This Row],[vz]]^2)</f>
        <v>103.92596967766917</v>
      </c>
      <c r="Z1181">
        <f t="shared" si="18"/>
        <v>0.97499999999999998</v>
      </c>
      <c r="AA1181">
        <f>output__2[[#This Row],[m segmental(kg)]]*output__2[[#This Row],[vmag]]</f>
        <v>101.32782043572745</v>
      </c>
    </row>
    <row r="1182" spans="1:27" x14ac:dyDescent="0.3">
      <c r="A1182">
        <v>148.190988</v>
      </c>
      <c r="B1182">
        <f>output__2[[#This Row],[time]]-A1181</f>
        <v>0.11982600000001753</v>
      </c>
      <c r="C1182">
        <v>0.01</v>
      </c>
      <c r="D1182">
        <v>0.18</v>
      </c>
      <c r="E1182">
        <v>0</v>
      </c>
      <c r="F1182">
        <v>-0.02</v>
      </c>
      <c r="G1182">
        <v>0.02</v>
      </c>
      <c r="H1182">
        <v>0</v>
      </c>
      <c r="I1182">
        <f>output__2[[#This Row],[wx]]*180/PI()</f>
        <v>-1.1459155902616465</v>
      </c>
      <c r="J1182">
        <f>output__2[[#This Row],[wy]]*180/PI()</f>
        <v>1.1459155902616465</v>
      </c>
      <c r="K1182">
        <f>output__2[[#This Row],[wz]]*180/PI()</f>
        <v>0</v>
      </c>
      <c r="L1182">
        <f>output__2[[#This Row],[wx (deg)]]*output__2[[#This Row],[dt]]</f>
        <v>-0.13731048151871214</v>
      </c>
      <c r="M1182">
        <f>output__2[[#This Row],[wy (deg)]]*output__2[[#This Row],[dt]]</f>
        <v>0.13731048151871214</v>
      </c>
      <c r="N1182">
        <f>output__2[[#This Row],[wz (deg)]]*output__2[[#This Row],[dt]]</f>
        <v>0</v>
      </c>
      <c r="O1182">
        <f>SUM($L$2:output__2[[#This Row],[delta θx]])</f>
        <v>-186.04613578152356</v>
      </c>
      <c r="P1182">
        <f>SUM($M$2:output__2[[#This Row],[delta θy]])</f>
        <v>52.103963132508376</v>
      </c>
      <c r="Q1182">
        <f>SUM($N$2:output__2[[#This Row],[delta θz]])</f>
        <v>12.061330534594148</v>
      </c>
      <c r="R1182">
        <f>SQRT(output__2[[#This Row],[θ x]]^2+output__2[[#This Row],[θ y]]^2+output__2[[#This Row],[θ z]]^2)</f>
        <v>193.58063773945892</v>
      </c>
      <c r="S1182">
        <f>output__2[[#This Row],[ax]]*$B1182</f>
        <v>1.1982600000001752E-3</v>
      </c>
      <c r="T1182">
        <f>output__2[[#This Row],[ay]]*$B1182</f>
        <v>2.1568680000003154E-2</v>
      </c>
      <c r="U1182">
        <f>output__2[[#This Row],[az]]*$B1182</f>
        <v>0</v>
      </c>
      <c r="V1182">
        <f>SUM(S$2:S1182)</f>
        <v>22.116413199999521</v>
      </c>
      <c r="W1182">
        <f>SUM(T$2:T1182)</f>
        <v>13.070473800000224</v>
      </c>
      <c r="X1182">
        <f>SUM($U$2:U1182)</f>
        <v>-100.70377607999944</v>
      </c>
      <c r="Y1182">
        <f>SQRT(output__2[[#This Row],[vx]]^2+output__2[[#This Row],[vy]]^2+output__2[[#This Row],[vz]]^2)</f>
        <v>103.92893502273692</v>
      </c>
      <c r="Z1182">
        <f t="shared" si="18"/>
        <v>0.97499999999999998</v>
      </c>
      <c r="AA1182">
        <f>output__2[[#This Row],[m segmental(kg)]]*output__2[[#This Row],[vmag]]</f>
        <v>101.3307116471685</v>
      </c>
    </row>
    <row r="1183" spans="1:27" x14ac:dyDescent="0.3">
      <c r="A1183">
        <v>148.315134</v>
      </c>
      <c r="B1183">
        <f>output__2[[#This Row],[time]]-A1182</f>
        <v>0.12414599999999609</v>
      </c>
      <c r="C1183">
        <v>0.06</v>
      </c>
      <c r="D1183">
        <v>0.04</v>
      </c>
      <c r="E1183">
        <v>-0.1</v>
      </c>
      <c r="F1183">
        <v>-0.01</v>
      </c>
      <c r="G1183">
        <v>0.01</v>
      </c>
      <c r="H1183">
        <v>-0.01</v>
      </c>
      <c r="I1183">
        <f>output__2[[#This Row],[wx]]*180/PI()</f>
        <v>-0.57295779513082323</v>
      </c>
      <c r="J1183">
        <f>output__2[[#This Row],[wy]]*180/PI()</f>
        <v>0.57295779513082323</v>
      </c>
      <c r="K1183">
        <f>output__2[[#This Row],[wz]]*180/PI()</f>
        <v>-0.57295779513082323</v>
      </c>
      <c r="L1183">
        <f>output__2[[#This Row],[wx (deg)]]*output__2[[#This Row],[dt]]</f>
        <v>-7.1130418434308937E-2</v>
      </c>
      <c r="M1183">
        <f>output__2[[#This Row],[wy (deg)]]*output__2[[#This Row],[dt]]</f>
        <v>7.1130418434308937E-2</v>
      </c>
      <c r="N1183">
        <f>output__2[[#This Row],[wz (deg)]]*output__2[[#This Row],[dt]]</f>
        <v>-7.1130418434308937E-2</v>
      </c>
      <c r="O1183">
        <f>SUM($L$2:output__2[[#This Row],[delta θx]])</f>
        <v>-186.11726619995787</v>
      </c>
      <c r="P1183">
        <f>SUM($M$2:output__2[[#This Row],[delta θy]])</f>
        <v>52.175093550942684</v>
      </c>
      <c r="Q1183">
        <f>SUM($N$2:output__2[[#This Row],[delta θz]])</f>
        <v>11.990200116159839</v>
      </c>
      <c r="R1183">
        <f>SQRT(output__2[[#This Row],[θ x]]^2+output__2[[#This Row],[θ y]]^2+output__2[[#This Row],[θ z]]^2)</f>
        <v>193.66373450809309</v>
      </c>
      <c r="S1183">
        <f>output__2[[#This Row],[ax]]*$B1183</f>
        <v>7.4487599999997654E-3</v>
      </c>
      <c r="T1183">
        <f>output__2[[#This Row],[ay]]*$B1183</f>
        <v>4.9658399999998439E-3</v>
      </c>
      <c r="U1183">
        <f>output__2[[#This Row],[az]]*$B1183</f>
        <v>-1.2414599999999609E-2</v>
      </c>
      <c r="V1183">
        <f>SUM(S$2:S1183)</f>
        <v>22.12386195999952</v>
      </c>
      <c r="W1183">
        <f>SUM(T$2:T1183)</f>
        <v>13.075439640000225</v>
      </c>
      <c r="X1183">
        <f>SUM($U$2:U1183)</f>
        <v>-100.71619067999944</v>
      </c>
      <c r="Y1183">
        <f>SQRT(output__2[[#This Row],[vx]]^2+output__2[[#This Row],[vy]]^2+output__2[[#This Row],[vz]]^2)</f>
        <v>103.94317416210845</v>
      </c>
      <c r="Z1183">
        <f t="shared" si="18"/>
        <v>0.97499999999999998</v>
      </c>
      <c r="AA1183">
        <f>output__2[[#This Row],[m segmental(kg)]]*output__2[[#This Row],[vmag]]</f>
        <v>101.34459480805573</v>
      </c>
    </row>
    <row r="1184" spans="1:27" x14ac:dyDescent="0.3">
      <c r="A1184">
        <v>148.47064899999998</v>
      </c>
      <c r="B1184">
        <f>output__2[[#This Row],[time]]-A1183</f>
        <v>0.15551499999997986</v>
      </c>
      <c r="C1184">
        <v>-0.05</v>
      </c>
      <c r="D1184">
        <v>-0.01</v>
      </c>
      <c r="E1184">
        <v>0.09</v>
      </c>
      <c r="F1184">
        <v>-0.01</v>
      </c>
      <c r="G1184">
        <v>-0.01</v>
      </c>
      <c r="H1184">
        <v>0</v>
      </c>
      <c r="I1184">
        <f>output__2[[#This Row],[wx]]*180/PI()</f>
        <v>-0.57295779513082323</v>
      </c>
      <c r="J1184">
        <f>output__2[[#This Row],[wy]]*180/PI()</f>
        <v>-0.57295779513082323</v>
      </c>
      <c r="K1184">
        <f>output__2[[#This Row],[wz]]*180/PI()</f>
        <v>0</v>
      </c>
      <c r="L1184">
        <f>output__2[[#This Row],[wx (deg)]]*output__2[[#This Row],[dt]]</f>
        <v>-8.9103531509758443E-2</v>
      </c>
      <c r="M1184">
        <f>output__2[[#This Row],[wy (deg)]]*output__2[[#This Row],[dt]]</f>
        <v>-8.9103531509758443E-2</v>
      </c>
      <c r="N1184">
        <f>output__2[[#This Row],[wz (deg)]]*output__2[[#This Row],[dt]]</f>
        <v>0</v>
      </c>
      <c r="O1184">
        <f>SUM($L$2:output__2[[#This Row],[delta θx]])</f>
        <v>-186.20636973146762</v>
      </c>
      <c r="P1184">
        <f>SUM($M$2:output__2[[#This Row],[delta θy]])</f>
        <v>52.085990019432927</v>
      </c>
      <c r="Q1184">
        <f>SUM($N$2:output__2[[#This Row],[delta θz]])</f>
        <v>11.990200116159839</v>
      </c>
      <c r="R1184">
        <f>SQRT(output__2[[#This Row],[θ x]]^2+output__2[[#This Row],[θ y]]^2+output__2[[#This Row],[θ z]]^2)</f>
        <v>193.72539168550426</v>
      </c>
      <c r="S1184">
        <f>output__2[[#This Row],[ax]]*$B1184</f>
        <v>-7.7757499999989935E-3</v>
      </c>
      <c r="T1184">
        <f>output__2[[#This Row],[ay]]*$B1184</f>
        <v>-1.5551499999997987E-3</v>
      </c>
      <c r="U1184">
        <f>output__2[[#This Row],[az]]*$B1184</f>
        <v>1.3996349999998187E-2</v>
      </c>
      <c r="V1184">
        <f>SUM(S$2:S1184)</f>
        <v>22.116086209999519</v>
      </c>
      <c r="W1184">
        <f>SUM(T$2:T1184)</f>
        <v>13.073884490000225</v>
      </c>
      <c r="X1184">
        <f>SUM($U$2:U1184)</f>
        <v>-100.70219432999944</v>
      </c>
      <c r="Y1184">
        <f>SQRT(output__2[[#This Row],[vx]]^2+output__2[[#This Row],[vy]]^2+output__2[[#This Row],[vz]]^2)</f>
        <v>103.92776177606719</v>
      </c>
      <c r="Z1184">
        <f t="shared" si="18"/>
        <v>0.97499999999999998</v>
      </c>
      <c r="AA1184">
        <f>output__2[[#This Row],[m segmental(kg)]]*output__2[[#This Row],[vmag]]</f>
        <v>101.32956773166551</v>
      </c>
    </row>
    <row r="1185" spans="1:27" x14ac:dyDescent="0.3">
      <c r="A1185">
        <v>148.565673</v>
      </c>
      <c r="B1185">
        <f>output__2[[#This Row],[time]]-A1184</f>
        <v>9.5024000000023534E-2</v>
      </c>
      <c r="C1185">
        <v>0.08</v>
      </c>
      <c r="D1185">
        <v>-0.02</v>
      </c>
      <c r="E1185">
        <v>0.06</v>
      </c>
      <c r="F1185">
        <v>-0.01</v>
      </c>
      <c r="G1185">
        <v>0</v>
      </c>
      <c r="H1185">
        <v>0</v>
      </c>
      <c r="I1185">
        <f>output__2[[#This Row],[wx]]*180/PI()</f>
        <v>-0.57295779513082323</v>
      </c>
      <c r="J1185">
        <f>output__2[[#This Row],[wy]]*180/PI()</f>
        <v>0</v>
      </c>
      <c r="K1185">
        <f>output__2[[#This Row],[wz]]*180/PI()</f>
        <v>0</v>
      </c>
      <c r="L1185">
        <f>output__2[[#This Row],[wx (deg)]]*output__2[[#This Row],[dt]]</f>
        <v>-5.4444741524524831E-2</v>
      </c>
      <c r="M1185">
        <f>output__2[[#This Row],[wy (deg)]]*output__2[[#This Row],[dt]]</f>
        <v>0</v>
      </c>
      <c r="N1185">
        <f>output__2[[#This Row],[wz (deg)]]*output__2[[#This Row],[dt]]</f>
        <v>0</v>
      </c>
      <c r="O1185">
        <f>SUM($L$2:output__2[[#This Row],[delta θx]])</f>
        <v>-186.26081447299214</v>
      </c>
      <c r="P1185">
        <f>SUM($M$2:output__2[[#This Row],[delta θy]])</f>
        <v>52.085990019432927</v>
      </c>
      <c r="Q1185">
        <f>SUM($N$2:output__2[[#This Row],[delta θz]])</f>
        <v>11.990200116159839</v>
      </c>
      <c r="R1185">
        <f>SQRT(output__2[[#This Row],[θ x]]^2+output__2[[#This Row],[θ y]]^2+output__2[[#This Row],[θ z]]^2)</f>
        <v>193.77772385718754</v>
      </c>
      <c r="S1185">
        <f>output__2[[#This Row],[ax]]*$B1185</f>
        <v>7.6019200000018829E-3</v>
      </c>
      <c r="T1185">
        <f>output__2[[#This Row],[ay]]*$B1185</f>
        <v>-1.9004800000004707E-3</v>
      </c>
      <c r="U1185">
        <f>output__2[[#This Row],[az]]*$B1185</f>
        <v>5.7014400000014115E-3</v>
      </c>
      <c r="V1185">
        <f>SUM(S$2:S1185)</f>
        <v>22.123688129999522</v>
      </c>
      <c r="W1185">
        <f>SUM(T$2:T1185)</f>
        <v>13.071984010000225</v>
      </c>
      <c r="X1185">
        <f>SUM($U$2:U1185)</f>
        <v>-100.69649288999945</v>
      </c>
      <c r="Y1185">
        <f>SQRT(output__2[[#This Row],[vx]]^2+output__2[[#This Row],[vy]]^2+output__2[[#This Row],[vz]]^2)</f>
        <v>103.92361628993139</v>
      </c>
      <c r="Z1185">
        <f t="shared" si="18"/>
        <v>0.97499999999999998</v>
      </c>
      <c r="AA1185">
        <f>output__2[[#This Row],[m segmental(kg)]]*output__2[[#This Row],[vmag]]</f>
        <v>101.3255258826831</v>
      </c>
    </row>
    <row r="1186" spans="1:27" x14ac:dyDescent="0.3">
      <c r="A1186">
        <v>148.69165100000001</v>
      </c>
      <c r="B1186">
        <f>output__2[[#This Row],[time]]-A1185</f>
        <v>0.12597800000000348</v>
      </c>
      <c r="C1186">
        <v>0.01</v>
      </c>
      <c r="D1186">
        <v>0.04</v>
      </c>
      <c r="E1186">
        <v>0.08</v>
      </c>
      <c r="F1186">
        <v>-0.02</v>
      </c>
      <c r="G1186">
        <v>0</v>
      </c>
      <c r="H1186">
        <v>0</v>
      </c>
      <c r="I1186">
        <f>output__2[[#This Row],[wx]]*180/PI()</f>
        <v>-1.1459155902616465</v>
      </c>
      <c r="J1186">
        <f>output__2[[#This Row],[wy]]*180/PI()</f>
        <v>0</v>
      </c>
      <c r="K1186">
        <f>output__2[[#This Row],[wz]]*180/PI()</f>
        <v>0</v>
      </c>
      <c r="L1186">
        <f>output__2[[#This Row],[wx (deg)]]*output__2[[#This Row],[dt]]</f>
        <v>-0.14436015422998569</v>
      </c>
      <c r="M1186">
        <f>output__2[[#This Row],[wy (deg)]]*output__2[[#This Row],[dt]]</f>
        <v>0</v>
      </c>
      <c r="N1186">
        <f>output__2[[#This Row],[wz (deg)]]*output__2[[#This Row],[dt]]</f>
        <v>0</v>
      </c>
      <c r="O1186">
        <f>SUM($L$2:output__2[[#This Row],[delta θx]])</f>
        <v>-186.40517462722212</v>
      </c>
      <c r="P1186">
        <f>SUM($M$2:output__2[[#This Row],[delta θy]])</f>
        <v>52.085990019432927</v>
      </c>
      <c r="Q1186">
        <f>SUM($N$2:output__2[[#This Row],[delta θz]])</f>
        <v>11.990200116159839</v>
      </c>
      <c r="R1186">
        <f>SQRT(output__2[[#This Row],[θ x]]^2+output__2[[#This Row],[θ y]]^2+output__2[[#This Row],[θ z]]^2)</f>
        <v>193.91648816677554</v>
      </c>
      <c r="S1186">
        <f>output__2[[#This Row],[ax]]*$B1186</f>
        <v>1.2597800000000348E-3</v>
      </c>
      <c r="T1186">
        <f>output__2[[#This Row],[ay]]*$B1186</f>
        <v>5.039120000000139E-3</v>
      </c>
      <c r="U1186">
        <f>output__2[[#This Row],[az]]*$B1186</f>
        <v>1.0078240000000278E-2</v>
      </c>
      <c r="V1186">
        <f>SUM(S$2:S1186)</f>
        <v>22.124947909999523</v>
      </c>
      <c r="W1186">
        <f>SUM(T$2:T1186)</f>
        <v>13.077023130000224</v>
      </c>
      <c r="X1186">
        <f>SUM($U$2:U1186)</f>
        <v>-100.68641464999945</v>
      </c>
      <c r="Y1186">
        <f>SQRT(output__2[[#This Row],[vx]]^2+output__2[[#This Row],[vy]]^2+output__2[[#This Row],[vz]]^2)</f>
        <v>103.91475327899488</v>
      </c>
      <c r="Z1186">
        <f t="shared" si="18"/>
        <v>0.97499999999999998</v>
      </c>
      <c r="AA1186">
        <f>output__2[[#This Row],[m segmental(kg)]]*output__2[[#This Row],[vmag]]</f>
        <v>101.31688444702</v>
      </c>
    </row>
    <row r="1187" spans="1:27" x14ac:dyDescent="0.3">
      <c r="A1187">
        <v>148.817485</v>
      </c>
      <c r="B1187">
        <f>output__2[[#This Row],[time]]-A1186</f>
        <v>0.12583399999999756</v>
      </c>
      <c r="C1187">
        <v>0.03</v>
      </c>
      <c r="D1187">
        <v>0.01</v>
      </c>
      <c r="E1187">
        <v>0</v>
      </c>
      <c r="F1187">
        <v>-0.03</v>
      </c>
      <c r="G1187">
        <v>0</v>
      </c>
      <c r="H1187">
        <v>-0.01</v>
      </c>
      <c r="I1187">
        <f>output__2[[#This Row],[wx]]*180/PI()</f>
        <v>-1.7188733853924696</v>
      </c>
      <c r="J1187">
        <f>output__2[[#This Row],[wy]]*180/PI()</f>
        <v>0</v>
      </c>
      <c r="K1187">
        <f>output__2[[#This Row],[wz]]*180/PI()</f>
        <v>-0.57295779513082323</v>
      </c>
      <c r="L1187">
        <f>output__2[[#This Row],[wx (deg)]]*output__2[[#This Row],[dt]]</f>
        <v>-0.21629271357747182</v>
      </c>
      <c r="M1187">
        <f>output__2[[#This Row],[wy (deg)]]*output__2[[#This Row],[dt]]</f>
        <v>0</v>
      </c>
      <c r="N1187">
        <f>output__2[[#This Row],[wz (deg)]]*output__2[[#This Row],[dt]]</f>
        <v>-7.2097571192490606E-2</v>
      </c>
      <c r="O1187">
        <f>SUM($L$2:output__2[[#This Row],[delta θx]])</f>
        <v>-186.6214673407996</v>
      </c>
      <c r="P1187">
        <f>SUM($M$2:output__2[[#This Row],[delta θy]])</f>
        <v>52.085990019432927</v>
      </c>
      <c r="Q1187">
        <f>SUM($N$2:output__2[[#This Row],[delta θz]])</f>
        <v>11.918102544967349</v>
      </c>
      <c r="R1187">
        <f>SQRT(output__2[[#This Row],[θ x]]^2+output__2[[#This Row],[θ y]]^2+output__2[[#This Row],[θ z]]^2)</f>
        <v>194.11997217445185</v>
      </c>
      <c r="S1187">
        <f>output__2[[#This Row],[ax]]*$B1187</f>
        <v>3.7750199999999267E-3</v>
      </c>
      <c r="T1187">
        <f>output__2[[#This Row],[ay]]*$B1187</f>
        <v>1.2583399999999756E-3</v>
      </c>
      <c r="U1187">
        <f>output__2[[#This Row],[az]]*$B1187</f>
        <v>0</v>
      </c>
      <c r="V1187">
        <f>SUM(S$2:S1187)</f>
        <v>22.128722929999523</v>
      </c>
      <c r="W1187">
        <f>SUM(T$2:T1187)</f>
        <v>13.078281470000224</v>
      </c>
      <c r="X1187">
        <f>SUM($U$2:U1187)</f>
        <v>-100.68641464999945</v>
      </c>
      <c r="Y1187">
        <f>SQRT(output__2[[#This Row],[vx]]^2+output__2[[#This Row],[vy]]^2+output__2[[#This Row],[vz]]^2)</f>
        <v>103.91571546110271</v>
      </c>
      <c r="Z1187">
        <f t="shared" si="18"/>
        <v>0.97499999999999998</v>
      </c>
      <c r="AA1187">
        <f>output__2[[#This Row],[m segmental(kg)]]*output__2[[#This Row],[vmag]]</f>
        <v>101.31782257457513</v>
      </c>
    </row>
    <row r="1188" spans="1:27" x14ac:dyDescent="0.3">
      <c r="A1188">
        <v>148.95146399999999</v>
      </c>
      <c r="B1188">
        <f>output__2[[#This Row],[time]]-A1187</f>
        <v>0.13397899999998231</v>
      </c>
      <c r="C1188">
        <v>0.02</v>
      </c>
      <c r="D1188">
        <v>7.0000000000000007E-2</v>
      </c>
      <c r="E1188">
        <v>0.1</v>
      </c>
      <c r="F1188">
        <v>0.01</v>
      </c>
      <c r="G1188">
        <v>-0.01</v>
      </c>
      <c r="H1188">
        <v>0</v>
      </c>
      <c r="I1188">
        <f>output__2[[#This Row],[wx]]*180/PI()</f>
        <v>0.57295779513082323</v>
      </c>
      <c r="J1188">
        <f>output__2[[#This Row],[wy]]*180/PI()</f>
        <v>-0.57295779513082323</v>
      </c>
      <c r="K1188">
        <f>output__2[[#This Row],[wz]]*180/PI()</f>
        <v>0</v>
      </c>
      <c r="L1188">
        <f>output__2[[#This Row],[wx (deg)]]*output__2[[#This Row],[dt]]</f>
        <v>7.6764312433822424E-2</v>
      </c>
      <c r="M1188">
        <f>output__2[[#This Row],[wy (deg)]]*output__2[[#This Row],[dt]]</f>
        <v>-7.6764312433822424E-2</v>
      </c>
      <c r="N1188">
        <f>output__2[[#This Row],[wz (deg)]]*output__2[[#This Row],[dt]]</f>
        <v>0</v>
      </c>
      <c r="O1188">
        <f>SUM($L$2:output__2[[#This Row],[delta θx]])</f>
        <v>-186.54470302836577</v>
      </c>
      <c r="P1188">
        <f>SUM($M$2:output__2[[#This Row],[delta θy]])</f>
        <v>52.009225706999104</v>
      </c>
      <c r="Q1188">
        <f>SUM($N$2:output__2[[#This Row],[delta θz]])</f>
        <v>11.918102544967349</v>
      </c>
      <c r="R1188">
        <f>SQRT(output__2[[#This Row],[θ x]]^2+output__2[[#This Row],[θ y]]^2+output__2[[#This Row],[θ z]]^2)</f>
        <v>194.02558324833123</v>
      </c>
      <c r="S1188">
        <f>output__2[[#This Row],[ax]]*$B1188</f>
        <v>2.6795799999996461E-3</v>
      </c>
      <c r="T1188">
        <f>output__2[[#This Row],[ay]]*$B1188</f>
        <v>9.3785299999987626E-3</v>
      </c>
      <c r="U1188">
        <f>output__2[[#This Row],[az]]*$B1188</f>
        <v>1.3397899999998231E-2</v>
      </c>
      <c r="V1188">
        <f>SUM(S$2:S1188)</f>
        <v>22.131402509999521</v>
      </c>
      <c r="W1188">
        <f>SUM(T$2:T1188)</f>
        <v>13.087660000000223</v>
      </c>
      <c r="X1188">
        <f>SUM($U$2:U1188)</f>
        <v>-100.67301674999945</v>
      </c>
      <c r="Y1188">
        <f>SQRT(output__2[[#This Row],[vx]]^2+output__2[[#This Row],[vy]]^2+output__2[[#This Row],[vz]]^2)</f>
        <v>103.90448557632577</v>
      </c>
      <c r="Z1188">
        <f t="shared" si="18"/>
        <v>0.97499999999999998</v>
      </c>
      <c r="AA1188">
        <f>output__2[[#This Row],[m segmental(kg)]]*output__2[[#This Row],[vmag]]</f>
        <v>101.30687343691763</v>
      </c>
    </row>
    <row r="1189" spans="1:27" x14ac:dyDescent="0.3">
      <c r="A1189">
        <v>149.06967399999999</v>
      </c>
      <c r="B1189">
        <f>output__2[[#This Row],[time]]-A1188</f>
        <v>0.11821000000000481</v>
      </c>
      <c r="C1189">
        <v>-7.0000000000000007E-2</v>
      </c>
      <c r="D1189">
        <v>0.1</v>
      </c>
      <c r="E1189">
        <v>0.09</v>
      </c>
      <c r="F1189">
        <v>-0.01</v>
      </c>
      <c r="G1189">
        <v>0</v>
      </c>
      <c r="H1189">
        <v>0.01</v>
      </c>
      <c r="I1189">
        <f>output__2[[#This Row],[wx]]*180/PI()</f>
        <v>-0.57295779513082323</v>
      </c>
      <c r="J1189">
        <f>output__2[[#This Row],[wy]]*180/PI()</f>
        <v>0</v>
      </c>
      <c r="K1189">
        <f>output__2[[#This Row],[wz]]*180/PI()</f>
        <v>0.57295779513082323</v>
      </c>
      <c r="L1189">
        <f>output__2[[#This Row],[wx (deg)]]*output__2[[#This Row],[dt]]</f>
        <v>-6.7729340962417367E-2</v>
      </c>
      <c r="M1189">
        <f>output__2[[#This Row],[wy (deg)]]*output__2[[#This Row],[dt]]</f>
        <v>0</v>
      </c>
      <c r="N1189">
        <f>output__2[[#This Row],[wz (deg)]]*output__2[[#This Row],[dt]]</f>
        <v>6.7729340962417367E-2</v>
      </c>
      <c r="O1189">
        <f>SUM($L$2:output__2[[#This Row],[delta θx]])</f>
        <v>-186.61243236932819</v>
      </c>
      <c r="P1189">
        <f>SUM($M$2:output__2[[#This Row],[delta θy]])</f>
        <v>52.009225706999104</v>
      </c>
      <c r="Q1189">
        <f>SUM($N$2:output__2[[#This Row],[delta θz]])</f>
        <v>11.985831885929766</v>
      </c>
      <c r="R1189">
        <f>SQRT(output__2[[#This Row],[θ x]]^2+output__2[[#This Row],[θ y]]^2+output__2[[#This Row],[θ z]]^2)</f>
        <v>194.09487277987645</v>
      </c>
      <c r="S1189">
        <f>output__2[[#This Row],[ax]]*$B1189</f>
        <v>-8.2747000000003377E-3</v>
      </c>
      <c r="T1189">
        <f>output__2[[#This Row],[ay]]*$B1189</f>
        <v>1.1821000000000482E-2</v>
      </c>
      <c r="U1189">
        <f>output__2[[#This Row],[az]]*$B1189</f>
        <v>1.0638900000000433E-2</v>
      </c>
      <c r="V1189">
        <f>SUM(S$2:S1189)</f>
        <v>22.12312780999952</v>
      </c>
      <c r="W1189">
        <f>SUM(T$2:T1189)</f>
        <v>13.099481000000225</v>
      </c>
      <c r="X1189">
        <f>SUM($U$2:U1189)</f>
        <v>-100.66237784999944</v>
      </c>
      <c r="Y1189">
        <f>SQRT(output__2[[#This Row],[vx]]^2+output__2[[#This Row],[vy]]^2+output__2[[#This Row],[vz]]^2)</f>
        <v>103.893905023264</v>
      </c>
      <c r="Z1189">
        <f t="shared" si="18"/>
        <v>0.97499999999999998</v>
      </c>
      <c r="AA1189">
        <f>output__2[[#This Row],[m segmental(kg)]]*output__2[[#This Row],[vmag]]</f>
        <v>101.29655739768239</v>
      </c>
    </row>
    <row r="1190" spans="1:27" x14ac:dyDescent="0.3">
      <c r="A1190">
        <v>149.198768</v>
      </c>
      <c r="B1190">
        <f>output__2[[#This Row],[time]]-A1189</f>
        <v>0.12909400000000915</v>
      </c>
      <c r="C1190">
        <v>-0.15</v>
      </c>
      <c r="D1190">
        <v>0</v>
      </c>
      <c r="E1190">
        <v>-0.08</v>
      </c>
      <c r="F1190">
        <v>0</v>
      </c>
      <c r="G1190">
        <v>0</v>
      </c>
      <c r="H1190">
        <v>-0.02</v>
      </c>
      <c r="I1190">
        <f>output__2[[#This Row],[wx]]*180/PI()</f>
        <v>0</v>
      </c>
      <c r="J1190">
        <f>output__2[[#This Row],[wy]]*180/PI()</f>
        <v>0</v>
      </c>
      <c r="K1190">
        <f>output__2[[#This Row],[wz]]*180/PI()</f>
        <v>-1.1459155902616465</v>
      </c>
      <c r="L1190">
        <f>output__2[[#This Row],[wx (deg)]]*output__2[[#This Row],[dt]]</f>
        <v>0</v>
      </c>
      <c r="M1190">
        <f>output__2[[#This Row],[wy (deg)]]*output__2[[#This Row],[dt]]</f>
        <v>0</v>
      </c>
      <c r="N1190">
        <f>output__2[[#This Row],[wz (deg)]]*output__2[[#This Row],[dt]]</f>
        <v>-0.14793082720924747</v>
      </c>
      <c r="O1190">
        <f>SUM($L$2:output__2[[#This Row],[delta θx]])</f>
        <v>-186.61243236932819</v>
      </c>
      <c r="P1190">
        <f>SUM($M$2:output__2[[#This Row],[delta θy]])</f>
        <v>52.009225706999104</v>
      </c>
      <c r="Q1190">
        <f>SUM($N$2:output__2[[#This Row],[delta θz]])</f>
        <v>11.837901058720519</v>
      </c>
      <c r="R1190">
        <f>SQRT(output__2[[#This Row],[θ x]]^2+output__2[[#This Row],[θ y]]^2+output__2[[#This Row],[θ z]]^2)</f>
        <v>194.08579385136542</v>
      </c>
      <c r="S1190">
        <f>output__2[[#This Row],[ax]]*$B1190</f>
        <v>-1.9364100000001373E-2</v>
      </c>
      <c r="T1190">
        <f>output__2[[#This Row],[ay]]*$B1190</f>
        <v>0</v>
      </c>
      <c r="U1190">
        <f>output__2[[#This Row],[az]]*$B1190</f>
        <v>-1.0327520000000732E-2</v>
      </c>
      <c r="V1190">
        <f>SUM(S$2:S1190)</f>
        <v>22.103763709999519</v>
      </c>
      <c r="W1190">
        <f>SUM(T$2:T1190)</f>
        <v>13.099481000000225</v>
      </c>
      <c r="X1190">
        <f>SUM($U$2:U1190)</f>
        <v>-100.67270536999945</v>
      </c>
      <c r="Y1190">
        <f>SQRT(output__2[[#This Row],[vx]]^2+output__2[[#This Row],[vy]]^2+output__2[[#This Row],[vz]]^2)</f>
        <v>103.89979008223055</v>
      </c>
      <c r="Z1190">
        <f t="shared" si="18"/>
        <v>0.97499999999999998</v>
      </c>
      <c r="AA1190">
        <f>output__2[[#This Row],[m segmental(kg)]]*output__2[[#This Row],[vmag]]</f>
        <v>101.30229533017479</v>
      </c>
    </row>
    <row r="1191" spans="1:27" x14ac:dyDescent="0.3">
      <c r="A1191">
        <v>149.32101599999999</v>
      </c>
      <c r="B1191">
        <f>output__2[[#This Row],[time]]-A1190</f>
        <v>0.12224799999998481</v>
      </c>
      <c r="C1191">
        <v>0</v>
      </c>
      <c r="D1191">
        <v>0.18</v>
      </c>
      <c r="E1191">
        <v>-0.14000000000000001</v>
      </c>
      <c r="F1191">
        <v>0</v>
      </c>
      <c r="G1191">
        <v>-0.02</v>
      </c>
      <c r="H1191">
        <v>-0.01</v>
      </c>
      <c r="I1191">
        <f>output__2[[#This Row],[wx]]*180/PI()</f>
        <v>0</v>
      </c>
      <c r="J1191">
        <f>output__2[[#This Row],[wy]]*180/PI()</f>
        <v>-1.1459155902616465</v>
      </c>
      <c r="K1191">
        <f>output__2[[#This Row],[wz]]*180/PI()</f>
        <v>-0.57295779513082323</v>
      </c>
      <c r="L1191">
        <f>output__2[[#This Row],[wx (deg)]]*output__2[[#This Row],[dt]]</f>
        <v>0</v>
      </c>
      <c r="M1191">
        <f>output__2[[#This Row],[wy (deg)]]*output__2[[#This Row],[dt]]</f>
        <v>-0.14008588907828837</v>
      </c>
      <c r="N1191">
        <f>output__2[[#This Row],[wz (deg)]]*output__2[[#This Row],[dt]]</f>
        <v>-7.0042944539144184E-2</v>
      </c>
      <c r="O1191">
        <f>SUM($L$2:output__2[[#This Row],[delta θx]])</f>
        <v>-186.61243236932819</v>
      </c>
      <c r="P1191">
        <f>SUM($M$2:output__2[[#This Row],[delta θy]])</f>
        <v>51.869139817920818</v>
      </c>
      <c r="Q1191">
        <f>SUM($N$2:output__2[[#This Row],[delta θz]])</f>
        <v>11.767858114181374</v>
      </c>
      <c r="R1191">
        <f>SQRT(output__2[[#This Row],[θ x]]^2+output__2[[#This Row],[θ y]]^2+output__2[[#This Row],[θ z]]^2)</f>
        <v>194.04404155975419</v>
      </c>
      <c r="S1191">
        <f>output__2[[#This Row],[ax]]*$B1191</f>
        <v>0</v>
      </c>
      <c r="T1191">
        <f>output__2[[#This Row],[ay]]*$B1191</f>
        <v>2.2004639999997265E-2</v>
      </c>
      <c r="U1191">
        <f>output__2[[#This Row],[az]]*$B1191</f>
        <v>-1.7114719999997877E-2</v>
      </c>
      <c r="V1191">
        <f>SUM(S$2:S1191)</f>
        <v>22.103763709999519</v>
      </c>
      <c r="W1191">
        <f>SUM(T$2:T1191)</f>
        <v>13.121485640000222</v>
      </c>
      <c r="X1191">
        <f>SUM($U$2:U1191)</f>
        <v>-100.68982008999944</v>
      </c>
      <c r="Y1191">
        <f>SQRT(output__2[[#This Row],[vx]]^2+output__2[[#This Row],[vy]]^2+output__2[[#This Row],[vz]]^2)</f>
        <v>103.91914946392065</v>
      </c>
      <c r="Z1191">
        <f t="shared" si="18"/>
        <v>0.97499999999999998</v>
      </c>
      <c r="AA1191">
        <f>output__2[[#This Row],[m segmental(kg)]]*output__2[[#This Row],[vmag]]</f>
        <v>101.32117072732262</v>
      </c>
    </row>
    <row r="1192" spans="1:27" x14ac:dyDescent="0.3">
      <c r="A1192">
        <v>149.44533300000001</v>
      </c>
      <c r="B1192">
        <f>output__2[[#This Row],[time]]-A1191</f>
        <v>0.12431700000001911</v>
      </c>
      <c r="C1192">
        <v>0.11</v>
      </c>
      <c r="D1192">
        <v>0.08</v>
      </c>
      <c r="E1192">
        <v>0</v>
      </c>
      <c r="F1192">
        <v>-0.01</v>
      </c>
      <c r="G1192">
        <v>0.01</v>
      </c>
      <c r="H1192">
        <v>0</v>
      </c>
      <c r="I1192">
        <f>output__2[[#This Row],[wx]]*180/PI()</f>
        <v>-0.57295779513082323</v>
      </c>
      <c r="J1192">
        <f>output__2[[#This Row],[wy]]*180/PI()</f>
        <v>0.57295779513082323</v>
      </c>
      <c r="K1192">
        <f>output__2[[#This Row],[wz]]*180/PI()</f>
        <v>0</v>
      </c>
      <c r="L1192">
        <f>output__2[[#This Row],[wx (deg)]]*output__2[[#This Row],[dt]]</f>
        <v>-7.1228394217289492E-2</v>
      </c>
      <c r="M1192">
        <f>output__2[[#This Row],[wy (deg)]]*output__2[[#This Row],[dt]]</f>
        <v>7.1228394217289492E-2</v>
      </c>
      <c r="N1192">
        <f>output__2[[#This Row],[wz (deg)]]*output__2[[#This Row],[dt]]</f>
        <v>0</v>
      </c>
      <c r="O1192">
        <f>SUM($L$2:output__2[[#This Row],[delta θx]])</f>
        <v>-186.68366076354548</v>
      </c>
      <c r="P1192">
        <f>SUM($M$2:output__2[[#This Row],[delta θy]])</f>
        <v>51.940368212138104</v>
      </c>
      <c r="Q1192">
        <f>SUM($N$2:output__2[[#This Row],[delta θz]])</f>
        <v>11.767858114181374</v>
      </c>
      <c r="R1192">
        <f>SQRT(output__2[[#This Row],[θ x]]^2+output__2[[#This Row],[θ y]]^2+output__2[[#This Row],[θ z]]^2)</f>
        <v>194.13158818359912</v>
      </c>
      <c r="S1192">
        <f>output__2[[#This Row],[ax]]*$B1192</f>
        <v>1.3674870000002101E-2</v>
      </c>
      <c r="T1192">
        <f>output__2[[#This Row],[ay]]*$B1192</f>
        <v>9.9453600000015286E-3</v>
      </c>
      <c r="U1192">
        <f>output__2[[#This Row],[az]]*$B1192</f>
        <v>0</v>
      </c>
      <c r="V1192">
        <f>SUM(S$2:S1192)</f>
        <v>22.117438579999522</v>
      </c>
      <c r="W1192">
        <f>SUM(T$2:T1192)</f>
        <v>13.131431000000223</v>
      </c>
      <c r="X1192">
        <f>SUM($U$2:U1192)</f>
        <v>-100.68982008999944</v>
      </c>
      <c r="Y1192">
        <f>SQRT(output__2[[#This Row],[vx]]^2+output__2[[#This Row],[vy]]^2+output__2[[#This Row],[vz]]^2)</f>
        <v>103.92331518578627</v>
      </c>
      <c r="Z1192">
        <f t="shared" si="18"/>
        <v>0.97499999999999998</v>
      </c>
      <c r="AA1192">
        <f>output__2[[#This Row],[m segmental(kg)]]*output__2[[#This Row],[vmag]]</f>
        <v>101.3252323061416</v>
      </c>
    </row>
    <row r="1193" spans="1:27" x14ac:dyDescent="0.3">
      <c r="A1193">
        <v>149.57403299999999</v>
      </c>
      <c r="B1193">
        <f>output__2[[#This Row],[time]]-A1192</f>
        <v>0.12869999999998072</v>
      </c>
      <c r="C1193">
        <v>0.01</v>
      </c>
      <c r="D1193">
        <v>0.11</v>
      </c>
      <c r="E1193">
        <v>-0.17</v>
      </c>
      <c r="F1193">
        <v>0.04</v>
      </c>
      <c r="G1193">
        <v>0.02</v>
      </c>
      <c r="H1193">
        <v>0</v>
      </c>
      <c r="I1193">
        <f>output__2[[#This Row],[wx]]*180/PI()</f>
        <v>2.2918311805232929</v>
      </c>
      <c r="J1193">
        <f>output__2[[#This Row],[wy]]*180/PI()</f>
        <v>1.1459155902616465</v>
      </c>
      <c r="K1193">
        <f>output__2[[#This Row],[wz]]*180/PI()</f>
        <v>0</v>
      </c>
      <c r="L1193">
        <f>output__2[[#This Row],[wx (deg)]]*output__2[[#This Row],[dt]]</f>
        <v>0.29495867293330363</v>
      </c>
      <c r="M1193">
        <f>output__2[[#This Row],[wy (deg)]]*output__2[[#This Row],[dt]]</f>
        <v>0.14747933646665182</v>
      </c>
      <c r="N1193">
        <f>output__2[[#This Row],[wz (deg)]]*output__2[[#This Row],[dt]]</f>
        <v>0</v>
      </c>
      <c r="O1193">
        <f>SUM($L$2:output__2[[#This Row],[delta θx]])</f>
        <v>-186.38870209061218</v>
      </c>
      <c r="P1193">
        <f>SUM($M$2:output__2[[#This Row],[delta θy]])</f>
        <v>52.087847548604756</v>
      </c>
      <c r="Q1193">
        <f>SUM($N$2:output__2[[#This Row],[delta θz]])</f>
        <v>11.767858114181374</v>
      </c>
      <c r="R1193">
        <f>SQRT(output__2[[#This Row],[θ x]]^2+output__2[[#This Row],[θ y]]^2+output__2[[#This Row],[θ z]]^2)</f>
        <v>193.88753083647532</v>
      </c>
      <c r="S1193">
        <f>output__2[[#This Row],[ax]]*$B1193</f>
        <v>1.2869999999998072E-3</v>
      </c>
      <c r="T1193">
        <f>output__2[[#This Row],[ay]]*$B1193</f>
        <v>1.415699999999788E-2</v>
      </c>
      <c r="U1193">
        <f>output__2[[#This Row],[az]]*$B1193</f>
        <v>-2.1878999999996724E-2</v>
      </c>
      <c r="V1193">
        <f>SUM(S$2:S1193)</f>
        <v>22.118725579999523</v>
      </c>
      <c r="W1193">
        <f>SUM(T$2:T1193)</f>
        <v>13.14558800000022</v>
      </c>
      <c r="X1193">
        <f>SUM($U$2:U1193)</f>
        <v>-100.71169908999944</v>
      </c>
      <c r="Y1193">
        <f>SQRT(output__2[[#This Row],[vx]]^2+output__2[[#This Row],[vy]]^2+output__2[[#This Row],[vz]]^2)</f>
        <v>103.94657684957052</v>
      </c>
      <c r="Z1193">
        <f t="shared" si="18"/>
        <v>0.97499999999999998</v>
      </c>
      <c r="AA1193">
        <f>output__2[[#This Row],[m segmental(kg)]]*output__2[[#This Row],[vmag]]</f>
        <v>101.34791242833126</v>
      </c>
    </row>
    <row r="1194" spans="1:27" x14ac:dyDescent="0.3">
      <c r="A1194">
        <v>149.69691499999999</v>
      </c>
      <c r="B1194">
        <f>output__2[[#This Row],[time]]-A1193</f>
        <v>0.12288200000000415</v>
      </c>
      <c r="C1194">
        <v>0.01</v>
      </c>
      <c r="D1194">
        <v>0.1</v>
      </c>
      <c r="E1194">
        <v>-0.04</v>
      </c>
      <c r="F1194">
        <v>0.01</v>
      </c>
      <c r="G1194">
        <v>0.01</v>
      </c>
      <c r="H1194">
        <v>0</v>
      </c>
      <c r="I1194">
        <f>output__2[[#This Row],[wx]]*180/PI()</f>
        <v>0.57295779513082323</v>
      </c>
      <c r="J1194">
        <f>output__2[[#This Row],[wy]]*180/PI()</f>
        <v>0.57295779513082323</v>
      </c>
      <c r="K1194">
        <f>output__2[[#This Row],[wz]]*180/PI()</f>
        <v>0</v>
      </c>
      <c r="L1194">
        <f>output__2[[#This Row],[wx (deg)]]*output__2[[#This Row],[dt]]</f>
        <v>7.0406199781268206E-2</v>
      </c>
      <c r="M1194">
        <f>output__2[[#This Row],[wy (deg)]]*output__2[[#This Row],[dt]]</f>
        <v>7.0406199781268206E-2</v>
      </c>
      <c r="N1194">
        <f>output__2[[#This Row],[wz (deg)]]*output__2[[#This Row],[dt]]</f>
        <v>0</v>
      </c>
      <c r="O1194">
        <f>SUM($L$2:output__2[[#This Row],[delta θx]])</f>
        <v>-186.31829589083091</v>
      </c>
      <c r="P1194">
        <f>SUM($M$2:output__2[[#This Row],[delta θy]])</f>
        <v>52.158253748386024</v>
      </c>
      <c r="Q1194">
        <f>SUM($N$2:output__2[[#This Row],[delta θz]])</f>
        <v>11.767858114181374</v>
      </c>
      <c r="R1194">
        <f>SQRT(output__2[[#This Row],[θ x]]^2+output__2[[#This Row],[θ y]]^2+output__2[[#This Row],[θ z]]^2)</f>
        <v>193.83878172940459</v>
      </c>
      <c r="S1194">
        <f>output__2[[#This Row],[ax]]*$B1194</f>
        <v>1.2288200000000417E-3</v>
      </c>
      <c r="T1194">
        <f>output__2[[#This Row],[ay]]*$B1194</f>
        <v>1.2288200000000415E-2</v>
      </c>
      <c r="U1194">
        <f>output__2[[#This Row],[az]]*$B1194</f>
        <v>-4.9152800000001667E-3</v>
      </c>
      <c r="V1194">
        <f>SUM(S$2:S1194)</f>
        <v>22.119954399999525</v>
      </c>
      <c r="W1194">
        <f>SUM(T$2:T1194)</f>
        <v>13.157876200000221</v>
      </c>
      <c r="X1194">
        <f>SUM($U$2:U1194)</f>
        <v>-100.71661436999945</v>
      </c>
      <c r="Y1194">
        <f>SQRT(output__2[[#This Row],[vx]]^2+output__2[[#This Row],[vy]]^2+output__2[[#This Row],[vz]]^2)</f>
        <v>103.95315531001341</v>
      </c>
      <c r="Z1194">
        <f t="shared" si="18"/>
        <v>0.97499999999999998</v>
      </c>
      <c r="AA1194">
        <f>output__2[[#This Row],[m segmental(kg)]]*output__2[[#This Row],[vmag]]</f>
        <v>101.35432642726308</v>
      </c>
    </row>
    <row r="1195" spans="1:27" x14ac:dyDescent="0.3">
      <c r="A1195">
        <v>149.82196999999999</v>
      </c>
      <c r="B1195">
        <f>output__2[[#This Row],[time]]-A1194</f>
        <v>0.12505500000000325</v>
      </c>
      <c r="C1195">
        <v>0.06</v>
      </c>
      <c r="D1195">
        <v>0.11</v>
      </c>
      <c r="E1195">
        <v>0.02</v>
      </c>
      <c r="F1195">
        <v>-0.02</v>
      </c>
      <c r="G1195">
        <v>0</v>
      </c>
      <c r="H1195">
        <v>0</v>
      </c>
      <c r="I1195">
        <f>output__2[[#This Row],[wx]]*180/PI()</f>
        <v>-1.1459155902616465</v>
      </c>
      <c r="J1195">
        <f>output__2[[#This Row],[wy]]*180/PI()</f>
        <v>0</v>
      </c>
      <c r="K1195">
        <f>output__2[[#This Row],[wz]]*180/PI()</f>
        <v>0</v>
      </c>
      <c r="L1195">
        <f>output__2[[#This Row],[wx (deg)]]*output__2[[#This Row],[dt]]</f>
        <v>-0.14330247414017391</v>
      </c>
      <c r="M1195">
        <f>output__2[[#This Row],[wy (deg)]]*output__2[[#This Row],[dt]]</f>
        <v>0</v>
      </c>
      <c r="N1195">
        <f>output__2[[#This Row],[wz (deg)]]*output__2[[#This Row],[dt]]</f>
        <v>0</v>
      </c>
      <c r="O1195">
        <f>SUM($L$2:output__2[[#This Row],[delta θx]])</f>
        <v>-186.46159836497108</v>
      </c>
      <c r="P1195">
        <f>SUM($M$2:output__2[[#This Row],[delta θy]])</f>
        <v>52.158253748386024</v>
      </c>
      <c r="Q1195">
        <f>SUM($N$2:output__2[[#This Row],[delta θz]])</f>
        <v>11.767858114181374</v>
      </c>
      <c r="R1195">
        <f>SQRT(output__2[[#This Row],[θ x]]^2+output__2[[#This Row],[θ y]]^2+output__2[[#This Row],[θ z]]^2)</f>
        <v>193.9765284344895</v>
      </c>
      <c r="S1195">
        <f>output__2[[#This Row],[ax]]*$B1195</f>
        <v>7.5033000000001944E-3</v>
      </c>
      <c r="T1195">
        <f>output__2[[#This Row],[ay]]*$B1195</f>
        <v>1.3756050000000358E-2</v>
      </c>
      <c r="U1195">
        <f>output__2[[#This Row],[az]]*$B1195</f>
        <v>2.5011000000000651E-3</v>
      </c>
      <c r="V1195">
        <f>SUM(S$2:S1195)</f>
        <v>22.127457699999525</v>
      </c>
      <c r="W1195">
        <f>SUM(T$2:T1195)</f>
        <v>13.17163225000022</v>
      </c>
      <c r="X1195">
        <f>SUM($U$2:U1195)</f>
        <v>-100.71411326999944</v>
      </c>
      <c r="Y1195">
        <f>SQRT(output__2[[#This Row],[vx]]^2+output__2[[#This Row],[vy]]^2+output__2[[#This Row],[vz]]^2)</f>
        <v>103.95407107062614</v>
      </c>
      <c r="Z1195">
        <f t="shared" si="18"/>
        <v>0.97499999999999998</v>
      </c>
      <c r="AA1195">
        <f>output__2[[#This Row],[m segmental(kg)]]*output__2[[#This Row],[vmag]]</f>
        <v>101.35521929386049</v>
      </c>
    </row>
    <row r="1196" spans="1:27" x14ac:dyDescent="0.3">
      <c r="A1196">
        <v>149.94741199999999</v>
      </c>
      <c r="B1196">
        <f>output__2[[#This Row],[time]]-A1195</f>
        <v>0.1254419999999925</v>
      </c>
      <c r="C1196">
        <v>0</v>
      </c>
      <c r="D1196">
        <v>0.08</v>
      </c>
      <c r="E1196">
        <v>0.02</v>
      </c>
      <c r="F1196">
        <v>0.02</v>
      </c>
      <c r="G1196">
        <v>0</v>
      </c>
      <c r="H1196">
        <v>-0.01</v>
      </c>
      <c r="I1196">
        <f>output__2[[#This Row],[wx]]*180/PI()</f>
        <v>1.1459155902616465</v>
      </c>
      <c r="J1196">
        <f>output__2[[#This Row],[wy]]*180/PI()</f>
        <v>0</v>
      </c>
      <c r="K1196">
        <f>output__2[[#This Row],[wz]]*180/PI()</f>
        <v>-0.57295779513082323</v>
      </c>
      <c r="L1196">
        <f>output__2[[#This Row],[wx (deg)]]*output__2[[#This Row],[dt]]</f>
        <v>0.14374594347359287</v>
      </c>
      <c r="M1196">
        <f>output__2[[#This Row],[wy (deg)]]*output__2[[#This Row],[dt]]</f>
        <v>0</v>
      </c>
      <c r="N1196">
        <f>output__2[[#This Row],[wz (deg)]]*output__2[[#This Row],[dt]]</f>
        <v>-7.1872971736796437E-2</v>
      </c>
      <c r="O1196">
        <f>SUM($L$2:output__2[[#This Row],[delta θx]])</f>
        <v>-186.31785242149749</v>
      </c>
      <c r="P1196">
        <f>SUM($M$2:output__2[[#This Row],[delta θy]])</f>
        <v>52.158253748386024</v>
      </c>
      <c r="Q1196">
        <f>SUM($N$2:output__2[[#This Row],[delta θz]])</f>
        <v>11.695985142444577</v>
      </c>
      <c r="R1196">
        <f>SQRT(output__2[[#This Row],[θ x]]^2+output__2[[#This Row],[θ y]]^2+output__2[[#This Row],[θ z]]^2)</f>
        <v>193.83400535894683</v>
      </c>
      <c r="S1196">
        <f>output__2[[#This Row],[ax]]*$B1196</f>
        <v>0</v>
      </c>
      <c r="T1196">
        <f>output__2[[#This Row],[ay]]*$B1196</f>
        <v>1.00353599999994E-2</v>
      </c>
      <c r="U1196">
        <f>output__2[[#This Row],[az]]*$B1196</f>
        <v>2.50883999999985E-3</v>
      </c>
      <c r="V1196">
        <f>SUM(S$2:S1196)</f>
        <v>22.127457699999525</v>
      </c>
      <c r="W1196">
        <f>SUM(T$2:T1196)</f>
        <v>13.18166761000022</v>
      </c>
      <c r="X1196">
        <f>SUM($U$2:U1196)</f>
        <v>-100.71160442999944</v>
      </c>
      <c r="Y1196">
        <f>SQRT(output__2[[#This Row],[vx]]^2+output__2[[#This Row],[vy]]^2+output__2[[#This Row],[vz]]^2)</f>
        <v>103.95291247536299</v>
      </c>
      <c r="Z1196">
        <f t="shared" si="18"/>
        <v>0.97499999999999998</v>
      </c>
      <c r="AA1196">
        <f>output__2[[#This Row],[m segmental(kg)]]*output__2[[#This Row],[vmag]]</f>
        <v>101.35408966347892</v>
      </c>
    </row>
    <row r="1197" spans="1:27" x14ac:dyDescent="0.3">
      <c r="A1197">
        <v>150.08687499999999</v>
      </c>
      <c r="B1197">
        <f>output__2[[#This Row],[time]]-A1196</f>
        <v>0.13946300000000633</v>
      </c>
      <c r="C1197">
        <v>-0.06</v>
      </c>
      <c r="D1197">
        <v>0.05</v>
      </c>
      <c r="E1197">
        <v>0.13</v>
      </c>
      <c r="F1197">
        <v>0.01</v>
      </c>
      <c r="G1197">
        <v>0.02</v>
      </c>
      <c r="H1197">
        <v>0</v>
      </c>
      <c r="I1197">
        <f>output__2[[#This Row],[wx]]*180/PI()</f>
        <v>0.57295779513082323</v>
      </c>
      <c r="J1197">
        <f>output__2[[#This Row],[wy]]*180/PI()</f>
        <v>1.1459155902616465</v>
      </c>
      <c r="K1197">
        <f>output__2[[#This Row],[wz]]*180/PI()</f>
        <v>0</v>
      </c>
      <c r="L1197">
        <f>output__2[[#This Row],[wx (deg)]]*output__2[[#This Row],[dt]]</f>
        <v>7.9906412982333627E-2</v>
      </c>
      <c r="M1197">
        <f>output__2[[#This Row],[wy (deg)]]*output__2[[#This Row],[dt]]</f>
        <v>0.15981282596466725</v>
      </c>
      <c r="N1197">
        <f>output__2[[#This Row],[wz (deg)]]*output__2[[#This Row],[dt]]</f>
        <v>0</v>
      </c>
      <c r="O1197">
        <f>SUM($L$2:output__2[[#This Row],[delta θx]])</f>
        <v>-186.23794600851517</v>
      </c>
      <c r="P1197">
        <f>SUM($M$2:output__2[[#This Row],[delta θy]])</f>
        <v>52.318066574350688</v>
      </c>
      <c r="Q1197">
        <f>SUM($N$2:output__2[[#This Row],[delta θz]])</f>
        <v>11.695985142444577</v>
      </c>
      <c r="R1197">
        <f>SQRT(output__2[[#This Row],[θ x]]^2+output__2[[#This Row],[θ y]]^2+output__2[[#This Row],[θ z]]^2)</f>
        <v>193.80028042291653</v>
      </c>
      <c r="S1197">
        <f>output__2[[#This Row],[ax]]*$B1197</f>
        <v>-8.3677800000003799E-3</v>
      </c>
      <c r="T1197">
        <f>output__2[[#This Row],[ay]]*$B1197</f>
        <v>6.9731500000003166E-3</v>
      </c>
      <c r="U1197">
        <f>output__2[[#This Row],[az]]*$B1197</f>
        <v>1.8130190000000823E-2</v>
      </c>
      <c r="V1197">
        <f>SUM(S$2:S1197)</f>
        <v>22.119089919999524</v>
      </c>
      <c r="W1197">
        <f>SUM(T$2:T1197)</f>
        <v>13.18864076000022</v>
      </c>
      <c r="X1197">
        <f>SUM($U$2:U1197)</f>
        <v>-100.69347423999943</v>
      </c>
      <c r="Y1197">
        <f>SQRT(output__2[[#This Row],[vx]]^2+output__2[[#This Row],[vy]]^2+output__2[[#This Row],[vz]]^2)</f>
        <v>103.93445116277275</v>
      </c>
      <c r="Z1197">
        <f t="shared" si="18"/>
        <v>0.97499999999999998</v>
      </c>
      <c r="AA1197">
        <f>output__2[[#This Row],[m segmental(kg)]]*output__2[[#This Row],[vmag]]</f>
        <v>101.33608988370342</v>
      </c>
    </row>
    <row r="1198" spans="1:27" x14ac:dyDescent="0.3">
      <c r="A1198">
        <v>150.198701</v>
      </c>
      <c r="B1198">
        <f>output__2[[#This Row],[time]]-A1197</f>
        <v>0.11182600000000775</v>
      </c>
      <c r="C1198">
        <v>-0.01</v>
      </c>
      <c r="D1198">
        <v>0.06</v>
      </c>
      <c r="E1198">
        <v>0.02</v>
      </c>
      <c r="F1198">
        <v>0.03</v>
      </c>
      <c r="G1198">
        <v>0.03</v>
      </c>
      <c r="H1198">
        <v>0</v>
      </c>
      <c r="I1198">
        <f>output__2[[#This Row],[wx]]*180/PI()</f>
        <v>1.7188733853924696</v>
      </c>
      <c r="J1198">
        <f>output__2[[#This Row],[wy]]*180/PI()</f>
        <v>1.7188733853924696</v>
      </c>
      <c r="K1198">
        <f>output__2[[#This Row],[wz]]*180/PI()</f>
        <v>0</v>
      </c>
      <c r="L1198">
        <f>output__2[[#This Row],[wx (deg)]]*output__2[[#This Row],[dt]]</f>
        <v>0.19221473519491164</v>
      </c>
      <c r="M1198">
        <f>output__2[[#This Row],[wy (deg)]]*output__2[[#This Row],[dt]]</f>
        <v>0.19221473519491164</v>
      </c>
      <c r="N1198">
        <f>output__2[[#This Row],[wz (deg)]]*output__2[[#This Row],[dt]]</f>
        <v>0</v>
      </c>
      <c r="O1198">
        <f>SUM($L$2:output__2[[#This Row],[delta θx]])</f>
        <v>-186.04573127332026</v>
      </c>
      <c r="P1198">
        <f>SUM($M$2:output__2[[#This Row],[delta θy]])</f>
        <v>52.510281309545597</v>
      </c>
      <c r="Q1198">
        <f>SUM($N$2:output__2[[#This Row],[delta θz]])</f>
        <v>11.695985142444577</v>
      </c>
      <c r="R1198">
        <f>SQRT(output__2[[#This Row],[θ x]]^2+output__2[[#This Row],[θ y]]^2+output__2[[#This Row],[θ z]]^2)</f>
        <v>193.66760141201831</v>
      </c>
      <c r="S1198">
        <f>output__2[[#This Row],[ax]]*$B1198</f>
        <v>-1.1182600000000775E-3</v>
      </c>
      <c r="T1198">
        <f>output__2[[#This Row],[ay]]*$B1198</f>
        <v>6.7095600000004647E-3</v>
      </c>
      <c r="U1198">
        <f>output__2[[#This Row],[az]]*$B1198</f>
        <v>2.2365200000001549E-3</v>
      </c>
      <c r="V1198">
        <f>SUM(S$2:S1198)</f>
        <v>22.117971659999526</v>
      </c>
      <c r="W1198">
        <f>SUM(T$2:T1198)</f>
        <v>13.195350320000221</v>
      </c>
      <c r="X1198">
        <f>SUM($U$2:U1198)</f>
        <v>-100.69123771999944</v>
      </c>
      <c r="Y1198">
        <f>SQRT(output__2[[#This Row],[vx]]^2+output__2[[#This Row],[vy]]^2+output__2[[#This Row],[vz]]^2)</f>
        <v>103.93289803524921</v>
      </c>
      <c r="Z1198">
        <f t="shared" si="18"/>
        <v>0.97499999999999998</v>
      </c>
      <c r="AA1198">
        <f>output__2[[#This Row],[m segmental(kg)]]*output__2[[#This Row],[vmag]]</f>
        <v>101.33457558436798</v>
      </c>
    </row>
    <row r="1199" spans="1:27" x14ac:dyDescent="0.3">
      <c r="A1199">
        <v>150.326359</v>
      </c>
      <c r="B1199">
        <f>output__2[[#This Row],[time]]-A1198</f>
        <v>0.12765799999999672</v>
      </c>
      <c r="C1199">
        <v>-0.03</v>
      </c>
      <c r="D1199">
        <v>-0.04</v>
      </c>
      <c r="E1199">
        <v>0.03</v>
      </c>
      <c r="F1199">
        <v>0.02</v>
      </c>
      <c r="G1199">
        <v>0.01</v>
      </c>
      <c r="H1199">
        <v>0</v>
      </c>
      <c r="I1199">
        <f>output__2[[#This Row],[wx]]*180/PI()</f>
        <v>1.1459155902616465</v>
      </c>
      <c r="J1199">
        <f>output__2[[#This Row],[wy]]*180/PI()</f>
        <v>0.57295779513082323</v>
      </c>
      <c r="K1199">
        <f>output__2[[#This Row],[wz]]*180/PI()</f>
        <v>0</v>
      </c>
      <c r="L1199">
        <f>output__2[[#This Row],[wx (deg)]]*output__2[[#This Row],[dt]]</f>
        <v>0.1462852924216175</v>
      </c>
      <c r="M1199">
        <f>output__2[[#This Row],[wy (deg)]]*output__2[[#This Row],[dt]]</f>
        <v>7.3142646210808751E-2</v>
      </c>
      <c r="N1199">
        <f>output__2[[#This Row],[wz (deg)]]*output__2[[#This Row],[dt]]</f>
        <v>0</v>
      </c>
      <c r="O1199">
        <f>SUM($L$2:output__2[[#This Row],[delta θx]])</f>
        <v>-185.89944598089863</v>
      </c>
      <c r="P1199">
        <f>SUM($M$2:output__2[[#This Row],[delta θy]])</f>
        <v>52.583423955756409</v>
      </c>
      <c r="Q1199">
        <f>SUM($N$2:output__2[[#This Row],[delta θz]])</f>
        <v>11.695985142444577</v>
      </c>
      <c r="R1199">
        <f>SQRT(output__2[[#This Row],[θ x]]^2+output__2[[#This Row],[θ y]]^2+output__2[[#This Row],[θ z]]^2)</f>
        <v>193.54693632131753</v>
      </c>
      <c r="S1199">
        <f>output__2[[#This Row],[ax]]*$B1199</f>
        <v>-3.8297399999999014E-3</v>
      </c>
      <c r="T1199">
        <f>output__2[[#This Row],[ay]]*$B1199</f>
        <v>-5.1063199999998692E-3</v>
      </c>
      <c r="U1199">
        <f>output__2[[#This Row],[az]]*$B1199</f>
        <v>3.8297399999999014E-3</v>
      </c>
      <c r="V1199">
        <f>SUM(S$2:S1199)</f>
        <v>22.114141919999525</v>
      </c>
      <c r="W1199">
        <f>SUM(T$2:T1199)</f>
        <v>13.190244000000222</v>
      </c>
      <c r="X1199">
        <f>SUM($U$2:U1199)</f>
        <v>-100.68740797999943</v>
      </c>
      <c r="Y1199">
        <f>SQRT(output__2[[#This Row],[vx]]^2+output__2[[#This Row],[vy]]^2+output__2[[#This Row],[vz]]^2)</f>
        <v>103.92772457515018</v>
      </c>
      <c r="Z1199">
        <f t="shared" si="18"/>
        <v>0.97499999999999998</v>
      </c>
      <c r="AA1199">
        <f>output__2[[#This Row],[m segmental(kg)]]*output__2[[#This Row],[vmag]]</f>
        <v>101.32953146077142</v>
      </c>
    </row>
    <row r="1200" spans="1:27" x14ac:dyDescent="0.3">
      <c r="A1200">
        <v>150.45552699999999</v>
      </c>
      <c r="B1200">
        <f>output__2[[#This Row],[time]]-A1199</f>
        <v>0.12916799999999284</v>
      </c>
      <c r="C1200">
        <v>0.05</v>
      </c>
      <c r="D1200">
        <v>0.06</v>
      </c>
      <c r="E1200">
        <v>-0.09</v>
      </c>
      <c r="F1200">
        <v>0.01</v>
      </c>
      <c r="G1200">
        <v>0.02</v>
      </c>
      <c r="H1200">
        <v>0.01</v>
      </c>
      <c r="I1200">
        <f>output__2[[#This Row],[wx]]*180/PI()</f>
        <v>0.57295779513082323</v>
      </c>
      <c r="J1200">
        <f>output__2[[#This Row],[wy]]*180/PI()</f>
        <v>1.1459155902616465</v>
      </c>
      <c r="K1200">
        <f>output__2[[#This Row],[wz]]*180/PI()</f>
        <v>0.57295779513082323</v>
      </c>
      <c r="L1200">
        <f>output__2[[#This Row],[wx (deg)]]*output__2[[#This Row],[dt]]</f>
        <v>7.4007812481454077E-2</v>
      </c>
      <c r="M1200">
        <f>output__2[[#This Row],[wy (deg)]]*output__2[[#This Row],[dt]]</f>
        <v>0.14801562496290815</v>
      </c>
      <c r="N1200">
        <f>output__2[[#This Row],[wz (deg)]]*output__2[[#This Row],[dt]]</f>
        <v>7.4007812481454077E-2</v>
      </c>
      <c r="O1200">
        <f>SUM($L$2:output__2[[#This Row],[delta θx]])</f>
        <v>-185.82543816841718</v>
      </c>
      <c r="P1200">
        <f>SUM($M$2:output__2[[#This Row],[delta θy]])</f>
        <v>52.731439580719318</v>
      </c>
      <c r="Q1200">
        <f>SUM($N$2:output__2[[#This Row],[delta θz]])</f>
        <v>11.769992954926032</v>
      </c>
      <c r="R1200">
        <f>SQRT(output__2[[#This Row],[θ x]]^2+output__2[[#This Row],[θ y]]^2+output__2[[#This Row],[θ z]]^2)</f>
        <v>193.52062144613504</v>
      </c>
      <c r="S1200">
        <f>output__2[[#This Row],[ax]]*$B1200</f>
        <v>6.4583999999996422E-3</v>
      </c>
      <c r="T1200">
        <f>output__2[[#This Row],[ay]]*$B1200</f>
        <v>7.7500799999995701E-3</v>
      </c>
      <c r="U1200">
        <f>output__2[[#This Row],[az]]*$B1200</f>
        <v>-1.1625119999999356E-2</v>
      </c>
      <c r="V1200">
        <f>SUM(S$2:S1200)</f>
        <v>22.120600319999525</v>
      </c>
      <c r="W1200">
        <f>SUM(T$2:T1200)</f>
        <v>13.197994080000221</v>
      </c>
      <c r="X1200">
        <f>SUM($U$2:U1200)</f>
        <v>-100.69903309999944</v>
      </c>
      <c r="Y1200">
        <f>SQRT(output__2[[#This Row],[vx]]^2+output__2[[#This Row],[vy]]^2+output__2[[#This Row],[vz]]^2)</f>
        <v>103.94134535173031</v>
      </c>
      <c r="Z1200">
        <f t="shared" si="18"/>
        <v>0.97499999999999998</v>
      </c>
      <c r="AA1200">
        <f>output__2[[#This Row],[m segmental(kg)]]*output__2[[#This Row],[vmag]]</f>
        <v>101.34281171793704</v>
      </c>
    </row>
    <row r="1201" spans="1:27" x14ac:dyDescent="0.3">
      <c r="A1201">
        <v>150.582626</v>
      </c>
      <c r="B1201">
        <f>output__2[[#This Row],[time]]-A1200</f>
        <v>0.12709900000001539</v>
      </c>
      <c r="C1201">
        <v>0</v>
      </c>
      <c r="D1201">
        <v>0.09</v>
      </c>
      <c r="E1201">
        <v>-0.23</v>
      </c>
      <c r="F1201">
        <v>0.02</v>
      </c>
      <c r="G1201">
        <v>0</v>
      </c>
      <c r="H1201">
        <v>0.01</v>
      </c>
      <c r="I1201">
        <f>output__2[[#This Row],[wx]]*180/PI()</f>
        <v>1.1459155902616465</v>
      </c>
      <c r="J1201">
        <f>output__2[[#This Row],[wy]]*180/PI()</f>
        <v>0</v>
      </c>
      <c r="K1201">
        <f>output__2[[#This Row],[wz]]*180/PI()</f>
        <v>0.57295779513082323</v>
      </c>
      <c r="L1201">
        <f>output__2[[#This Row],[wx (deg)]]*output__2[[#This Row],[dt]]</f>
        <v>0.14564472560668265</v>
      </c>
      <c r="M1201">
        <f>output__2[[#This Row],[wy (deg)]]*output__2[[#This Row],[dt]]</f>
        <v>0</v>
      </c>
      <c r="N1201">
        <f>output__2[[#This Row],[wz (deg)]]*output__2[[#This Row],[dt]]</f>
        <v>7.2822362803341326E-2</v>
      </c>
      <c r="O1201">
        <f>SUM($L$2:output__2[[#This Row],[delta θx]])</f>
        <v>-185.67979344281051</v>
      </c>
      <c r="P1201">
        <f>SUM($M$2:output__2[[#This Row],[delta θy]])</f>
        <v>52.731439580719318</v>
      </c>
      <c r="Q1201">
        <f>SUM($N$2:output__2[[#This Row],[delta θz]])</f>
        <v>11.842815317729373</v>
      </c>
      <c r="R1201">
        <f>SQRT(output__2[[#This Row],[θ x]]^2+output__2[[#This Row],[θ y]]^2+output__2[[#This Row],[θ z]]^2)</f>
        <v>193.38521837997254</v>
      </c>
      <c r="S1201">
        <f>output__2[[#This Row],[ax]]*$B1201</f>
        <v>0</v>
      </c>
      <c r="T1201">
        <f>output__2[[#This Row],[ay]]*$B1201</f>
        <v>1.1438910000001384E-2</v>
      </c>
      <c r="U1201">
        <f>output__2[[#This Row],[az]]*$B1201</f>
        <v>-2.9232770000003541E-2</v>
      </c>
      <c r="V1201">
        <f>SUM(S$2:S1201)</f>
        <v>22.120600319999525</v>
      </c>
      <c r="W1201">
        <f>SUM(T$2:T1201)</f>
        <v>13.209432990000222</v>
      </c>
      <c r="X1201">
        <f>SUM($U$2:U1201)</f>
        <v>-100.72826586999945</v>
      </c>
      <c r="Y1201">
        <f>SQRT(output__2[[#This Row],[vx]]^2+output__2[[#This Row],[vy]]^2+output__2[[#This Row],[vz]]^2)</f>
        <v>103.97111918033663</v>
      </c>
      <c r="Z1201">
        <f t="shared" si="18"/>
        <v>0.97499999999999998</v>
      </c>
      <c r="AA1201">
        <f>output__2[[#This Row],[m segmental(kg)]]*output__2[[#This Row],[vmag]]</f>
        <v>101.37184120082821</v>
      </c>
    </row>
    <row r="1202" spans="1:27" x14ac:dyDescent="0.3">
      <c r="A1202">
        <v>150.71728199999998</v>
      </c>
      <c r="B1202">
        <f>output__2[[#This Row],[time]]-A1201</f>
        <v>0.13465599999997835</v>
      </c>
      <c r="C1202">
        <v>0.03</v>
      </c>
      <c r="D1202">
        <v>0.15</v>
      </c>
      <c r="E1202">
        <v>-0.08</v>
      </c>
      <c r="F1202">
        <v>0.08</v>
      </c>
      <c r="G1202">
        <v>-0.09</v>
      </c>
      <c r="H1202">
        <v>0</v>
      </c>
      <c r="I1202">
        <f>output__2[[#This Row],[wx]]*180/PI()</f>
        <v>4.5836623610465859</v>
      </c>
      <c r="J1202">
        <f>output__2[[#This Row],[wy]]*180/PI()</f>
        <v>-5.156620156177409</v>
      </c>
      <c r="K1202">
        <f>output__2[[#This Row],[wz]]*180/PI()</f>
        <v>0</v>
      </c>
      <c r="L1202">
        <f>output__2[[#This Row],[wx (deg)]]*output__2[[#This Row],[dt]]</f>
        <v>0.61721763888898984</v>
      </c>
      <c r="M1202">
        <f>output__2[[#This Row],[wy (deg)]]*output__2[[#This Row],[dt]]</f>
        <v>-0.69436984375011357</v>
      </c>
      <c r="N1202">
        <f>output__2[[#This Row],[wz (deg)]]*output__2[[#This Row],[dt]]</f>
        <v>0</v>
      </c>
      <c r="O1202">
        <f>SUM($L$2:output__2[[#This Row],[delta θx]])</f>
        <v>-185.0625758039215</v>
      </c>
      <c r="P1202">
        <f>SUM($M$2:output__2[[#This Row],[delta θy]])</f>
        <v>52.037069736969201</v>
      </c>
      <c r="Q1202">
        <f>SUM($N$2:output__2[[#This Row],[delta θz]])</f>
        <v>11.842815317729373</v>
      </c>
      <c r="R1202">
        <f>SQRT(output__2[[#This Row],[θ x]]^2+output__2[[#This Row],[θ y]]^2+output__2[[#This Row],[θ z]]^2)</f>
        <v>192.60390926625095</v>
      </c>
      <c r="S1202">
        <f>output__2[[#This Row],[ax]]*$B1202</f>
        <v>4.0396799999993507E-3</v>
      </c>
      <c r="T1202">
        <f>output__2[[#This Row],[ay]]*$B1202</f>
        <v>2.0198399999996751E-2</v>
      </c>
      <c r="U1202">
        <f>output__2[[#This Row],[az]]*$B1202</f>
        <v>-1.0772479999998268E-2</v>
      </c>
      <c r="V1202">
        <f>SUM(S$2:S1202)</f>
        <v>22.124639999999523</v>
      </c>
      <c r="W1202">
        <f>SUM(T$2:T1202)</f>
        <v>13.229631390000218</v>
      </c>
      <c r="X1202">
        <f>SUM($U$2:U1202)</f>
        <v>-100.73903834999945</v>
      </c>
      <c r="Y1202">
        <f>SQRT(output__2[[#This Row],[vx]]^2+output__2[[#This Row],[vy]]^2+output__2[[#This Row],[vz]]^2)</f>
        <v>103.98498300008285</v>
      </c>
      <c r="Z1202">
        <f t="shared" si="18"/>
        <v>0.97499999999999998</v>
      </c>
      <c r="AA1202">
        <f>output__2[[#This Row],[m segmental(kg)]]*output__2[[#This Row],[vmag]]</f>
        <v>101.38535842508078</v>
      </c>
    </row>
    <row r="1203" spans="1:27" x14ac:dyDescent="0.3">
      <c r="A1203">
        <v>150.82708499999998</v>
      </c>
      <c r="B1203">
        <f>output__2[[#This Row],[time]]-A1202</f>
        <v>0.10980299999999943</v>
      </c>
      <c r="C1203">
        <v>-0.02</v>
      </c>
      <c r="D1203">
        <v>0.03</v>
      </c>
      <c r="E1203">
        <v>-0.06</v>
      </c>
      <c r="F1203">
        <v>-0.01</v>
      </c>
      <c r="G1203">
        <v>0.02</v>
      </c>
      <c r="H1203">
        <v>-0.01</v>
      </c>
      <c r="I1203">
        <f>output__2[[#This Row],[wx]]*180/PI()</f>
        <v>-0.57295779513082323</v>
      </c>
      <c r="J1203">
        <f>output__2[[#This Row],[wy]]*180/PI()</f>
        <v>1.1459155902616465</v>
      </c>
      <c r="K1203">
        <f>output__2[[#This Row],[wz]]*180/PI()</f>
        <v>-0.57295779513082323</v>
      </c>
      <c r="L1203">
        <f>output__2[[#This Row],[wx (deg)]]*output__2[[#This Row],[dt]]</f>
        <v>-6.2912484778749458E-2</v>
      </c>
      <c r="M1203">
        <f>output__2[[#This Row],[wy (deg)]]*output__2[[#This Row],[dt]]</f>
        <v>0.12582496955749892</v>
      </c>
      <c r="N1203">
        <f>output__2[[#This Row],[wz (deg)]]*output__2[[#This Row],[dt]]</f>
        <v>-6.2912484778749458E-2</v>
      </c>
      <c r="O1203">
        <f>SUM($L$2:output__2[[#This Row],[delta θx]])</f>
        <v>-185.12548828870027</v>
      </c>
      <c r="P1203">
        <f>SUM($M$2:output__2[[#This Row],[delta θy]])</f>
        <v>52.1628947065267</v>
      </c>
      <c r="Q1203">
        <f>SUM($N$2:output__2[[#This Row],[delta θz]])</f>
        <v>11.779902832950624</v>
      </c>
      <c r="R1203">
        <f>SQRT(output__2[[#This Row],[θ x]]^2+output__2[[#This Row],[θ y]]^2+output__2[[#This Row],[θ z]]^2)</f>
        <v>192.69452537383529</v>
      </c>
      <c r="S1203">
        <f>output__2[[#This Row],[ax]]*$B1203</f>
        <v>-2.1960599999999888E-3</v>
      </c>
      <c r="T1203">
        <f>output__2[[#This Row],[ay]]*$B1203</f>
        <v>3.2940899999999826E-3</v>
      </c>
      <c r="U1203">
        <f>output__2[[#This Row],[az]]*$B1203</f>
        <v>-6.5881799999999652E-3</v>
      </c>
      <c r="V1203">
        <f>SUM(S$2:S1203)</f>
        <v>22.122443939999524</v>
      </c>
      <c r="W1203">
        <f>SUM(T$2:T1203)</f>
        <v>13.232925480000219</v>
      </c>
      <c r="X1203">
        <f>SUM($U$2:U1203)</f>
        <v>-100.74562652999944</v>
      </c>
      <c r="Y1203">
        <f>SQRT(output__2[[#This Row],[vx]]^2+output__2[[#This Row],[vy]]^2+output__2[[#This Row],[vz]]^2)</f>
        <v>103.99131746237177</v>
      </c>
      <c r="Z1203">
        <f t="shared" si="18"/>
        <v>0.97499999999999998</v>
      </c>
      <c r="AA1203">
        <f>output__2[[#This Row],[m segmental(kg)]]*output__2[[#This Row],[vmag]]</f>
        <v>101.39153452581247</v>
      </c>
    </row>
    <row r="1204" spans="1:27" x14ac:dyDescent="0.3">
      <c r="A1204">
        <v>150.95247699999999</v>
      </c>
      <c r="B1204">
        <f>output__2[[#This Row],[time]]-A1203</f>
        <v>0.12539200000000505</v>
      </c>
      <c r="C1204">
        <v>-0.01</v>
      </c>
      <c r="D1204">
        <v>0.04</v>
      </c>
      <c r="E1204">
        <v>-0.05</v>
      </c>
      <c r="F1204">
        <v>0.01</v>
      </c>
      <c r="G1204">
        <v>0</v>
      </c>
      <c r="H1204">
        <v>-0.01</v>
      </c>
      <c r="I1204">
        <f>output__2[[#This Row],[wx]]*180/PI()</f>
        <v>0.57295779513082323</v>
      </c>
      <c r="J1204">
        <f>output__2[[#This Row],[wy]]*180/PI()</f>
        <v>0</v>
      </c>
      <c r="K1204">
        <f>output__2[[#This Row],[wz]]*180/PI()</f>
        <v>-0.57295779513082323</v>
      </c>
      <c r="L1204">
        <f>output__2[[#This Row],[wx (deg)]]*output__2[[#This Row],[dt]]</f>
        <v>7.1844323847047087E-2</v>
      </c>
      <c r="M1204">
        <f>output__2[[#This Row],[wy (deg)]]*output__2[[#This Row],[dt]]</f>
        <v>0</v>
      </c>
      <c r="N1204">
        <f>output__2[[#This Row],[wz (deg)]]*output__2[[#This Row],[dt]]</f>
        <v>-7.1844323847047087E-2</v>
      </c>
      <c r="O1204">
        <f>SUM($L$2:output__2[[#This Row],[delta θx]])</f>
        <v>-185.05364396485322</v>
      </c>
      <c r="P1204">
        <f>SUM($M$2:output__2[[#This Row],[delta θy]])</f>
        <v>52.1628947065267</v>
      </c>
      <c r="Q1204">
        <f>SUM($N$2:output__2[[#This Row],[delta θz]])</f>
        <v>11.708058509103576</v>
      </c>
      <c r="R1204">
        <f>SQRT(output__2[[#This Row],[θ x]]^2+output__2[[#This Row],[θ y]]^2+output__2[[#This Row],[θ z]]^2)</f>
        <v>192.62112387505022</v>
      </c>
      <c r="S1204">
        <f>output__2[[#This Row],[ax]]*$B1204</f>
        <v>-1.2539200000000505E-3</v>
      </c>
      <c r="T1204">
        <f>output__2[[#This Row],[ay]]*$B1204</f>
        <v>5.0156800000002019E-3</v>
      </c>
      <c r="U1204">
        <f>output__2[[#This Row],[az]]*$B1204</f>
        <v>-6.2696000000002534E-3</v>
      </c>
      <c r="V1204">
        <f>SUM(S$2:S1204)</f>
        <v>22.121190019999524</v>
      </c>
      <c r="W1204">
        <f>SUM(T$2:T1204)</f>
        <v>13.237941160000219</v>
      </c>
      <c r="X1204">
        <f>SUM($U$2:U1204)</f>
        <v>-100.75189612999944</v>
      </c>
      <c r="Y1204">
        <f>SQRT(output__2[[#This Row],[vx]]^2+output__2[[#This Row],[vy]]^2+output__2[[#This Row],[vz]]^2)</f>
        <v>103.99776299443536</v>
      </c>
      <c r="Z1204">
        <f t="shared" si="18"/>
        <v>0.97499999999999998</v>
      </c>
      <c r="AA1204">
        <f>output__2[[#This Row],[m segmental(kg)]]*output__2[[#This Row],[vmag]]</f>
        <v>101.39781891957448</v>
      </c>
    </row>
    <row r="1205" spans="1:27" x14ac:dyDescent="0.3">
      <c r="A1205">
        <v>151.07835399999999</v>
      </c>
      <c r="B1205">
        <f>output__2[[#This Row],[time]]-A1204</f>
        <v>0.12587700000000268</v>
      </c>
      <c r="C1205">
        <v>0.02</v>
      </c>
      <c r="D1205">
        <v>0.1</v>
      </c>
      <c r="E1205">
        <v>0.17</v>
      </c>
      <c r="F1205">
        <v>0</v>
      </c>
      <c r="G1205">
        <v>0</v>
      </c>
      <c r="H1205">
        <v>-0.01</v>
      </c>
      <c r="I1205">
        <f>output__2[[#This Row],[wx]]*180/PI()</f>
        <v>0</v>
      </c>
      <c r="J1205">
        <f>output__2[[#This Row],[wy]]*180/PI()</f>
        <v>0</v>
      </c>
      <c r="K1205">
        <f>output__2[[#This Row],[wz]]*180/PI()</f>
        <v>-0.57295779513082323</v>
      </c>
      <c r="L1205">
        <f>output__2[[#This Row],[wx (deg)]]*output__2[[#This Row],[dt]]</f>
        <v>0</v>
      </c>
      <c r="M1205">
        <f>output__2[[#This Row],[wy (deg)]]*output__2[[#This Row],[dt]]</f>
        <v>0</v>
      </c>
      <c r="N1205">
        <f>output__2[[#This Row],[wz (deg)]]*output__2[[#This Row],[dt]]</f>
        <v>-7.2122208377684169E-2</v>
      </c>
      <c r="O1205">
        <f>SUM($L$2:output__2[[#This Row],[delta θx]])</f>
        <v>-185.05364396485322</v>
      </c>
      <c r="P1205">
        <f>SUM($M$2:output__2[[#This Row],[delta θy]])</f>
        <v>52.1628947065267</v>
      </c>
      <c r="Q1205">
        <f>SUM($N$2:output__2[[#This Row],[delta θz]])</f>
        <v>11.635936300725893</v>
      </c>
      <c r="R1205">
        <f>SQRT(output__2[[#This Row],[θ x]]^2+output__2[[#This Row],[θ y]]^2+output__2[[#This Row],[θ z]]^2)</f>
        <v>192.61675353517251</v>
      </c>
      <c r="S1205">
        <f>output__2[[#This Row],[ax]]*$B1205</f>
        <v>2.5175400000000537E-3</v>
      </c>
      <c r="T1205">
        <f>output__2[[#This Row],[ay]]*$B1205</f>
        <v>1.2587700000000269E-2</v>
      </c>
      <c r="U1205">
        <f>output__2[[#This Row],[az]]*$B1205</f>
        <v>2.1399090000000457E-2</v>
      </c>
      <c r="V1205">
        <f>SUM(S$2:S1205)</f>
        <v>22.123707559999524</v>
      </c>
      <c r="W1205">
        <f>SUM(T$2:T1205)</f>
        <v>13.25052886000022</v>
      </c>
      <c r="X1205">
        <f>SUM($U$2:U1205)</f>
        <v>-100.73049703999943</v>
      </c>
      <c r="Y1205">
        <f>SQRT(output__2[[#This Row],[vx]]^2+output__2[[#This Row],[vy]]^2+output__2[[#This Row],[vz]]^2)</f>
        <v>103.9791709199271</v>
      </c>
      <c r="Z1205">
        <f t="shared" si="18"/>
        <v>0.97499999999999998</v>
      </c>
      <c r="AA1205">
        <f>output__2[[#This Row],[m segmental(kg)]]*output__2[[#This Row],[vmag]]</f>
        <v>101.37969164692892</v>
      </c>
    </row>
    <row r="1206" spans="1:27" x14ac:dyDescent="0.3">
      <c r="A1206">
        <v>151.20683</v>
      </c>
      <c r="B1206">
        <f>output__2[[#This Row],[time]]-A1205</f>
        <v>0.12847600000000625</v>
      </c>
      <c r="C1206">
        <v>-0.01</v>
      </c>
      <c r="D1206">
        <v>0.12</v>
      </c>
      <c r="E1206">
        <v>0.01</v>
      </c>
      <c r="F1206">
        <v>-0.02</v>
      </c>
      <c r="G1206">
        <v>-0.01</v>
      </c>
      <c r="H1206">
        <v>0</v>
      </c>
      <c r="I1206">
        <f>output__2[[#This Row],[wx]]*180/PI()</f>
        <v>-1.1459155902616465</v>
      </c>
      <c r="J1206">
        <f>output__2[[#This Row],[wy]]*180/PI()</f>
        <v>-0.57295779513082323</v>
      </c>
      <c r="K1206">
        <f>output__2[[#This Row],[wz]]*180/PI()</f>
        <v>0</v>
      </c>
      <c r="L1206">
        <f>output__2[[#This Row],[wx (deg)]]*output__2[[#This Row],[dt]]</f>
        <v>-0.14722265137446244</v>
      </c>
      <c r="M1206">
        <f>output__2[[#This Row],[wy (deg)]]*output__2[[#This Row],[dt]]</f>
        <v>-7.3611325687231222E-2</v>
      </c>
      <c r="N1206">
        <f>output__2[[#This Row],[wz (deg)]]*output__2[[#This Row],[dt]]</f>
        <v>0</v>
      </c>
      <c r="O1206">
        <f>SUM($L$2:output__2[[#This Row],[delta θx]])</f>
        <v>-185.20086661622767</v>
      </c>
      <c r="P1206">
        <f>SUM($M$2:output__2[[#This Row],[delta θy]])</f>
        <v>52.089283380839468</v>
      </c>
      <c r="Q1206">
        <f>SUM($N$2:output__2[[#This Row],[delta θz]])</f>
        <v>11.635936300725893</v>
      </c>
      <c r="R1206">
        <f>SQRT(output__2[[#This Row],[θ x]]^2+output__2[[#This Row],[θ y]]^2+output__2[[#This Row],[θ z]]^2)</f>
        <v>192.73829264607929</v>
      </c>
      <c r="S1206">
        <f>output__2[[#This Row],[ax]]*$B1206</f>
        <v>-1.2847600000000625E-3</v>
      </c>
      <c r="T1206">
        <f>output__2[[#This Row],[ay]]*$B1206</f>
        <v>1.5417120000000749E-2</v>
      </c>
      <c r="U1206">
        <f>output__2[[#This Row],[az]]*$B1206</f>
        <v>1.2847600000000625E-3</v>
      </c>
      <c r="V1206">
        <f>SUM(S$2:S1206)</f>
        <v>22.122422799999523</v>
      </c>
      <c r="W1206">
        <f>SUM(T$2:T1206)</f>
        <v>13.26594598000022</v>
      </c>
      <c r="X1206">
        <f>SUM($U$2:U1206)</f>
        <v>-100.72921227999943</v>
      </c>
      <c r="Y1206">
        <f>SQRT(output__2[[#This Row],[vx]]^2+output__2[[#This Row],[vy]]^2+output__2[[#This Row],[vz]]^2)</f>
        <v>103.97961877135062</v>
      </c>
      <c r="Z1206">
        <f t="shared" si="18"/>
        <v>0.97499999999999998</v>
      </c>
      <c r="AA1206">
        <f>output__2[[#This Row],[m segmental(kg)]]*output__2[[#This Row],[vmag]]</f>
        <v>101.38012830206685</v>
      </c>
    </row>
    <row r="1207" spans="1:27" x14ac:dyDescent="0.3">
      <c r="A1207">
        <v>151.330003</v>
      </c>
      <c r="B1207">
        <f>output__2[[#This Row],[time]]-A1206</f>
        <v>0.12317300000000841</v>
      </c>
      <c r="C1207">
        <v>-0.08</v>
      </c>
      <c r="D1207">
        <v>-0.02</v>
      </c>
      <c r="E1207">
        <v>-0.09</v>
      </c>
      <c r="F1207">
        <v>7.0000000000000007E-2</v>
      </c>
      <c r="G1207">
        <v>-0.01</v>
      </c>
      <c r="H1207">
        <v>-0.01</v>
      </c>
      <c r="I1207">
        <f>output__2[[#This Row],[wx]]*180/PI()</f>
        <v>4.0107045659157627</v>
      </c>
      <c r="J1207">
        <f>output__2[[#This Row],[wy]]*180/PI()</f>
        <v>-0.57295779513082323</v>
      </c>
      <c r="K1207">
        <f>output__2[[#This Row],[wz]]*180/PI()</f>
        <v>-0.57295779513082323</v>
      </c>
      <c r="L1207">
        <f>output__2[[#This Row],[wx (deg)]]*output__2[[#This Row],[dt]]</f>
        <v>0.49401051349757602</v>
      </c>
      <c r="M1207">
        <f>output__2[[#This Row],[wy (deg)]]*output__2[[#This Row],[dt]]</f>
        <v>-7.0572930499653713E-2</v>
      </c>
      <c r="N1207">
        <f>output__2[[#This Row],[wz (deg)]]*output__2[[#This Row],[dt]]</f>
        <v>-7.0572930499653713E-2</v>
      </c>
      <c r="O1207">
        <f>SUM($L$2:output__2[[#This Row],[delta θx]])</f>
        <v>-184.70685610273009</v>
      </c>
      <c r="P1207">
        <f>SUM($M$2:output__2[[#This Row],[delta θy]])</f>
        <v>52.018710450339817</v>
      </c>
      <c r="Q1207">
        <f>SUM($N$2:output__2[[#This Row],[delta θz]])</f>
        <v>11.565363370226239</v>
      </c>
      <c r="R1207">
        <f>SQRT(output__2[[#This Row],[θ x]]^2+output__2[[#This Row],[θ y]]^2+output__2[[#This Row],[θ z]]^2)</f>
        <v>192.24028339075113</v>
      </c>
      <c r="S1207">
        <f>output__2[[#This Row],[ax]]*$B1207</f>
        <v>-9.8538400000006739E-3</v>
      </c>
      <c r="T1207">
        <f>output__2[[#This Row],[ay]]*$B1207</f>
        <v>-2.4634600000001685E-3</v>
      </c>
      <c r="U1207">
        <f>output__2[[#This Row],[az]]*$B1207</f>
        <v>-1.1085570000000758E-2</v>
      </c>
      <c r="V1207">
        <f>SUM(S$2:S1207)</f>
        <v>22.112568959999521</v>
      </c>
      <c r="W1207">
        <f>SUM(T$2:T1207)</f>
        <v>13.26348252000022</v>
      </c>
      <c r="X1207">
        <f>SUM($U$2:U1207)</f>
        <v>-100.74029784999944</v>
      </c>
      <c r="Y1207">
        <f>SQRT(output__2[[#This Row],[vx]]^2+output__2[[#This Row],[vy]]^2+output__2[[#This Row],[vz]]^2)</f>
        <v>103.9879477895188</v>
      </c>
      <c r="Z1207">
        <f t="shared" si="18"/>
        <v>0.97499999999999998</v>
      </c>
      <c r="AA1207">
        <f>output__2[[#This Row],[m segmental(kg)]]*output__2[[#This Row],[vmag]]</f>
        <v>101.38824909478083</v>
      </c>
    </row>
    <row r="1208" spans="1:27" x14ac:dyDescent="0.3">
      <c r="A1208">
        <v>151.45457500000001</v>
      </c>
      <c r="B1208">
        <f>output__2[[#This Row],[time]]-A1207</f>
        <v>0.12457200000000057</v>
      </c>
      <c r="C1208">
        <v>0.12</v>
      </c>
      <c r="D1208">
        <v>-0.01</v>
      </c>
      <c r="E1208">
        <v>0.03</v>
      </c>
      <c r="F1208">
        <v>-0.04</v>
      </c>
      <c r="G1208">
        <v>-0.01</v>
      </c>
      <c r="H1208">
        <v>0</v>
      </c>
      <c r="I1208">
        <f>output__2[[#This Row],[wx]]*180/PI()</f>
        <v>-2.2918311805232929</v>
      </c>
      <c r="J1208">
        <f>output__2[[#This Row],[wy]]*180/PI()</f>
        <v>-0.57295779513082323</v>
      </c>
      <c r="K1208">
        <f>output__2[[#This Row],[wz]]*180/PI()</f>
        <v>0</v>
      </c>
      <c r="L1208">
        <f>output__2[[#This Row],[wx (deg)]]*output__2[[#This Row],[dt]]</f>
        <v>-0.28549799382014895</v>
      </c>
      <c r="M1208">
        <f>output__2[[#This Row],[wy (deg)]]*output__2[[#This Row],[dt]]</f>
        <v>-7.1374498455037239E-2</v>
      </c>
      <c r="N1208">
        <f>output__2[[#This Row],[wz (deg)]]*output__2[[#This Row],[dt]]</f>
        <v>0</v>
      </c>
      <c r="O1208">
        <f>SUM($L$2:output__2[[#This Row],[delta θx]])</f>
        <v>-184.99235409655023</v>
      </c>
      <c r="P1208">
        <f>SUM($M$2:output__2[[#This Row],[delta θy]])</f>
        <v>51.947335951884781</v>
      </c>
      <c r="Q1208">
        <f>SUM($N$2:output__2[[#This Row],[delta θz]])</f>
        <v>11.565363370226239</v>
      </c>
      <c r="R1208">
        <f>SQRT(output__2[[#This Row],[θ x]]^2+output__2[[#This Row],[θ y]]^2+output__2[[#This Row],[θ z]]^2)</f>
        <v>192.49533609042786</v>
      </c>
      <c r="S1208">
        <f>output__2[[#This Row],[ax]]*$B1208</f>
        <v>1.4948640000000069E-2</v>
      </c>
      <c r="T1208">
        <f>output__2[[#This Row],[ay]]*$B1208</f>
        <v>-1.2457200000000057E-3</v>
      </c>
      <c r="U1208">
        <f>output__2[[#This Row],[az]]*$B1208</f>
        <v>3.7371600000000171E-3</v>
      </c>
      <c r="V1208">
        <f>SUM(S$2:S1208)</f>
        <v>22.127517599999521</v>
      </c>
      <c r="W1208">
        <f>SUM(T$2:T1208)</f>
        <v>13.26223680000022</v>
      </c>
      <c r="X1208">
        <f>SUM($U$2:U1208)</f>
        <v>-100.73656068999944</v>
      </c>
      <c r="Y1208">
        <f>SQRT(output__2[[#This Row],[vx]]^2+output__2[[#This Row],[vy]]^2+output__2[[#This Row],[vz]]^2)</f>
        <v>103.98734836376735</v>
      </c>
      <c r="Z1208">
        <f t="shared" si="18"/>
        <v>0.97499999999999998</v>
      </c>
      <c r="AA1208">
        <f>output__2[[#This Row],[m segmental(kg)]]*output__2[[#This Row],[vmag]]</f>
        <v>101.38766465467317</v>
      </c>
    </row>
    <row r="1209" spans="1:27" x14ac:dyDescent="0.3">
      <c r="A1209">
        <v>151.58154299999998</v>
      </c>
      <c r="B1209">
        <f>output__2[[#This Row],[time]]-A1208</f>
        <v>0.12696799999997666</v>
      </c>
      <c r="C1209">
        <v>0.03</v>
      </c>
      <c r="D1209">
        <v>0.01</v>
      </c>
      <c r="E1209">
        <v>0.09</v>
      </c>
      <c r="F1209">
        <v>0.02</v>
      </c>
      <c r="G1209">
        <v>0.03</v>
      </c>
      <c r="H1209">
        <v>0.01</v>
      </c>
      <c r="I1209">
        <f>output__2[[#This Row],[wx]]*180/PI()</f>
        <v>1.1459155902616465</v>
      </c>
      <c r="J1209">
        <f>output__2[[#This Row],[wy]]*180/PI()</f>
        <v>1.7188733853924696</v>
      </c>
      <c r="K1209">
        <f>output__2[[#This Row],[wz]]*180/PI()</f>
        <v>0.57295779513082323</v>
      </c>
      <c r="L1209">
        <f>output__2[[#This Row],[wx (deg)]]*output__2[[#This Row],[dt]]</f>
        <v>0.14549461066431399</v>
      </c>
      <c r="M1209">
        <f>output__2[[#This Row],[wy (deg)]]*output__2[[#This Row],[dt]]</f>
        <v>0.21824191599647094</v>
      </c>
      <c r="N1209">
        <f>output__2[[#This Row],[wz (deg)]]*output__2[[#This Row],[dt]]</f>
        <v>7.2747305332156995E-2</v>
      </c>
      <c r="O1209">
        <f>SUM($L$2:output__2[[#This Row],[delta θx]])</f>
        <v>-184.84685948588591</v>
      </c>
      <c r="P1209">
        <f>SUM($M$2:output__2[[#This Row],[delta θy]])</f>
        <v>52.165577867881254</v>
      </c>
      <c r="Q1209">
        <f>SUM($N$2:output__2[[#This Row],[delta θz]])</f>
        <v>11.638110675558396</v>
      </c>
      <c r="R1209">
        <f>SQRT(output__2[[#This Row],[θ x]]^2+output__2[[#This Row],[θ y]]^2+output__2[[#This Row],[θ z]]^2)</f>
        <v>192.41895591698179</v>
      </c>
      <c r="S1209">
        <f>output__2[[#This Row],[ax]]*$B1209</f>
        <v>3.8090399999992997E-3</v>
      </c>
      <c r="T1209">
        <f>output__2[[#This Row],[ay]]*$B1209</f>
        <v>1.2696799999997665E-3</v>
      </c>
      <c r="U1209">
        <f>output__2[[#This Row],[az]]*$B1209</f>
        <v>1.1427119999997898E-2</v>
      </c>
      <c r="V1209">
        <f>SUM(S$2:S1209)</f>
        <v>22.131326639999521</v>
      </c>
      <c r="W1209">
        <f>SUM(T$2:T1209)</f>
        <v>13.26350648000022</v>
      </c>
      <c r="X1209">
        <f>SUM($U$2:U1209)</f>
        <v>-100.72513356999944</v>
      </c>
      <c r="Y1209">
        <f>SQRT(output__2[[#This Row],[vx]]^2+output__2[[#This Row],[vy]]^2+output__2[[#This Row],[vz]]^2)</f>
        <v>103.97725114507303</v>
      </c>
      <c r="Z1209">
        <f t="shared" si="18"/>
        <v>0.97499999999999998</v>
      </c>
      <c r="AA1209">
        <f>output__2[[#This Row],[m segmental(kg)]]*output__2[[#This Row],[vmag]]</f>
        <v>101.3778198664462</v>
      </c>
    </row>
    <row r="1210" spans="1:27" x14ac:dyDescent="0.3">
      <c r="A1210">
        <v>151.70584099999999</v>
      </c>
      <c r="B1210">
        <f>output__2[[#This Row],[time]]-A1209</f>
        <v>0.12429800000001023</v>
      </c>
      <c r="C1210">
        <v>0.01</v>
      </c>
      <c r="D1210">
        <v>0.08</v>
      </c>
      <c r="E1210">
        <v>-0.05</v>
      </c>
      <c r="F1210">
        <v>-0.09</v>
      </c>
      <c r="G1210">
        <v>-0.01</v>
      </c>
      <c r="H1210">
        <v>-0.02</v>
      </c>
      <c r="I1210">
        <f>output__2[[#This Row],[wx]]*180/PI()</f>
        <v>-5.156620156177409</v>
      </c>
      <c r="J1210">
        <f>output__2[[#This Row],[wy]]*180/PI()</f>
        <v>-0.57295779513082323</v>
      </c>
      <c r="K1210">
        <f>output__2[[#This Row],[wz]]*180/PI()</f>
        <v>-1.1459155902616465</v>
      </c>
      <c r="L1210">
        <f>output__2[[#This Row],[wx (deg)]]*output__2[[#This Row],[dt]]</f>
        <v>-0.6409575721725923</v>
      </c>
      <c r="M1210">
        <f>output__2[[#This Row],[wy (deg)]]*output__2[[#This Row],[dt]]</f>
        <v>-7.1217508019176923E-2</v>
      </c>
      <c r="N1210">
        <f>output__2[[#This Row],[wz (deg)]]*output__2[[#This Row],[dt]]</f>
        <v>-0.14243501603835385</v>
      </c>
      <c r="O1210">
        <f>SUM($L$2:output__2[[#This Row],[delta θx]])</f>
        <v>-185.48781705805851</v>
      </c>
      <c r="P1210">
        <f>SUM($M$2:output__2[[#This Row],[delta θy]])</f>
        <v>52.09436035986208</v>
      </c>
      <c r="Q1210">
        <f>SUM($N$2:output__2[[#This Row],[delta θz]])</f>
        <v>11.495675659520042</v>
      </c>
      <c r="R1210">
        <f>SQRT(output__2[[#This Row],[θ x]]^2+output__2[[#This Row],[θ y]]^2+output__2[[#This Row],[θ z]]^2)</f>
        <v>193.00700302614885</v>
      </c>
      <c r="S1210">
        <f>output__2[[#This Row],[ax]]*$B1210</f>
        <v>1.2429800000001024E-3</v>
      </c>
      <c r="T1210">
        <f>output__2[[#This Row],[ay]]*$B1210</f>
        <v>9.9438400000008195E-3</v>
      </c>
      <c r="U1210">
        <f>output__2[[#This Row],[az]]*$B1210</f>
        <v>-6.2149000000005124E-3</v>
      </c>
      <c r="V1210">
        <f>SUM(S$2:S1210)</f>
        <v>22.132569619999522</v>
      </c>
      <c r="W1210">
        <f>SUM(T$2:T1210)</f>
        <v>13.273450320000221</v>
      </c>
      <c r="X1210">
        <f>SUM($U$2:U1210)</f>
        <v>-100.73134846999945</v>
      </c>
      <c r="Y1210">
        <f>SQRT(output__2[[#This Row],[vx]]^2+output__2[[#This Row],[vy]]^2+output__2[[#This Row],[vz]]^2)</f>
        <v>103.98480507250133</v>
      </c>
      <c r="Z1210">
        <f t="shared" si="18"/>
        <v>0.97499999999999998</v>
      </c>
      <c r="AA1210">
        <f>output__2[[#This Row],[m segmental(kg)]]*output__2[[#This Row],[vmag]]</f>
        <v>101.38518494568879</v>
      </c>
    </row>
    <row r="1211" spans="1:27" x14ac:dyDescent="0.3">
      <c r="A1211">
        <v>151.83131599999999</v>
      </c>
      <c r="B1211">
        <f>output__2[[#This Row],[time]]-A1210</f>
        <v>0.12547499999999445</v>
      </c>
      <c r="C1211">
        <v>0.12</v>
      </c>
      <c r="D1211">
        <v>-0.33</v>
      </c>
      <c r="E1211">
        <v>0.31</v>
      </c>
      <c r="F1211">
        <v>-0.13</v>
      </c>
      <c r="G1211">
        <v>-0.11</v>
      </c>
      <c r="H1211">
        <v>0</v>
      </c>
      <c r="I1211">
        <f>output__2[[#This Row],[wx]]*180/PI()</f>
        <v>-7.4484513367007024</v>
      </c>
      <c r="J1211">
        <f>output__2[[#This Row],[wy]]*180/PI()</f>
        <v>-6.3025357464390561</v>
      </c>
      <c r="K1211">
        <f>output__2[[#This Row],[wz]]*180/PI()</f>
        <v>0</v>
      </c>
      <c r="L1211">
        <f>output__2[[#This Row],[wx (deg)]]*output__2[[#This Row],[dt]]</f>
        <v>-0.93459443147247934</v>
      </c>
      <c r="M1211">
        <f>output__2[[#This Row],[wy (deg)]]*output__2[[#This Row],[dt]]</f>
        <v>-0.79081067278440564</v>
      </c>
      <c r="N1211">
        <f>output__2[[#This Row],[wz (deg)]]*output__2[[#This Row],[dt]]</f>
        <v>0</v>
      </c>
      <c r="O1211">
        <f>SUM($L$2:output__2[[#This Row],[delta θx]])</f>
        <v>-186.42241148953099</v>
      </c>
      <c r="P1211">
        <f>SUM($M$2:output__2[[#This Row],[delta θy]])</f>
        <v>51.303549687077677</v>
      </c>
      <c r="Q1211">
        <f>SUM($N$2:output__2[[#This Row],[delta θz]])</f>
        <v>11.495675659520042</v>
      </c>
      <c r="R1211">
        <f>SQRT(output__2[[#This Row],[θ x]]^2+output__2[[#This Row],[θ y]]^2+output__2[[#This Row],[θ z]]^2)</f>
        <v>193.69439918318582</v>
      </c>
      <c r="S1211">
        <f>output__2[[#This Row],[ax]]*$B1211</f>
        <v>1.5056999999999333E-2</v>
      </c>
      <c r="T1211">
        <f>output__2[[#This Row],[ay]]*$B1211</f>
        <v>-4.1406749999998174E-2</v>
      </c>
      <c r="U1211">
        <f>output__2[[#This Row],[az]]*$B1211</f>
        <v>3.889724999999828E-2</v>
      </c>
      <c r="V1211">
        <f>SUM(S$2:S1211)</f>
        <v>22.147626619999521</v>
      </c>
      <c r="W1211">
        <f>SUM(T$2:T1211)</f>
        <v>13.232043570000222</v>
      </c>
      <c r="X1211">
        <f>SUM($U$2:U1211)</f>
        <v>-100.69245121999944</v>
      </c>
      <c r="Y1211">
        <f>SQRT(output__2[[#This Row],[vx]]^2+output__2[[#This Row],[vy]]^2+output__2[[#This Row],[vz]]^2)</f>
        <v>103.94505315131289</v>
      </c>
      <c r="Z1211">
        <f t="shared" si="18"/>
        <v>0.97499999999999998</v>
      </c>
      <c r="AA1211">
        <f>output__2[[#This Row],[m segmental(kg)]]*output__2[[#This Row],[vmag]]</f>
        <v>101.34642682253006</v>
      </c>
    </row>
    <row r="1212" spans="1:27" x14ac:dyDescent="0.3">
      <c r="A1212">
        <v>151.957097</v>
      </c>
      <c r="B1212">
        <f>output__2[[#This Row],[time]]-A1211</f>
        <v>0.12578100000001768</v>
      </c>
      <c r="C1212">
        <v>-0.01</v>
      </c>
      <c r="D1212">
        <v>0.13</v>
      </c>
      <c r="E1212">
        <v>-0.17</v>
      </c>
      <c r="F1212">
        <v>0.05</v>
      </c>
      <c r="G1212">
        <v>0</v>
      </c>
      <c r="H1212">
        <v>0.01</v>
      </c>
      <c r="I1212">
        <f>output__2[[#This Row],[wx]]*180/PI()</f>
        <v>2.8647889756541161</v>
      </c>
      <c r="J1212">
        <f>output__2[[#This Row],[wy]]*180/PI()</f>
        <v>0</v>
      </c>
      <c r="K1212">
        <f>output__2[[#This Row],[wz]]*180/PI()</f>
        <v>0.57295779513082323</v>
      </c>
      <c r="L1212">
        <f>output__2[[#This Row],[wx (deg)]]*output__2[[#This Row],[dt]]</f>
        <v>0.36033602214680105</v>
      </c>
      <c r="M1212">
        <f>output__2[[#This Row],[wy (deg)]]*output__2[[#This Row],[dt]]</f>
        <v>0</v>
      </c>
      <c r="N1212">
        <f>output__2[[#This Row],[wz (deg)]]*output__2[[#This Row],[dt]]</f>
        <v>7.206720442936021E-2</v>
      </c>
      <c r="O1212">
        <f>SUM($L$2:output__2[[#This Row],[delta θx]])</f>
        <v>-186.06207546738418</v>
      </c>
      <c r="P1212">
        <f>SUM($M$2:output__2[[#This Row],[delta θy]])</f>
        <v>51.303549687077677</v>
      </c>
      <c r="Q1212">
        <f>SUM($N$2:output__2[[#This Row],[delta θz]])</f>
        <v>11.567742863949402</v>
      </c>
      <c r="R1212">
        <f>SQRT(output__2[[#This Row],[θ x]]^2+output__2[[#This Row],[θ y]]^2+output__2[[#This Row],[θ z]]^2)</f>
        <v>193.3519144272729</v>
      </c>
      <c r="S1212">
        <f>output__2[[#This Row],[ax]]*$B1212</f>
        <v>-1.2578100000001768E-3</v>
      </c>
      <c r="T1212">
        <f>output__2[[#This Row],[ay]]*$B1212</f>
        <v>1.63515300000023E-2</v>
      </c>
      <c r="U1212">
        <f>output__2[[#This Row],[az]]*$B1212</f>
        <v>-2.1382770000003007E-2</v>
      </c>
      <c r="V1212">
        <f>SUM(S$2:S1212)</f>
        <v>22.146368809999522</v>
      </c>
      <c r="W1212">
        <f>SUM(T$2:T1212)</f>
        <v>13.248395100000224</v>
      </c>
      <c r="X1212">
        <f>SUM($U$2:U1212)</f>
        <v>-100.71383398999944</v>
      </c>
      <c r="Y1212">
        <f>SQRT(output__2[[#This Row],[vx]]^2+output__2[[#This Row],[vy]]^2+output__2[[#This Row],[vz]]^2)</f>
        <v>103.96758139516085</v>
      </c>
      <c r="Z1212">
        <f t="shared" si="18"/>
        <v>0.97499999999999998</v>
      </c>
      <c r="AA1212">
        <f>output__2[[#This Row],[m segmental(kg)]]*output__2[[#This Row],[vmag]]</f>
        <v>101.36839186028183</v>
      </c>
    </row>
    <row r="1213" spans="1:27" x14ac:dyDescent="0.3">
      <c r="A1213">
        <v>152.09562</v>
      </c>
      <c r="B1213">
        <f>output__2[[#This Row],[time]]-A1212</f>
        <v>0.13852299999999218</v>
      </c>
      <c r="C1213">
        <v>-0.11</v>
      </c>
      <c r="D1213">
        <v>0.04</v>
      </c>
      <c r="E1213">
        <v>-0.44</v>
      </c>
      <c r="F1213">
        <v>-0.06</v>
      </c>
      <c r="G1213">
        <v>0.01</v>
      </c>
      <c r="H1213">
        <v>0.01</v>
      </c>
      <c r="I1213">
        <f>output__2[[#This Row],[wx]]*180/PI()</f>
        <v>-3.4377467707849392</v>
      </c>
      <c r="J1213">
        <f>output__2[[#This Row],[wy]]*180/PI()</f>
        <v>0.57295779513082323</v>
      </c>
      <c r="K1213">
        <f>output__2[[#This Row],[wz]]*180/PI()</f>
        <v>0.57295779513082323</v>
      </c>
      <c r="L1213">
        <f>output__2[[#This Row],[wx (deg)]]*output__2[[#This Row],[dt]]</f>
        <v>-0.47620699592941523</v>
      </c>
      <c r="M1213">
        <f>output__2[[#This Row],[wy (deg)]]*output__2[[#This Row],[dt]]</f>
        <v>7.9367832654902548E-2</v>
      </c>
      <c r="N1213">
        <f>output__2[[#This Row],[wz (deg)]]*output__2[[#This Row],[dt]]</f>
        <v>7.9367832654902548E-2</v>
      </c>
      <c r="O1213">
        <f>SUM($L$2:output__2[[#This Row],[delta θx]])</f>
        <v>-186.53828246331358</v>
      </c>
      <c r="P1213">
        <f>SUM($M$2:output__2[[#This Row],[delta θy]])</f>
        <v>51.38291751973258</v>
      </c>
      <c r="Q1213">
        <f>SUM($N$2:output__2[[#This Row],[delta θz]])</f>
        <v>11.647110696604305</v>
      </c>
      <c r="R1213">
        <f>SQRT(output__2[[#This Row],[θ x]]^2+output__2[[#This Row],[θ y]]^2+output__2[[#This Row],[θ z]]^2)</f>
        <v>193.83598795059075</v>
      </c>
      <c r="S1213">
        <f>output__2[[#This Row],[ax]]*$B1213</f>
        <v>-1.523752999999914E-2</v>
      </c>
      <c r="T1213">
        <f>output__2[[#This Row],[ay]]*$B1213</f>
        <v>5.5409199999996873E-3</v>
      </c>
      <c r="U1213">
        <f>output__2[[#This Row],[az]]*$B1213</f>
        <v>-6.0950119999996562E-2</v>
      </c>
      <c r="V1213">
        <f>SUM(S$2:S1213)</f>
        <v>22.131131279999522</v>
      </c>
      <c r="W1213">
        <f>SUM(T$2:T1213)</f>
        <v>13.253936020000223</v>
      </c>
      <c r="X1213">
        <f>SUM($U$2:U1213)</f>
        <v>-100.77478410999944</v>
      </c>
      <c r="Y1213">
        <f>SQRT(output__2[[#This Row],[vx]]^2+output__2[[#This Row],[vy]]^2+output__2[[#This Row],[vz]]^2)</f>
        <v>104.0240880958436</v>
      </c>
      <c r="Z1213">
        <f t="shared" si="18"/>
        <v>0.97499999999999998</v>
      </c>
      <c r="AA1213">
        <f>output__2[[#This Row],[m segmental(kg)]]*output__2[[#This Row],[vmag]]</f>
        <v>101.42348589344751</v>
      </c>
    </row>
    <row r="1214" spans="1:27" x14ac:dyDescent="0.3">
      <c r="A1214">
        <v>152.21445799999998</v>
      </c>
      <c r="B1214">
        <f>output__2[[#This Row],[time]]-A1213</f>
        <v>0.11883799999998246</v>
      </c>
      <c r="C1214">
        <v>0.05</v>
      </c>
      <c r="D1214">
        <v>0.01</v>
      </c>
      <c r="E1214">
        <v>-0.27</v>
      </c>
      <c r="F1214">
        <v>-0.1</v>
      </c>
      <c r="G1214">
        <v>0.03</v>
      </c>
      <c r="H1214">
        <v>0.01</v>
      </c>
      <c r="I1214">
        <f>output__2[[#This Row],[wx]]*180/PI()</f>
        <v>-5.7295779513082321</v>
      </c>
      <c r="J1214">
        <f>output__2[[#This Row],[wy]]*180/PI()</f>
        <v>1.7188733853924696</v>
      </c>
      <c r="K1214">
        <f>output__2[[#This Row],[wz]]*180/PI()</f>
        <v>0.57295779513082323</v>
      </c>
      <c r="L1214">
        <f>output__2[[#This Row],[wx (deg)]]*output__2[[#This Row],[dt]]</f>
        <v>-0.68089158457746712</v>
      </c>
      <c r="M1214">
        <f>output__2[[#This Row],[wy (deg)]]*output__2[[#This Row],[dt]]</f>
        <v>0.20426747537324014</v>
      </c>
      <c r="N1214">
        <f>output__2[[#This Row],[wz (deg)]]*output__2[[#This Row],[dt]]</f>
        <v>6.8089158457746726E-2</v>
      </c>
      <c r="O1214">
        <f>SUM($L$2:output__2[[#This Row],[delta θx]])</f>
        <v>-187.21917404789104</v>
      </c>
      <c r="P1214">
        <f>SUM($M$2:output__2[[#This Row],[delta θy]])</f>
        <v>51.587184995105822</v>
      </c>
      <c r="Q1214">
        <f>SUM($N$2:output__2[[#This Row],[delta θz]])</f>
        <v>11.715199855062052</v>
      </c>
      <c r="R1214">
        <f>SQRT(output__2[[#This Row],[θ x]]^2+output__2[[#This Row],[θ y]]^2+output__2[[#This Row],[θ z]]^2)</f>
        <v>194.54948649260896</v>
      </c>
      <c r="S1214">
        <f>output__2[[#This Row],[ax]]*$B1214</f>
        <v>5.9418999999991231E-3</v>
      </c>
      <c r="T1214">
        <f>output__2[[#This Row],[ay]]*$B1214</f>
        <v>1.1883799999998245E-3</v>
      </c>
      <c r="U1214">
        <f>output__2[[#This Row],[az]]*$B1214</f>
        <v>-3.2086259999995266E-2</v>
      </c>
      <c r="V1214">
        <f>SUM(S$2:S1214)</f>
        <v>22.137073179999522</v>
      </c>
      <c r="W1214">
        <f>SUM(T$2:T1214)</f>
        <v>13.255124400000224</v>
      </c>
      <c r="X1214">
        <f>SUM($U$2:U1214)</f>
        <v>-100.80687036999944</v>
      </c>
      <c r="Y1214">
        <f>SQRT(output__2[[#This Row],[vx]]^2+output__2[[#This Row],[vy]]^2+output__2[[#This Row],[vz]]^2)</f>
        <v>104.0565877089481</v>
      </c>
      <c r="Z1214">
        <f t="shared" si="18"/>
        <v>0.97499999999999998</v>
      </c>
      <c r="AA1214">
        <f>output__2[[#This Row],[m segmental(kg)]]*output__2[[#This Row],[vmag]]</f>
        <v>101.45517301622439</v>
      </c>
    </row>
    <row r="1215" spans="1:27" x14ac:dyDescent="0.3">
      <c r="A1215">
        <v>152.33399</v>
      </c>
      <c r="B1215">
        <f>output__2[[#This Row],[time]]-A1214</f>
        <v>0.11953200000002084</v>
      </c>
      <c r="C1215">
        <v>-0.04</v>
      </c>
      <c r="D1215">
        <v>-0.02</v>
      </c>
      <c r="E1215">
        <v>0.02</v>
      </c>
      <c r="F1215">
        <v>-0.1</v>
      </c>
      <c r="G1215">
        <v>0.03</v>
      </c>
      <c r="H1215">
        <v>0</v>
      </c>
      <c r="I1215">
        <f>output__2[[#This Row],[wx]]*180/PI()</f>
        <v>-5.7295779513082321</v>
      </c>
      <c r="J1215">
        <f>output__2[[#This Row],[wy]]*180/PI()</f>
        <v>1.7188733853924696</v>
      </c>
      <c r="K1215">
        <f>output__2[[#This Row],[wz]]*180/PI()</f>
        <v>0</v>
      </c>
      <c r="L1215">
        <f>output__2[[#This Row],[wx (deg)]]*output__2[[#This Row],[dt]]</f>
        <v>-0.684867911675895</v>
      </c>
      <c r="M1215">
        <f>output__2[[#This Row],[wy (deg)]]*output__2[[#This Row],[dt]]</f>
        <v>0.2054603735027685</v>
      </c>
      <c r="N1215">
        <f>output__2[[#This Row],[wz (deg)]]*output__2[[#This Row],[dt]]</f>
        <v>0</v>
      </c>
      <c r="O1215">
        <f>SUM($L$2:output__2[[#This Row],[delta θx]])</f>
        <v>-187.90404195956694</v>
      </c>
      <c r="P1215">
        <f>SUM($M$2:output__2[[#This Row],[delta θy]])</f>
        <v>51.792645368608589</v>
      </c>
      <c r="Q1215">
        <f>SUM($N$2:output__2[[#This Row],[delta θz]])</f>
        <v>11.715199855062052</v>
      </c>
      <c r="R1215">
        <f>SQRT(output__2[[#This Row],[θ x]]^2+output__2[[#This Row],[θ y]]^2+output__2[[#This Row],[θ z]]^2)</f>
        <v>195.26303543339992</v>
      </c>
      <c r="S1215">
        <f>output__2[[#This Row],[ax]]*$B1215</f>
        <v>-4.7812800000008341E-3</v>
      </c>
      <c r="T1215">
        <f>output__2[[#This Row],[ay]]*$B1215</f>
        <v>-2.3906400000004171E-3</v>
      </c>
      <c r="U1215">
        <f>output__2[[#This Row],[az]]*$B1215</f>
        <v>2.3906400000004171E-3</v>
      </c>
      <c r="V1215">
        <f>SUM(S$2:S1215)</f>
        <v>22.132291899999522</v>
      </c>
      <c r="W1215">
        <f>SUM(T$2:T1215)</f>
        <v>13.252733760000224</v>
      </c>
      <c r="X1215">
        <f>SUM($U$2:U1215)</f>
        <v>-100.80447972999944</v>
      </c>
      <c r="Y1215">
        <f>SQRT(output__2[[#This Row],[vx]]^2+output__2[[#This Row],[vy]]^2+output__2[[#This Row],[vz]]^2)</f>
        <v>104.05295012874986</v>
      </c>
      <c r="Z1215">
        <f t="shared" si="18"/>
        <v>0.97499999999999998</v>
      </c>
      <c r="AA1215">
        <f>output__2[[#This Row],[m segmental(kg)]]*output__2[[#This Row],[vmag]]</f>
        <v>101.45162637553111</v>
      </c>
    </row>
    <row r="1216" spans="1:27" x14ac:dyDescent="0.3">
      <c r="A1216">
        <v>152.459306</v>
      </c>
      <c r="B1216">
        <f>output__2[[#This Row],[time]]-A1215</f>
        <v>0.12531599999999798</v>
      </c>
      <c r="C1216">
        <v>0.06</v>
      </c>
      <c r="D1216">
        <v>-0.01</v>
      </c>
      <c r="E1216">
        <v>0.04</v>
      </c>
      <c r="F1216">
        <v>-0.05</v>
      </c>
      <c r="G1216">
        <v>0.04</v>
      </c>
      <c r="H1216">
        <v>0.01</v>
      </c>
      <c r="I1216">
        <f>output__2[[#This Row],[wx]]*180/PI()</f>
        <v>-2.8647889756541161</v>
      </c>
      <c r="J1216">
        <f>output__2[[#This Row],[wy]]*180/PI()</f>
        <v>2.2918311805232929</v>
      </c>
      <c r="K1216">
        <f>output__2[[#This Row],[wz]]*180/PI()</f>
        <v>0.57295779513082323</v>
      </c>
      <c r="L1216">
        <f>output__2[[#This Row],[wx (deg)]]*output__2[[#This Row],[dt]]</f>
        <v>-0.35900389527306542</v>
      </c>
      <c r="M1216">
        <f>output__2[[#This Row],[wy (deg)]]*output__2[[#This Row],[dt]]</f>
        <v>0.28720311621845235</v>
      </c>
      <c r="N1216">
        <f>output__2[[#This Row],[wz (deg)]]*output__2[[#This Row],[dt]]</f>
        <v>7.1800779054613087E-2</v>
      </c>
      <c r="O1216">
        <f>SUM($L$2:output__2[[#This Row],[delta θx]])</f>
        <v>-188.26304585484002</v>
      </c>
      <c r="P1216">
        <f>SUM($M$2:output__2[[#This Row],[delta θy]])</f>
        <v>52.079848484827039</v>
      </c>
      <c r="Q1216">
        <f>SUM($N$2:output__2[[#This Row],[delta θz]])</f>
        <v>11.787000634116664</v>
      </c>
      <c r="R1216">
        <f>SQRT(output__2[[#This Row],[θ x]]^2+output__2[[#This Row],[θ y]]^2+output__2[[#This Row],[θ z]]^2)</f>
        <v>195.68908614609248</v>
      </c>
      <c r="S1216">
        <f>output__2[[#This Row],[ax]]*$B1216</f>
        <v>7.5189599999998784E-3</v>
      </c>
      <c r="T1216">
        <f>output__2[[#This Row],[ay]]*$B1216</f>
        <v>-1.25315999999998E-3</v>
      </c>
      <c r="U1216">
        <f>output__2[[#This Row],[az]]*$B1216</f>
        <v>5.0126399999999198E-3</v>
      </c>
      <c r="V1216">
        <f>SUM(S$2:S1216)</f>
        <v>22.139810859999521</v>
      </c>
      <c r="W1216">
        <f>SUM(T$2:T1216)</f>
        <v>13.251480600000225</v>
      </c>
      <c r="X1216">
        <f>SUM($U$2:U1216)</f>
        <v>-100.79946708999944</v>
      </c>
      <c r="Y1216">
        <f>SQRT(output__2[[#This Row],[vx]]^2+output__2[[#This Row],[vy]]^2+output__2[[#This Row],[vz]]^2)</f>
        <v>104.04953401450972</v>
      </c>
      <c r="Z1216">
        <f t="shared" si="18"/>
        <v>0.97499999999999998</v>
      </c>
      <c r="AA1216">
        <f>output__2[[#This Row],[m segmental(kg)]]*output__2[[#This Row],[vmag]]</f>
        <v>101.44829566414697</v>
      </c>
    </row>
    <row r="1217" spans="1:27" x14ac:dyDescent="0.3">
      <c r="A1217">
        <v>152.58520099999998</v>
      </c>
      <c r="B1217">
        <f>output__2[[#This Row],[time]]-A1216</f>
        <v>0.12589499999998566</v>
      </c>
      <c r="C1217">
        <v>-0.05</v>
      </c>
      <c r="D1217">
        <v>-0.04</v>
      </c>
      <c r="E1217">
        <v>0.09</v>
      </c>
      <c r="F1217">
        <v>-0.01</v>
      </c>
      <c r="G1217">
        <v>-0.02</v>
      </c>
      <c r="H1217">
        <v>0</v>
      </c>
      <c r="I1217">
        <f>output__2[[#This Row],[wx]]*180/PI()</f>
        <v>-0.57295779513082323</v>
      </c>
      <c r="J1217">
        <f>output__2[[#This Row],[wy]]*180/PI()</f>
        <v>-1.1459155902616465</v>
      </c>
      <c r="K1217">
        <f>output__2[[#This Row],[wz]]*180/PI()</f>
        <v>0</v>
      </c>
      <c r="L1217">
        <f>output__2[[#This Row],[wx (deg)]]*output__2[[#This Row],[dt]]</f>
        <v>-7.2132521617986778E-2</v>
      </c>
      <c r="M1217">
        <f>output__2[[#This Row],[wy (deg)]]*output__2[[#This Row],[dt]]</f>
        <v>-0.14426504323597356</v>
      </c>
      <c r="N1217">
        <f>output__2[[#This Row],[wz (deg)]]*output__2[[#This Row],[dt]]</f>
        <v>0</v>
      </c>
      <c r="O1217">
        <f>SUM($L$2:output__2[[#This Row],[delta θx]])</f>
        <v>-188.335178376458</v>
      </c>
      <c r="P1217">
        <f>SUM($M$2:output__2[[#This Row],[delta θy]])</f>
        <v>51.935583441591064</v>
      </c>
      <c r="Q1217">
        <f>SUM($N$2:output__2[[#This Row],[delta θz]])</f>
        <v>11.787000634116664</v>
      </c>
      <c r="R1217">
        <f>SQRT(output__2[[#This Row],[θ x]]^2+output__2[[#This Row],[θ y]]^2+output__2[[#This Row],[θ z]]^2)</f>
        <v>195.72015130144212</v>
      </c>
      <c r="S1217">
        <f>output__2[[#This Row],[ax]]*$B1217</f>
        <v>-6.2947499999992836E-3</v>
      </c>
      <c r="T1217">
        <f>output__2[[#This Row],[ay]]*$B1217</f>
        <v>-5.0357999999994267E-3</v>
      </c>
      <c r="U1217">
        <f>output__2[[#This Row],[az]]*$B1217</f>
        <v>1.1330549999998709E-2</v>
      </c>
      <c r="V1217">
        <f>SUM(S$2:S1217)</f>
        <v>22.133516109999523</v>
      </c>
      <c r="W1217">
        <f>SUM(T$2:T1217)</f>
        <v>13.246444800000225</v>
      </c>
      <c r="X1217">
        <f>SUM($U$2:U1217)</f>
        <v>-100.78813653999944</v>
      </c>
      <c r="Y1217">
        <f>SQRT(output__2[[#This Row],[vx]]^2+output__2[[#This Row],[vy]]^2+output__2[[#This Row],[vz]]^2)</f>
        <v>104.03657675277783</v>
      </c>
      <c r="Z1217">
        <f t="shared" si="18"/>
        <v>0.97499999999999998</v>
      </c>
      <c r="AA1217">
        <f>output__2[[#This Row],[m segmental(kg)]]*output__2[[#This Row],[vmag]]</f>
        <v>101.43566233395839</v>
      </c>
    </row>
    <row r="1218" spans="1:27" x14ac:dyDescent="0.3">
      <c r="A1218">
        <v>152.71533700000001</v>
      </c>
      <c r="B1218">
        <f>output__2[[#This Row],[time]]-A1217</f>
        <v>0.13013600000002157</v>
      </c>
      <c r="C1218">
        <v>0.08</v>
      </c>
      <c r="D1218">
        <v>0.2</v>
      </c>
      <c r="E1218">
        <v>-0.21</v>
      </c>
      <c r="F1218">
        <v>0</v>
      </c>
      <c r="G1218">
        <v>0.02</v>
      </c>
      <c r="H1218">
        <v>0.02</v>
      </c>
      <c r="I1218">
        <f>output__2[[#This Row],[wx]]*180/PI()</f>
        <v>0</v>
      </c>
      <c r="J1218">
        <f>output__2[[#This Row],[wy]]*180/PI()</f>
        <v>1.1459155902616465</v>
      </c>
      <c r="K1218">
        <f>output__2[[#This Row],[wz]]*180/PI()</f>
        <v>1.1459155902616465</v>
      </c>
      <c r="L1218">
        <f>output__2[[#This Row],[wx (deg)]]*output__2[[#This Row],[dt]]</f>
        <v>0</v>
      </c>
      <c r="M1218">
        <f>output__2[[#This Row],[wy (deg)]]*output__2[[#This Row],[dt]]</f>
        <v>0.14912487125431434</v>
      </c>
      <c r="N1218">
        <f>output__2[[#This Row],[wz (deg)]]*output__2[[#This Row],[dt]]</f>
        <v>0.14912487125431434</v>
      </c>
      <c r="O1218">
        <f>SUM($L$2:output__2[[#This Row],[delta θx]])</f>
        <v>-188.335178376458</v>
      </c>
      <c r="P1218">
        <f>SUM($M$2:output__2[[#This Row],[delta θy]])</f>
        <v>52.084708312845379</v>
      </c>
      <c r="Q1218">
        <f>SUM($N$2:output__2[[#This Row],[delta θz]])</f>
        <v>11.936125505370978</v>
      </c>
      <c r="R1218">
        <f>SQRT(output__2[[#This Row],[θ x]]^2+output__2[[#This Row],[θ y]]^2+output__2[[#This Row],[θ z]]^2)</f>
        <v>195.76881096386731</v>
      </c>
      <c r="S1218">
        <f>output__2[[#This Row],[ax]]*$B1218</f>
        <v>1.0410880000001725E-2</v>
      </c>
      <c r="T1218">
        <f>output__2[[#This Row],[ay]]*$B1218</f>
        <v>2.6027200000004316E-2</v>
      </c>
      <c r="U1218">
        <f>output__2[[#This Row],[az]]*$B1218</f>
        <v>-2.7328560000004529E-2</v>
      </c>
      <c r="V1218">
        <f>SUM(S$2:S1218)</f>
        <v>22.143926989999525</v>
      </c>
      <c r="W1218">
        <f>SUM(T$2:T1218)</f>
        <v>13.27247200000023</v>
      </c>
      <c r="X1218">
        <f>SUM($U$2:U1218)</f>
        <v>-100.81546509999944</v>
      </c>
      <c r="Y1218">
        <f>SQRT(output__2[[#This Row],[vx]]^2+output__2[[#This Row],[vy]]^2+output__2[[#This Row],[vz]]^2)</f>
        <v>104.06858324613833</v>
      </c>
      <c r="Z1218">
        <f t="shared" si="18"/>
        <v>0.97499999999999998</v>
      </c>
      <c r="AA1218">
        <f>output__2[[#This Row],[m segmental(kg)]]*output__2[[#This Row],[vmag]]</f>
        <v>101.46686866498487</v>
      </c>
    </row>
    <row r="1219" spans="1:27" x14ac:dyDescent="0.3">
      <c r="A1219">
        <v>152.837053</v>
      </c>
      <c r="B1219">
        <f>output__2[[#This Row],[time]]-A1218</f>
        <v>0.12171599999999216</v>
      </c>
      <c r="C1219">
        <v>7.0000000000000007E-2</v>
      </c>
      <c r="D1219">
        <v>0.09</v>
      </c>
      <c r="E1219">
        <v>-0.03</v>
      </c>
      <c r="F1219">
        <v>-0.03</v>
      </c>
      <c r="G1219">
        <v>0.05</v>
      </c>
      <c r="H1219">
        <v>0.01</v>
      </c>
      <c r="I1219">
        <f>output__2[[#This Row],[wx]]*180/PI()</f>
        <v>-1.7188733853924696</v>
      </c>
      <c r="J1219">
        <f>output__2[[#This Row],[wy]]*180/PI()</f>
        <v>2.8647889756541161</v>
      </c>
      <c r="K1219">
        <f>output__2[[#This Row],[wz]]*180/PI()</f>
        <v>0.57295779513082323</v>
      </c>
      <c r="L1219">
        <f>output__2[[#This Row],[wx (deg)]]*output__2[[#This Row],[dt]]</f>
        <v>-0.20921439297641636</v>
      </c>
      <c r="M1219">
        <f>output__2[[#This Row],[wy (deg)]]*output__2[[#This Row],[dt]]</f>
        <v>0.34869065496069396</v>
      </c>
      <c r="N1219">
        <f>output__2[[#This Row],[wz (deg)]]*output__2[[#This Row],[dt]]</f>
        <v>6.9738130992138797E-2</v>
      </c>
      <c r="O1219">
        <f>SUM($L$2:output__2[[#This Row],[delta θx]])</f>
        <v>-188.54439276943441</v>
      </c>
      <c r="P1219">
        <f>SUM($M$2:output__2[[#This Row],[delta θy]])</f>
        <v>52.43339896780607</v>
      </c>
      <c r="Q1219">
        <f>SUM($N$2:output__2[[#This Row],[delta θz]])</f>
        <v>12.005863636363117</v>
      </c>
      <c r="R1219">
        <f>SQRT(output__2[[#This Row],[θ x]]^2+output__2[[#This Row],[θ y]]^2+output__2[[#This Row],[θ z]]^2)</f>
        <v>196.06731021199539</v>
      </c>
      <c r="S1219">
        <f>output__2[[#This Row],[ax]]*$B1219</f>
        <v>8.5201199999994526E-3</v>
      </c>
      <c r="T1219">
        <f>output__2[[#This Row],[ay]]*$B1219</f>
        <v>1.0954439999999295E-2</v>
      </c>
      <c r="U1219">
        <f>output__2[[#This Row],[az]]*$B1219</f>
        <v>-3.6514799999997649E-3</v>
      </c>
      <c r="V1219">
        <f>SUM(S$2:S1219)</f>
        <v>22.152447109999525</v>
      </c>
      <c r="W1219">
        <f>SUM(T$2:T1219)</f>
        <v>13.283426440000229</v>
      </c>
      <c r="X1219">
        <f>SUM($U$2:U1219)</f>
        <v>-100.81911657999945</v>
      </c>
      <c r="Y1219">
        <f>SQRT(output__2[[#This Row],[vx]]^2+output__2[[#This Row],[vy]]^2+output__2[[#This Row],[vz]]^2)</f>
        <v>104.0753313658897</v>
      </c>
      <c r="Z1219">
        <f t="shared" si="18"/>
        <v>0.97499999999999998</v>
      </c>
      <c r="AA1219">
        <f>output__2[[#This Row],[m segmental(kg)]]*output__2[[#This Row],[vmag]]</f>
        <v>101.47344808174245</v>
      </c>
    </row>
    <row r="1220" spans="1:27" x14ac:dyDescent="0.3">
      <c r="A1220">
        <v>152.963266</v>
      </c>
      <c r="B1220">
        <f>output__2[[#This Row],[time]]-A1219</f>
        <v>0.12621300000000701</v>
      </c>
      <c r="C1220">
        <v>-0.02</v>
      </c>
      <c r="D1220">
        <v>0.04</v>
      </c>
      <c r="E1220">
        <v>-0.03</v>
      </c>
      <c r="F1220">
        <v>0</v>
      </c>
      <c r="G1220">
        <v>0.04</v>
      </c>
      <c r="H1220">
        <v>0</v>
      </c>
      <c r="I1220">
        <f>output__2[[#This Row],[wx]]*180/PI()</f>
        <v>0</v>
      </c>
      <c r="J1220">
        <f>output__2[[#This Row],[wy]]*180/PI()</f>
        <v>2.2918311805232929</v>
      </c>
      <c r="K1220">
        <f>output__2[[#This Row],[wz]]*180/PI()</f>
        <v>0</v>
      </c>
      <c r="L1220">
        <f>output__2[[#This Row],[wx (deg)]]*output__2[[#This Row],[dt]]</f>
        <v>0</v>
      </c>
      <c r="M1220">
        <f>output__2[[#This Row],[wy (deg)]]*output__2[[#This Row],[dt]]</f>
        <v>0.28925888878740247</v>
      </c>
      <c r="N1220">
        <f>output__2[[#This Row],[wz (deg)]]*output__2[[#This Row],[dt]]</f>
        <v>0</v>
      </c>
      <c r="O1220">
        <f>SUM($L$2:output__2[[#This Row],[delta θx]])</f>
        <v>-188.54439276943441</v>
      </c>
      <c r="P1220">
        <f>SUM($M$2:output__2[[#This Row],[delta θy]])</f>
        <v>52.722657856593472</v>
      </c>
      <c r="Q1220">
        <f>SUM($N$2:output__2[[#This Row],[delta θz]])</f>
        <v>12.005863636363117</v>
      </c>
      <c r="R1220">
        <f>SQRT(output__2[[#This Row],[θ x]]^2+output__2[[#This Row],[θ y]]^2+output__2[[#This Row],[θ z]]^2)</f>
        <v>196.14486345023954</v>
      </c>
      <c r="S1220">
        <f>output__2[[#This Row],[ax]]*$B1220</f>
        <v>-2.5242600000001405E-3</v>
      </c>
      <c r="T1220">
        <f>output__2[[#This Row],[ay]]*$B1220</f>
        <v>5.0485200000002809E-3</v>
      </c>
      <c r="U1220">
        <f>output__2[[#This Row],[az]]*$B1220</f>
        <v>-3.7863900000002105E-3</v>
      </c>
      <c r="V1220">
        <f>SUM(S$2:S1220)</f>
        <v>22.149922849999523</v>
      </c>
      <c r="W1220">
        <f>SUM(T$2:T1220)</f>
        <v>13.288474960000229</v>
      </c>
      <c r="X1220">
        <f>SUM($U$2:U1220)</f>
        <v>-100.82290296999945</v>
      </c>
      <c r="Y1220">
        <f>SQRT(output__2[[#This Row],[vx]]^2+output__2[[#This Row],[vy]]^2+output__2[[#This Row],[vz]]^2)</f>
        <v>104.07910651192874</v>
      </c>
      <c r="Z1220">
        <f t="shared" ref="Z1220:Z1276" si="19">65*0.015</f>
        <v>0.97499999999999998</v>
      </c>
      <c r="AA1220">
        <f>output__2[[#This Row],[m segmental(kg)]]*output__2[[#This Row],[vmag]]</f>
        <v>101.47712884913052</v>
      </c>
    </row>
    <row r="1221" spans="1:27" x14ac:dyDescent="0.3">
      <c r="A1221">
        <v>153.088897</v>
      </c>
      <c r="B1221">
        <f>output__2[[#This Row],[time]]-A1220</f>
        <v>0.12563099999999849</v>
      </c>
      <c r="C1221">
        <v>0.09</v>
      </c>
      <c r="D1221">
        <v>0</v>
      </c>
      <c r="E1221">
        <v>0.03</v>
      </c>
      <c r="F1221">
        <v>-0.01</v>
      </c>
      <c r="G1221">
        <v>0</v>
      </c>
      <c r="H1221">
        <v>0</v>
      </c>
      <c r="I1221">
        <f>output__2[[#This Row],[wx]]*180/PI()</f>
        <v>-0.57295779513082323</v>
      </c>
      <c r="J1221">
        <f>output__2[[#This Row],[wy]]*180/PI()</f>
        <v>0</v>
      </c>
      <c r="K1221">
        <f>output__2[[#This Row],[wz]]*180/PI()</f>
        <v>0</v>
      </c>
      <c r="L1221">
        <f>output__2[[#This Row],[wx (deg)]]*output__2[[#This Row],[dt]]</f>
        <v>-7.1981260760079588E-2</v>
      </c>
      <c r="M1221">
        <f>output__2[[#This Row],[wy (deg)]]*output__2[[#This Row],[dt]]</f>
        <v>0</v>
      </c>
      <c r="N1221">
        <f>output__2[[#This Row],[wz (deg)]]*output__2[[#This Row],[dt]]</f>
        <v>0</v>
      </c>
      <c r="O1221">
        <f>SUM($L$2:output__2[[#This Row],[delta θx]])</f>
        <v>-188.61637403019449</v>
      </c>
      <c r="P1221">
        <f>SUM($M$2:output__2[[#This Row],[delta θy]])</f>
        <v>52.722657856593472</v>
      </c>
      <c r="Q1221">
        <f>SUM($N$2:output__2[[#This Row],[delta θz]])</f>
        <v>12.005863636363117</v>
      </c>
      <c r="R1221">
        <f>SQRT(output__2[[#This Row],[θ x]]^2+output__2[[#This Row],[θ y]]^2+output__2[[#This Row],[θ z]]^2)</f>
        <v>196.21405649294496</v>
      </c>
      <c r="S1221">
        <f>output__2[[#This Row],[ax]]*$B1221</f>
        <v>1.1306789999999864E-2</v>
      </c>
      <c r="T1221">
        <f>output__2[[#This Row],[ay]]*$B1221</f>
        <v>0</v>
      </c>
      <c r="U1221">
        <f>output__2[[#This Row],[az]]*$B1221</f>
        <v>3.7689299999999547E-3</v>
      </c>
      <c r="V1221">
        <f>SUM(S$2:S1221)</f>
        <v>22.161229639999522</v>
      </c>
      <c r="W1221">
        <f>SUM(T$2:T1221)</f>
        <v>13.288474960000229</v>
      </c>
      <c r="X1221">
        <f>SUM($U$2:U1221)</f>
        <v>-100.81913403999944</v>
      </c>
      <c r="Y1221">
        <f>SQRT(output__2[[#This Row],[vx]]^2+output__2[[#This Row],[vy]]^2+output__2[[#This Row],[vz]]^2)</f>
        <v>104.07786246121084</v>
      </c>
      <c r="Z1221">
        <f t="shared" si="19"/>
        <v>0.97499999999999998</v>
      </c>
      <c r="AA1221">
        <f>output__2[[#This Row],[m segmental(kg)]]*output__2[[#This Row],[vmag]]</f>
        <v>101.47591589968057</v>
      </c>
    </row>
    <row r="1222" spans="1:27" x14ac:dyDescent="0.3">
      <c r="A1222">
        <v>153.21413099999998</v>
      </c>
      <c r="B1222">
        <f>output__2[[#This Row],[time]]-A1221</f>
        <v>0.12523399999997764</v>
      </c>
      <c r="C1222">
        <v>0</v>
      </c>
      <c r="D1222">
        <v>0.17</v>
      </c>
      <c r="E1222">
        <v>-0.2</v>
      </c>
      <c r="F1222">
        <v>-7.0000000000000007E-2</v>
      </c>
      <c r="G1222">
        <v>0.02</v>
      </c>
      <c r="H1222">
        <v>0.01</v>
      </c>
      <c r="I1222">
        <f>output__2[[#This Row],[wx]]*180/PI()</f>
        <v>-4.0107045659157627</v>
      </c>
      <c r="J1222">
        <f>output__2[[#This Row],[wy]]*180/PI()</f>
        <v>1.1459155902616465</v>
      </c>
      <c r="K1222">
        <f>output__2[[#This Row],[wz]]*180/PI()</f>
        <v>0.57295779513082323</v>
      </c>
      <c r="L1222">
        <f>output__2[[#This Row],[wx (deg)]]*output__2[[#This Row],[dt]]</f>
        <v>-0.50227657560780492</v>
      </c>
      <c r="M1222">
        <f>output__2[[#This Row],[wy (deg)]]*output__2[[#This Row],[dt]]</f>
        <v>0.14350759303080141</v>
      </c>
      <c r="N1222">
        <f>output__2[[#This Row],[wz (deg)]]*output__2[[#This Row],[dt]]</f>
        <v>7.1753796515400703E-2</v>
      </c>
      <c r="O1222">
        <f>SUM($L$2:output__2[[#This Row],[delta θx]])</f>
        <v>-189.11865060580229</v>
      </c>
      <c r="P1222">
        <f>SUM($M$2:output__2[[#This Row],[delta θy]])</f>
        <v>52.866165449624276</v>
      </c>
      <c r="Q1222">
        <f>SUM($N$2:output__2[[#This Row],[delta θz]])</f>
        <v>12.077617432878517</v>
      </c>
      <c r="R1222">
        <f>SQRT(output__2[[#This Row],[θ x]]^2+output__2[[#This Row],[θ y]]^2+output__2[[#This Row],[θ z]]^2)</f>
        <v>196.7398391255862</v>
      </c>
      <c r="S1222">
        <f>output__2[[#This Row],[ax]]*$B1222</f>
        <v>0</v>
      </c>
      <c r="T1222">
        <f>output__2[[#This Row],[ay]]*$B1222</f>
        <v>2.1289779999996202E-2</v>
      </c>
      <c r="U1222">
        <f>output__2[[#This Row],[az]]*$B1222</f>
        <v>-2.5046799999995529E-2</v>
      </c>
      <c r="V1222">
        <f>SUM(S$2:S1222)</f>
        <v>22.161229639999522</v>
      </c>
      <c r="W1222">
        <f>SUM(T$2:T1222)</f>
        <v>13.309764740000226</v>
      </c>
      <c r="X1222">
        <f>SUM($U$2:U1222)</f>
        <v>-100.84418083999944</v>
      </c>
      <c r="Y1222">
        <f>SQRT(output__2[[#This Row],[vx]]^2+output__2[[#This Row],[vy]]^2+output__2[[#This Row],[vz]]^2)</f>
        <v>104.10484496833688</v>
      </c>
      <c r="Z1222">
        <f t="shared" si="19"/>
        <v>0.97499999999999998</v>
      </c>
      <c r="AA1222">
        <f>output__2[[#This Row],[m segmental(kg)]]*output__2[[#This Row],[vmag]]</f>
        <v>101.50222384412845</v>
      </c>
    </row>
    <row r="1223" spans="1:27" x14ac:dyDescent="0.3">
      <c r="A1223">
        <v>153.338965</v>
      </c>
      <c r="B1223">
        <f>output__2[[#This Row],[time]]-A1222</f>
        <v>0.12483400000002121</v>
      </c>
      <c r="C1223">
        <v>0.01</v>
      </c>
      <c r="D1223">
        <v>0.18</v>
      </c>
      <c r="E1223">
        <v>-7.0000000000000007E-2</v>
      </c>
      <c r="F1223">
        <v>-0.03</v>
      </c>
      <c r="G1223">
        <v>0.02</v>
      </c>
      <c r="H1223">
        <v>0.01</v>
      </c>
      <c r="I1223">
        <f>output__2[[#This Row],[wx]]*180/PI()</f>
        <v>-1.7188733853924696</v>
      </c>
      <c r="J1223">
        <f>output__2[[#This Row],[wy]]*180/PI()</f>
        <v>1.1459155902616465</v>
      </c>
      <c r="K1223">
        <f>output__2[[#This Row],[wz]]*180/PI()</f>
        <v>0.57295779513082323</v>
      </c>
      <c r="L1223">
        <f>output__2[[#This Row],[wx (deg)]]*output__2[[#This Row],[dt]]</f>
        <v>-0.21457384019212</v>
      </c>
      <c r="M1223">
        <f>output__2[[#This Row],[wy (deg)]]*output__2[[#This Row],[dt]]</f>
        <v>0.14304922679474669</v>
      </c>
      <c r="N1223">
        <f>output__2[[#This Row],[wz (deg)]]*output__2[[#This Row],[dt]]</f>
        <v>7.1524613397373343E-2</v>
      </c>
      <c r="O1223">
        <f>SUM($L$2:output__2[[#This Row],[delta θx]])</f>
        <v>-189.3332244459944</v>
      </c>
      <c r="P1223">
        <f>SUM($M$2:output__2[[#This Row],[delta θy]])</f>
        <v>53.00921467641902</v>
      </c>
      <c r="Q1223">
        <f>SUM($N$2:output__2[[#This Row],[delta θz]])</f>
        <v>12.149142046275891</v>
      </c>
      <c r="R1223">
        <f>SQRT(output__2[[#This Row],[θ x]]^2+output__2[[#This Row],[θ y]]^2+output__2[[#This Row],[θ z]]^2)</f>
        <v>196.98895494973456</v>
      </c>
      <c r="S1223">
        <f>output__2[[#This Row],[ax]]*$B1223</f>
        <v>1.248340000000212E-3</v>
      </c>
      <c r="T1223">
        <f>output__2[[#This Row],[ay]]*$B1223</f>
        <v>2.2470120000003816E-2</v>
      </c>
      <c r="U1223">
        <f>output__2[[#This Row],[az]]*$B1223</f>
        <v>-8.7383800000014854E-3</v>
      </c>
      <c r="V1223">
        <f>SUM(S$2:S1223)</f>
        <v>22.162477979999522</v>
      </c>
      <c r="W1223">
        <f>SUM(T$2:T1223)</f>
        <v>13.332234860000229</v>
      </c>
      <c r="X1223">
        <f>SUM($U$2:U1223)</f>
        <v>-100.85291921999944</v>
      </c>
      <c r="Y1223">
        <f>SQRT(output__2[[#This Row],[vx]]^2+output__2[[#This Row],[vy]]^2+output__2[[#This Row],[vz]]^2)</f>
        <v>104.11645034177788</v>
      </c>
      <c r="Z1223">
        <f t="shared" si="19"/>
        <v>0.97499999999999998</v>
      </c>
      <c r="AA1223">
        <f>output__2[[#This Row],[m segmental(kg)]]*output__2[[#This Row],[vmag]]</f>
        <v>101.51353908323343</v>
      </c>
    </row>
    <row r="1224" spans="1:27" x14ac:dyDescent="0.3">
      <c r="A1224">
        <v>153.469505</v>
      </c>
      <c r="B1224">
        <f>output__2[[#This Row],[time]]-A1223</f>
        <v>0.13053999999999633</v>
      </c>
      <c r="C1224">
        <v>0.1</v>
      </c>
      <c r="D1224">
        <v>0.05</v>
      </c>
      <c r="E1224">
        <v>0.12</v>
      </c>
      <c r="F1224">
        <v>0.06</v>
      </c>
      <c r="G1224">
        <v>0</v>
      </c>
      <c r="H1224">
        <v>0</v>
      </c>
      <c r="I1224">
        <f>output__2[[#This Row],[wx]]*180/PI()</f>
        <v>3.4377467707849392</v>
      </c>
      <c r="J1224">
        <f>output__2[[#This Row],[wy]]*180/PI()</f>
        <v>0</v>
      </c>
      <c r="K1224">
        <f>output__2[[#This Row],[wz]]*180/PI()</f>
        <v>0</v>
      </c>
      <c r="L1224">
        <f>output__2[[#This Row],[wx (deg)]]*output__2[[#This Row],[dt]]</f>
        <v>0.44876346345825335</v>
      </c>
      <c r="M1224">
        <f>output__2[[#This Row],[wy (deg)]]*output__2[[#This Row],[dt]]</f>
        <v>0</v>
      </c>
      <c r="N1224">
        <f>output__2[[#This Row],[wz (deg)]]*output__2[[#This Row],[dt]]</f>
        <v>0</v>
      </c>
      <c r="O1224">
        <f>SUM($L$2:output__2[[#This Row],[delta θx]])</f>
        <v>-188.88446098253615</v>
      </c>
      <c r="P1224">
        <f>SUM($M$2:output__2[[#This Row],[delta θy]])</f>
        <v>53.00921467641902</v>
      </c>
      <c r="Q1224">
        <f>SUM($N$2:output__2[[#This Row],[delta θz]])</f>
        <v>12.149142046275891</v>
      </c>
      <c r="R1224">
        <f>SQRT(output__2[[#This Row],[θ x]]^2+output__2[[#This Row],[θ y]]^2+output__2[[#This Row],[θ z]]^2)</f>
        <v>196.55767116481229</v>
      </c>
      <c r="S1224">
        <f>output__2[[#This Row],[ax]]*$B1224</f>
        <v>1.3053999999999634E-2</v>
      </c>
      <c r="T1224">
        <f>output__2[[#This Row],[ay]]*$B1224</f>
        <v>6.5269999999998168E-3</v>
      </c>
      <c r="U1224">
        <f>output__2[[#This Row],[az]]*$B1224</f>
        <v>1.5664799999999559E-2</v>
      </c>
      <c r="V1224">
        <f>SUM(S$2:S1224)</f>
        <v>22.175531979999523</v>
      </c>
      <c r="W1224">
        <f>SUM(T$2:T1224)</f>
        <v>13.338761860000229</v>
      </c>
      <c r="X1224">
        <f>SUM($U$2:U1224)</f>
        <v>-100.83725441999944</v>
      </c>
      <c r="Y1224">
        <f>SQRT(output__2[[#This Row],[vx]]^2+output__2[[#This Row],[vy]]^2+output__2[[#This Row],[vz]]^2)</f>
        <v>104.10489261085415</v>
      </c>
      <c r="Z1224">
        <f t="shared" si="19"/>
        <v>0.97499999999999998</v>
      </c>
      <c r="AA1224">
        <f>output__2[[#This Row],[m segmental(kg)]]*output__2[[#This Row],[vmag]]</f>
        <v>101.50227029558279</v>
      </c>
    </row>
    <row r="1225" spans="1:27" x14ac:dyDescent="0.3">
      <c r="A1225">
        <v>153.595584</v>
      </c>
      <c r="B1225">
        <f>output__2[[#This Row],[time]]-A1224</f>
        <v>0.12607900000000427</v>
      </c>
      <c r="C1225">
        <v>-0.11</v>
      </c>
      <c r="D1225">
        <v>0</v>
      </c>
      <c r="E1225">
        <v>0.01</v>
      </c>
      <c r="F1225">
        <v>7.0000000000000007E-2</v>
      </c>
      <c r="G1225">
        <v>0.02</v>
      </c>
      <c r="H1225">
        <v>0</v>
      </c>
      <c r="I1225">
        <f>output__2[[#This Row],[wx]]*180/PI()</f>
        <v>4.0107045659157627</v>
      </c>
      <c r="J1225">
        <f>output__2[[#This Row],[wy]]*180/PI()</f>
        <v>1.1459155902616465</v>
      </c>
      <c r="K1225">
        <f>output__2[[#This Row],[wz]]*180/PI()</f>
        <v>0</v>
      </c>
      <c r="L1225">
        <f>output__2[[#This Row],[wx (deg)]]*output__2[[#This Row],[dt]]</f>
        <v>0.50566562096611056</v>
      </c>
      <c r="M1225">
        <f>output__2[[#This Row],[wy (deg)]]*output__2[[#This Row],[dt]]</f>
        <v>0.14447589170460301</v>
      </c>
      <c r="N1225">
        <f>output__2[[#This Row],[wz (deg)]]*output__2[[#This Row],[dt]]</f>
        <v>0</v>
      </c>
      <c r="O1225">
        <f>SUM($L$2:output__2[[#This Row],[delta θx]])</f>
        <v>-188.37879536157004</v>
      </c>
      <c r="P1225">
        <f>SUM($M$2:output__2[[#This Row],[delta θy]])</f>
        <v>53.153690568123622</v>
      </c>
      <c r="Q1225">
        <f>SUM($N$2:output__2[[#This Row],[delta θz]])</f>
        <v>12.149142046275891</v>
      </c>
      <c r="R1225">
        <f>SQRT(output__2[[#This Row],[θ x]]^2+output__2[[#This Row],[θ y]]^2+output__2[[#This Row],[θ z]]^2)</f>
        <v>196.11090488636449</v>
      </c>
      <c r="S1225">
        <f>output__2[[#This Row],[ax]]*$B1225</f>
        <v>-1.386869000000047E-2</v>
      </c>
      <c r="T1225">
        <f>output__2[[#This Row],[ay]]*$B1225</f>
        <v>0</v>
      </c>
      <c r="U1225">
        <f>output__2[[#This Row],[az]]*$B1225</f>
        <v>1.2607900000000426E-3</v>
      </c>
      <c r="V1225">
        <f>SUM(S$2:S1225)</f>
        <v>22.161663289999524</v>
      </c>
      <c r="W1225">
        <f>SUM(T$2:T1225)</f>
        <v>13.338761860000229</v>
      </c>
      <c r="X1225">
        <f>SUM($U$2:U1225)</f>
        <v>-100.83599362999944</v>
      </c>
      <c r="Y1225">
        <f>SQRT(output__2[[#This Row],[vx]]^2+output__2[[#This Row],[vy]]^2+output__2[[#This Row],[vz]]^2)</f>
        <v>104.10071805269354</v>
      </c>
      <c r="Z1225">
        <f t="shared" si="19"/>
        <v>0.97499999999999998</v>
      </c>
      <c r="AA1225">
        <f>output__2[[#This Row],[m segmental(kg)]]*output__2[[#This Row],[vmag]]</f>
        <v>101.4982001013762</v>
      </c>
    </row>
    <row r="1226" spans="1:27" x14ac:dyDescent="0.3">
      <c r="A1226">
        <v>153.72342999999998</v>
      </c>
      <c r="B1226">
        <f>output__2[[#This Row],[time]]-A1225</f>
        <v>0.12784599999997681</v>
      </c>
      <c r="C1226">
        <v>0.02</v>
      </c>
      <c r="D1226">
        <v>0</v>
      </c>
      <c r="E1226">
        <v>-0.1</v>
      </c>
      <c r="F1226">
        <v>0.08</v>
      </c>
      <c r="G1226">
        <v>0.03</v>
      </c>
      <c r="H1226">
        <v>0</v>
      </c>
      <c r="I1226">
        <f>output__2[[#This Row],[wx]]*180/PI()</f>
        <v>4.5836623610465859</v>
      </c>
      <c r="J1226">
        <f>output__2[[#This Row],[wy]]*180/PI()</f>
        <v>1.7188733853924696</v>
      </c>
      <c r="K1226">
        <f>output__2[[#This Row],[wz]]*180/PI()</f>
        <v>0</v>
      </c>
      <c r="L1226">
        <f>output__2[[#This Row],[wx (deg)]]*output__2[[#This Row],[dt]]</f>
        <v>0.58600289821025553</v>
      </c>
      <c r="M1226">
        <f>output__2[[#This Row],[wy (deg)]]*output__2[[#This Row],[dt]]</f>
        <v>0.21975108682884581</v>
      </c>
      <c r="N1226">
        <f>output__2[[#This Row],[wz (deg)]]*output__2[[#This Row],[dt]]</f>
        <v>0</v>
      </c>
      <c r="O1226">
        <f>SUM($L$2:output__2[[#This Row],[delta θx]])</f>
        <v>-187.79279246335977</v>
      </c>
      <c r="P1226">
        <f>SUM($M$2:output__2[[#This Row],[delta θy]])</f>
        <v>53.373441654952465</v>
      </c>
      <c r="Q1226">
        <f>SUM($N$2:output__2[[#This Row],[delta θz]])</f>
        <v>12.149142046275891</v>
      </c>
      <c r="R1226">
        <f>SQRT(output__2[[#This Row],[θ x]]^2+output__2[[#This Row],[θ y]]^2+output__2[[#This Row],[θ z]]^2)</f>
        <v>195.6079211784168</v>
      </c>
      <c r="S1226">
        <f>output__2[[#This Row],[ax]]*$B1226</f>
        <v>2.5569199999995362E-3</v>
      </c>
      <c r="T1226">
        <f>output__2[[#This Row],[ay]]*$B1226</f>
        <v>0</v>
      </c>
      <c r="U1226">
        <f>output__2[[#This Row],[az]]*$B1226</f>
        <v>-1.2784599999997683E-2</v>
      </c>
      <c r="V1226">
        <f>SUM(S$2:S1226)</f>
        <v>22.164220209999524</v>
      </c>
      <c r="W1226">
        <f>SUM(T$2:T1226)</f>
        <v>13.338761860000229</v>
      </c>
      <c r="X1226">
        <f>SUM($U$2:U1226)</f>
        <v>-100.84877822999944</v>
      </c>
      <c r="Y1226">
        <f>SQRT(output__2[[#This Row],[vx]]^2+output__2[[#This Row],[vy]]^2+output__2[[#This Row],[vz]]^2)</f>
        <v>104.11364606024878</v>
      </c>
      <c r="Z1226">
        <f t="shared" si="19"/>
        <v>0.97499999999999998</v>
      </c>
      <c r="AA1226">
        <f>output__2[[#This Row],[m segmental(kg)]]*output__2[[#This Row],[vmag]]</f>
        <v>101.51080490874256</v>
      </c>
    </row>
    <row r="1227" spans="1:27" x14ac:dyDescent="0.3">
      <c r="A1227">
        <v>153.84125699999998</v>
      </c>
      <c r="B1227">
        <f>output__2[[#This Row],[time]]-A1226</f>
        <v>0.11782700000000546</v>
      </c>
      <c r="C1227">
        <v>-0.01</v>
      </c>
      <c r="D1227">
        <v>-0.1</v>
      </c>
      <c r="E1227">
        <v>0.05</v>
      </c>
      <c r="F1227">
        <v>0.11</v>
      </c>
      <c r="G1227">
        <v>0</v>
      </c>
      <c r="H1227">
        <v>0</v>
      </c>
      <c r="I1227">
        <f>output__2[[#This Row],[wx]]*180/PI()</f>
        <v>6.3025357464390561</v>
      </c>
      <c r="J1227">
        <f>output__2[[#This Row],[wy]]*180/PI()</f>
        <v>0</v>
      </c>
      <c r="K1227">
        <f>output__2[[#This Row],[wz]]*180/PI()</f>
        <v>0</v>
      </c>
      <c r="L1227">
        <f>output__2[[#This Row],[wx (deg)]]*output__2[[#This Row],[dt]]</f>
        <v>0.74260887939570908</v>
      </c>
      <c r="M1227">
        <f>output__2[[#This Row],[wy (deg)]]*output__2[[#This Row],[dt]]</f>
        <v>0</v>
      </c>
      <c r="N1227">
        <f>output__2[[#This Row],[wz (deg)]]*output__2[[#This Row],[dt]]</f>
        <v>0</v>
      </c>
      <c r="O1227">
        <f>SUM($L$2:output__2[[#This Row],[delta θx]])</f>
        <v>-187.05018358396407</v>
      </c>
      <c r="P1227">
        <f>SUM($M$2:output__2[[#This Row],[delta θy]])</f>
        <v>53.373441654952465</v>
      </c>
      <c r="Q1227">
        <f>SUM($N$2:output__2[[#This Row],[delta θz]])</f>
        <v>12.149142046275891</v>
      </c>
      <c r="R1227">
        <f>SQRT(output__2[[#This Row],[θ x]]^2+output__2[[#This Row],[θ y]]^2+output__2[[#This Row],[θ z]]^2)</f>
        <v>194.89509256353753</v>
      </c>
      <c r="S1227">
        <f>output__2[[#This Row],[ax]]*$B1227</f>
        <v>-1.1782700000000546E-3</v>
      </c>
      <c r="T1227">
        <f>output__2[[#This Row],[ay]]*$B1227</f>
        <v>-1.1782700000000547E-2</v>
      </c>
      <c r="U1227">
        <f>output__2[[#This Row],[az]]*$B1227</f>
        <v>5.8913500000002733E-3</v>
      </c>
      <c r="V1227">
        <f>SUM(S$2:S1227)</f>
        <v>22.163041939999523</v>
      </c>
      <c r="W1227">
        <f>SUM(T$2:T1227)</f>
        <v>13.326979160000228</v>
      </c>
      <c r="X1227">
        <f>SUM($U$2:U1227)</f>
        <v>-100.84288687999944</v>
      </c>
      <c r="Y1227">
        <f>SQRT(output__2[[#This Row],[vx]]^2+output__2[[#This Row],[vy]]^2+output__2[[#This Row],[vz]]^2)</f>
        <v>104.10617962377459</v>
      </c>
      <c r="Z1227">
        <f t="shared" si="19"/>
        <v>0.97499999999999998</v>
      </c>
      <c r="AA1227">
        <f>output__2[[#This Row],[m segmental(kg)]]*output__2[[#This Row],[vmag]]</f>
        <v>101.50352513318023</v>
      </c>
    </row>
    <row r="1228" spans="1:27" x14ac:dyDescent="0.3">
      <c r="A1228">
        <v>153.96644699999999</v>
      </c>
      <c r="B1228">
        <f>output__2[[#This Row],[time]]-A1227</f>
        <v>0.12519000000000347</v>
      </c>
      <c r="C1228">
        <v>0.19</v>
      </c>
      <c r="D1228">
        <v>0.12</v>
      </c>
      <c r="E1228">
        <v>-0.14000000000000001</v>
      </c>
      <c r="F1228">
        <v>0.12</v>
      </c>
      <c r="G1228">
        <v>0.03</v>
      </c>
      <c r="H1228">
        <v>0.02</v>
      </c>
      <c r="I1228">
        <f>output__2[[#This Row],[wx]]*180/PI()</f>
        <v>6.8754935415698784</v>
      </c>
      <c r="J1228">
        <f>output__2[[#This Row],[wy]]*180/PI()</f>
        <v>1.7188733853924696</v>
      </c>
      <c r="K1228">
        <f>output__2[[#This Row],[wz]]*180/PI()</f>
        <v>1.1459155902616465</v>
      </c>
      <c r="L1228">
        <f>output__2[[#This Row],[wx (deg)]]*output__2[[#This Row],[dt]]</f>
        <v>0.86074303646915684</v>
      </c>
      <c r="M1228">
        <f>output__2[[#This Row],[wy (deg)]]*output__2[[#This Row],[dt]]</f>
        <v>0.21518575911728921</v>
      </c>
      <c r="N1228">
        <f>output__2[[#This Row],[wz (deg)]]*output__2[[#This Row],[dt]]</f>
        <v>0.1434571727448595</v>
      </c>
      <c r="O1228">
        <f>SUM($L$2:output__2[[#This Row],[delta θx]])</f>
        <v>-186.18944054749491</v>
      </c>
      <c r="P1228">
        <f>SUM($M$2:output__2[[#This Row],[delta θy]])</f>
        <v>53.588627414069755</v>
      </c>
      <c r="Q1228">
        <f>SUM($N$2:output__2[[#This Row],[delta θz]])</f>
        <v>12.292599219020751</v>
      </c>
      <c r="R1228">
        <f>SQRT(output__2[[#This Row],[θ x]]^2+output__2[[#This Row],[θ y]]^2+output__2[[#This Row],[θ z]]^2)</f>
        <v>194.1374687047109</v>
      </c>
      <c r="S1228">
        <f>output__2[[#This Row],[ax]]*$B1228</f>
        <v>2.378610000000066E-2</v>
      </c>
      <c r="T1228">
        <f>output__2[[#This Row],[ay]]*$B1228</f>
        <v>1.5022800000000416E-2</v>
      </c>
      <c r="U1228">
        <f>output__2[[#This Row],[az]]*$B1228</f>
        <v>-1.7526600000000486E-2</v>
      </c>
      <c r="V1228">
        <f>SUM(S$2:S1228)</f>
        <v>22.186828039999526</v>
      </c>
      <c r="W1228">
        <f>SUM(T$2:T1228)</f>
        <v>13.342001960000228</v>
      </c>
      <c r="X1228">
        <f>SUM($U$2:U1228)</f>
        <v>-100.86041347999944</v>
      </c>
      <c r="Y1228">
        <f>SQRT(output__2[[#This Row],[vx]]^2+output__2[[#This Row],[vy]]^2+output__2[[#This Row],[vz]]^2)</f>
        <v>104.13014626962554</v>
      </c>
      <c r="Z1228">
        <f t="shared" si="19"/>
        <v>0.97499999999999998</v>
      </c>
      <c r="AA1228">
        <f>output__2[[#This Row],[m segmental(kg)]]*output__2[[#This Row],[vmag]]</f>
        <v>101.52689261288491</v>
      </c>
    </row>
    <row r="1229" spans="1:27" x14ac:dyDescent="0.3">
      <c r="A1229">
        <v>154.09470199999998</v>
      </c>
      <c r="B1229">
        <f>output__2[[#This Row],[time]]-A1228</f>
        <v>0.12825499999999579</v>
      </c>
      <c r="C1229">
        <v>-0.12</v>
      </c>
      <c r="D1229">
        <v>-0.03</v>
      </c>
      <c r="E1229">
        <v>0.01</v>
      </c>
      <c r="F1229">
        <v>0.01</v>
      </c>
      <c r="G1229">
        <v>-0.01</v>
      </c>
      <c r="H1229">
        <v>0.01</v>
      </c>
      <c r="I1229">
        <f>output__2[[#This Row],[wx]]*180/PI()</f>
        <v>0.57295779513082323</v>
      </c>
      <c r="J1229">
        <f>output__2[[#This Row],[wy]]*180/PI()</f>
        <v>-0.57295779513082323</v>
      </c>
      <c r="K1229">
        <f>output__2[[#This Row],[wz]]*180/PI()</f>
        <v>0.57295779513082323</v>
      </c>
      <c r="L1229">
        <f>output__2[[#This Row],[wx (deg)]]*output__2[[#This Row],[dt]]</f>
        <v>7.3484702014501316E-2</v>
      </c>
      <c r="M1229">
        <f>output__2[[#This Row],[wy (deg)]]*output__2[[#This Row],[dt]]</f>
        <v>-7.3484702014501316E-2</v>
      </c>
      <c r="N1229">
        <f>output__2[[#This Row],[wz (deg)]]*output__2[[#This Row],[dt]]</f>
        <v>7.3484702014501316E-2</v>
      </c>
      <c r="O1229">
        <f>SUM($L$2:output__2[[#This Row],[delta θx]])</f>
        <v>-186.11595584548041</v>
      </c>
      <c r="P1229">
        <f>SUM($M$2:output__2[[#This Row],[delta θy]])</f>
        <v>53.515142712055251</v>
      </c>
      <c r="Q1229">
        <f>SUM($N$2:output__2[[#This Row],[delta θz]])</f>
        <v>12.366083921035253</v>
      </c>
      <c r="R1229">
        <f>SQRT(output__2[[#This Row],[θ x]]^2+output__2[[#This Row],[θ y]]^2+output__2[[#This Row],[θ z]]^2)</f>
        <v>194.05138379127976</v>
      </c>
      <c r="S1229">
        <f>output__2[[#This Row],[ax]]*$B1229</f>
        <v>-1.5390599999999494E-2</v>
      </c>
      <c r="T1229">
        <f>output__2[[#This Row],[ay]]*$B1229</f>
        <v>-3.8476499999998736E-3</v>
      </c>
      <c r="U1229">
        <f>output__2[[#This Row],[az]]*$B1229</f>
        <v>1.2825499999999579E-3</v>
      </c>
      <c r="V1229">
        <f>SUM(S$2:S1229)</f>
        <v>22.171437439999526</v>
      </c>
      <c r="W1229">
        <f>SUM(T$2:T1229)</f>
        <v>13.338154310000229</v>
      </c>
      <c r="X1229">
        <f>SUM($U$2:U1229)</f>
        <v>-100.85913092999944</v>
      </c>
      <c r="Y1229">
        <f>SQRT(output__2[[#This Row],[vx]]^2+output__2[[#This Row],[vy]]^2+output__2[[#This Row],[vz]]^2)</f>
        <v>104.12513284749249</v>
      </c>
      <c r="Z1229">
        <f t="shared" si="19"/>
        <v>0.97499999999999998</v>
      </c>
      <c r="AA1229">
        <f>output__2[[#This Row],[m segmental(kg)]]*output__2[[#This Row],[vmag]]</f>
        <v>101.52200452630518</v>
      </c>
    </row>
    <row r="1230" spans="1:27" x14ac:dyDescent="0.3">
      <c r="A1230">
        <v>154.220742</v>
      </c>
      <c r="B1230">
        <f>output__2[[#This Row],[time]]-A1229</f>
        <v>0.12604000000001747</v>
      </c>
      <c r="C1230">
        <v>0.05</v>
      </c>
      <c r="D1230">
        <v>-0.02</v>
      </c>
      <c r="E1230">
        <v>0.03</v>
      </c>
      <c r="F1230">
        <v>0.02</v>
      </c>
      <c r="G1230">
        <v>-0.01</v>
      </c>
      <c r="H1230">
        <v>0</v>
      </c>
      <c r="I1230">
        <f>output__2[[#This Row],[wx]]*180/PI()</f>
        <v>1.1459155902616465</v>
      </c>
      <c r="J1230">
        <f>output__2[[#This Row],[wy]]*180/PI()</f>
        <v>-0.57295779513082323</v>
      </c>
      <c r="K1230">
        <f>output__2[[#This Row],[wz]]*180/PI()</f>
        <v>0</v>
      </c>
      <c r="L1230">
        <f>output__2[[#This Row],[wx (deg)]]*output__2[[#This Row],[dt]]</f>
        <v>0.14443120099659795</v>
      </c>
      <c r="M1230">
        <f>output__2[[#This Row],[wy (deg)]]*output__2[[#This Row],[dt]]</f>
        <v>-7.2215600498298976E-2</v>
      </c>
      <c r="N1230">
        <f>output__2[[#This Row],[wz (deg)]]*output__2[[#This Row],[dt]]</f>
        <v>0</v>
      </c>
      <c r="O1230">
        <f>SUM($L$2:output__2[[#This Row],[delta θx]])</f>
        <v>-185.97152464448382</v>
      </c>
      <c r="P1230">
        <f>SUM($M$2:output__2[[#This Row],[delta θy]])</f>
        <v>53.442927111556955</v>
      </c>
      <c r="Q1230">
        <f>SUM($N$2:output__2[[#This Row],[delta θz]])</f>
        <v>12.366083921035253</v>
      </c>
      <c r="R1230">
        <f>SQRT(output__2[[#This Row],[θ x]]^2+output__2[[#This Row],[θ y]]^2+output__2[[#This Row],[θ z]]^2)</f>
        <v>193.8929458964073</v>
      </c>
      <c r="S1230">
        <f>output__2[[#This Row],[ax]]*$B1230</f>
        <v>6.3020000000008737E-3</v>
      </c>
      <c r="T1230">
        <f>output__2[[#This Row],[ay]]*$B1230</f>
        <v>-2.5208000000003497E-3</v>
      </c>
      <c r="U1230">
        <f>output__2[[#This Row],[az]]*$B1230</f>
        <v>3.7812000000005241E-3</v>
      </c>
      <c r="V1230">
        <f>SUM(S$2:S1230)</f>
        <v>22.177739439999527</v>
      </c>
      <c r="W1230">
        <f>SUM(T$2:T1230)</f>
        <v>13.335633510000228</v>
      </c>
      <c r="X1230">
        <f>SUM($U$2:U1230)</f>
        <v>-100.85534972999943</v>
      </c>
      <c r="Y1230">
        <f>SQRT(output__2[[#This Row],[vx]]^2+output__2[[#This Row],[vy]]^2+output__2[[#This Row],[vz]]^2)</f>
        <v>104.12248948686373</v>
      </c>
      <c r="Z1230">
        <f t="shared" si="19"/>
        <v>0.97499999999999998</v>
      </c>
      <c r="AA1230">
        <f>output__2[[#This Row],[m segmental(kg)]]*output__2[[#This Row],[vmag]]</f>
        <v>101.51942724969213</v>
      </c>
    </row>
    <row r="1231" spans="1:27" x14ac:dyDescent="0.3">
      <c r="A1231">
        <v>154.34338099999999</v>
      </c>
      <c r="B1231">
        <f>output__2[[#This Row],[time]]-A1230</f>
        <v>0.12263899999999239</v>
      </c>
      <c r="C1231">
        <v>0.02</v>
      </c>
      <c r="D1231">
        <v>0.01</v>
      </c>
      <c r="E1231">
        <v>0</v>
      </c>
      <c r="F1231">
        <v>-0.06</v>
      </c>
      <c r="G1231">
        <v>-0.02</v>
      </c>
      <c r="H1231">
        <v>0</v>
      </c>
      <c r="I1231">
        <f>output__2[[#This Row],[wx]]*180/PI()</f>
        <v>-3.4377467707849392</v>
      </c>
      <c r="J1231">
        <f>output__2[[#This Row],[wy]]*180/PI()</f>
        <v>-1.1459155902616465</v>
      </c>
      <c r="K1231">
        <f>output__2[[#This Row],[wz]]*180/PI()</f>
        <v>0</v>
      </c>
      <c r="L1231">
        <f>output__2[[#This Row],[wx (deg)]]*output__2[[#This Row],[dt]]</f>
        <v>-0.42160182622226799</v>
      </c>
      <c r="M1231">
        <f>output__2[[#This Row],[wy (deg)]]*output__2[[#This Row],[dt]]</f>
        <v>-0.14053394207408934</v>
      </c>
      <c r="N1231">
        <f>output__2[[#This Row],[wz (deg)]]*output__2[[#This Row],[dt]]</f>
        <v>0</v>
      </c>
      <c r="O1231">
        <f>SUM($L$2:output__2[[#This Row],[delta θx]])</f>
        <v>-186.39312647070608</v>
      </c>
      <c r="P1231">
        <f>SUM($M$2:output__2[[#This Row],[delta θy]])</f>
        <v>53.302393169482869</v>
      </c>
      <c r="Q1231">
        <f>SUM($N$2:output__2[[#This Row],[delta θz]])</f>
        <v>12.366083921035253</v>
      </c>
      <c r="R1231">
        <f>SQRT(output__2[[#This Row],[θ x]]^2+output__2[[#This Row],[θ y]]^2+output__2[[#This Row],[θ z]]^2)</f>
        <v>194.25875204134522</v>
      </c>
      <c r="S1231">
        <f>output__2[[#This Row],[ax]]*$B1231</f>
        <v>2.4527799999998481E-3</v>
      </c>
      <c r="T1231">
        <f>output__2[[#This Row],[ay]]*$B1231</f>
        <v>1.2263899999999241E-3</v>
      </c>
      <c r="U1231">
        <f>output__2[[#This Row],[az]]*$B1231</f>
        <v>0</v>
      </c>
      <c r="V1231">
        <f>SUM(S$2:S1231)</f>
        <v>22.180192219999526</v>
      </c>
      <c r="W1231">
        <f>SUM(T$2:T1231)</f>
        <v>13.336859900000228</v>
      </c>
      <c r="X1231">
        <f>SUM($U$2:U1231)</f>
        <v>-100.85534972999943</v>
      </c>
      <c r="Y1231">
        <f>SQRT(output__2[[#This Row],[vx]]^2+output__2[[#This Row],[vy]]^2+output__2[[#This Row],[vz]]^2)</f>
        <v>104.12316902624919</v>
      </c>
      <c r="Z1231">
        <f t="shared" si="19"/>
        <v>0.97499999999999998</v>
      </c>
      <c r="AA1231">
        <f>output__2[[#This Row],[m segmental(kg)]]*output__2[[#This Row],[vmag]]</f>
        <v>101.52008980059296</v>
      </c>
    </row>
    <row r="1232" spans="1:27" x14ac:dyDescent="0.3">
      <c r="A1232">
        <v>154.46921699999999</v>
      </c>
      <c r="B1232">
        <f>output__2[[#This Row],[time]]-A1231</f>
        <v>0.12583599999999251</v>
      </c>
      <c r="C1232">
        <v>0.09</v>
      </c>
      <c r="D1232">
        <v>0.05</v>
      </c>
      <c r="E1232">
        <v>0.08</v>
      </c>
      <c r="F1232">
        <v>-0.04</v>
      </c>
      <c r="G1232">
        <v>-0.04</v>
      </c>
      <c r="H1232">
        <v>0</v>
      </c>
      <c r="I1232">
        <f>output__2[[#This Row],[wx]]*180/PI()</f>
        <v>-2.2918311805232929</v>
      </c>
      <c r="J1232">
        <f>output__2[[#This Row],[wy]]*180/PI()</f>
        <v>-2.2918311805232929</v>
      </c>
      <c r="K1232">
        <f>output__2[[#This Row],[wz]]*180/PI()</f>
        <v>0</v>
      </c>
      <c r="L1232">
        <f>output__2[[#This Row],[wx (deg)]]*output__2[[#This Row],[dt]]</f>
        <v>-0.28839486843231193</v>
      </c>
      <c r="M1232">
        <f>output__2[[#This Row],[wy (deg)]]*output__2[[#This Row],[dt]]</f>
        <v>-0.28839486843231193</v>
      </c>
      <c r="N1232">
        <f>output__2[[#This Row],[wz (deg)]]*output__2[[#This Row],[dt]]</f>
        <v>0</v>
      </c>
      <c r="O1232">
        <f>SUM($L$2:output__2[[#This Row],[delta θx]])</f>
        <v>-186.68152133913838</v>
      </c>
      <c r="P1232">
        <f>SUM($M$2:output__2[[#This Row],[delta θy]])</f>
        <v>53.013998301050556</v>
      </c>
      <c r="Q1232">
        <f>SUM($N$2:output__2[[#This Row],[delta θz]])</f>
        <v>12.366083921035253</v>
      </c>
      <c r="R1232">
        <f>SQRT(output__2[[#This Row],[θ x]]^2+output__2[[#This Row],[θ y]]^2+output__2[[#This Row],[θ z]]^2)</f>
        <v>194.45666472739128</v>
      </c>
      <c r="S1232">
        <f>output__2[[#This Row],[ax]]*$B1232</f>
        <v>1.1325239999999325E-2</v>
      </c>
      <c r="T1232">
        <f>output__2[[#This Row],[ay]]*$B1232</f>
        <v>6.2917999999996255E-3</v>
      </c>
      <c r="U1232">
        <f>output__2[[#This Row],[az]]*$B1232</f>
        <v>1.0066879999999402E-2</v>
      </c>
      <c r="V1232">
        <f>SUM(S$2:S1232)</f>
        <v>22.191517459999524</v>
      </c>
      <c r="W1232">
        <f>SUM(T$2:T1232)</f>
        <v>13.343151700000227</v>
      </c>
      <c r="X1232">
        <f>SUM($U$2:U1232)</f>
        <v>-100.84528284999944</v>
      </c>
      <c r="Y1232">
        <f>SQRT(output__2[[#This Row],[vx]]^2+output__2[[#This Row],[vy]]^2+output__2[[#This Row],[vz]]^2)</f>
        <v>104.11663756366256</v>
      </c>
      <c r="Z1232">
        <f t="shared" si="19"/>
        <v>0.97499999999999998</v>
      </c>
      <c r="AA1232">
        <f>output__2[[#This Row],[m segmental(kg)]]*output__2[[#This Row],[vmag]]</f>
        <v>101.51372162457101</v>
      </c>
    </row>
    <row r="1233" spans="1:27" x14ac:dyDescent="0.3">
      <c r="A1233">
        <v>154.62407999999999</v>
      </c>
      <c r="B1233">
        <f>output__2[[#This Row],[time]]-A1232</f>
        <v>0.15486300000000597</v>
      </c>
      <c r="C1233">
        <v>-0.09</v>
      </c>
      <c r="D1233">
        <v>0.12</v>
      </c>
      <c r="E1233">
        <v>0.02</v>
      </c>
      <c r="F1233">
        <v>0</v>
      </c>
      <c r="G1233">
        <v>0.03</v>
      </c>
      <c r="H1233">
        <v>0</v>
      </c>
      <c r="I1233">
        <f>output__2[[#This Row],[wx]]*180/PI()</f>
        <v>0</v>
      </c>
      <c r="J1233">
        <f>output__2[[#This Row],[wy]]*180/PI()</f>
        <v>1.7188733853924696</v>
      </c>
      <c r="K1233">
        <f>output__2[[#This Row],[wz]]*180/PI()</f>
        <v>0</v>
      </c>
      <c r="L1233">
        <f>output__2[[#This Row],[wx (deg)]]*output__2[[#This Row],[dt]]</f>
        <v>0</v>
      </c>
      <c r="M1233">
        <f>output__2[[#This Row],[wy (deg)]]*output__2[[#This Row],[dt]]</f>
        <v>0.26618988908204427</v>
      </c>
      <c r="N1233">
        <f>output__2[[#This Row],[wz (deg)]]*output__2[[#This Row],[dt]]</f>
        <v>0</v>
      </c>
      <c r="O1233">
        <f>SUM($L$2:output__2[[#This Row],[delta θx]])</f>
        <v>-186.68152133913838</v>
      </c>
      <c r="P1233">
        <f>SUM($M$2:output__2[[#This Row],[delta θy]])</f>
        <v>53.280188190132598</v>
      </c>
      <c r="Q1233">
        <f>SUM($N$2:output__2[[#This Row],[delta θz]])</f>
        <v>12.366083921035253</v>
      </c>
      <c r="R1233">
        <f>SQRT(output__2[[#This Row],[θ x]]^2+output__2[[#This Row],[θ y]]^2+output__2[[#This Row],[θ z]]^2)</f>
        <v>194.52940367618774</v>
      </c>
      <c r="S1233">
        <f>output__2[[#This Row],[ax]]*$B1233</f>
        <v>-1.3937670000000537E-2</v>
      </c>
      <c r="T1233">
        <f>output__2[[#This Row],[ay]]*$B1233</f>
        <v>1.8583560000000717E-2</v>
      </c>
      <c r="U1233">
        <f>output__2[[#This Row],[az]]*$B1233</f>
        <v>3.0972600000001194E-3</v>
      </c>
      <c r="V1233">
        <f>SUM(S$2:S1233)</f>
        <v>22.177579789999523</v>
      </c>
      <c r="W1233">
        <f>SUM(T$2:T1233)</f>
        <v>13.361735260000229</v>
      </c>
      <c r="X1233">
        <f>SUM($U$2:U1233)</f>
        <v>-100.84218558999943</v>
      </c>
      <c r="Y1233">
        <f>SQRT(output__2[[#This Row],[vx]]^2+output__2[[#This Row],[vy]]^2+output__2[[#This Row],[vz]]^2)</f>
        <v>104.11305109863997</v>
      </c>
      <c r="Z1233">
        <f t="shared" si="19"/>
        <v>0.97499999999999998</v>
      </c>
      <c r="AA1233">
        <f>output__2[[#This Row],[m segmental(kg)]]*output__2[[#This Row],[vmag]]</f>
        <v>101.51022482117396</v>
      </c>
    </row>
    <row r="1234" spans="1:27" x14ac:dyDescent="0.3">
      <c r="A1234">
        <v>154.72133399999998</v>
      </c>
      <c r="B1234">
        <f>output__2[[#This Row],[time]]-A1233</f>
        <v>9.7253999999992402E-2</v>
      </c>
      <c r="C1234">
        <v>-0.08</v>
      </c>
      <c r="D1234">
        <v>0.08</v>
      </c>
      <c r="E1234">
        <v>-0.05</v>
      </c>
      <c r="F1234">
        <v>0.04</v>
      </c>
      <c r="G1234">
        <v>0</v>
      </c>
      <c r="H1234">
        <v>0</v>
      </c>
      <c r="I1234">
        <f>output__2[[#This Row],[wx]]*180/PI()</f>
        <v>2.2918311805232929</v>
      </c>
      <c r="J1234">
        <f>output__2[[#This Row],[wy]]*180/PI()</f>
        <v>0</v>
      </c>
      <c r="K1234">
        <f>output__2[[#This Row],[wz]]*180/PI()</f>
        <v>0</v>
      </c>
      <c r="L1234">
        <f>output__2[[#This Row],[wx (deg)]]*output__2[[#This Row],[dt]]</f>
        <v>0.22288974963059491</v>
      </c>
      <c r="M1234">
        <f>output__2[[#This Row],[wy (deg)]]*output__2[[#This Row],[dt]]</f>
        <v>0</v>
      </c>
      <c r="N1234">
        <f>output__2[[#This Row],[wz (deg)]]*output__2[[#This Row],[dt]]</f>
        <v>0</v>
      </c>
      <c r="O1234">
        <f>SUM($L$2:output__2[[#This Row],[delta θx]])</f>
        <v>-186.4586315895078</v>
      </c>
      <c r="P1234">
        <f>SUM($M$2:output__2[[#This Row],[delta θy]])</f>
        <v>53.280188190132598</v>
      </c>
      <c r="Q1234">
        <f>SUM($N$2:output__2[[#This Row],[delta θz]])</f>
        <v>12.366083921035253</v>
      </c>
      <c r="R1234">
        <f>SQRT(output__2[[#This Row],[θ x]]^2+output__2[[#This Row],[θ y]]^2+output__2[[#This Row],[θ z]]^2)</f>
        <v>194.31551605404502</v>
      </c>
      <c r="S1234">
        <f>output__2[[#This Row],[ax]]*$B1234</f>
        <v>-7.7803199999993923E-3</v>
      </c>
      <c r="T1234">
        <f>output__2[[#This Row],[ay]]*$B1234</f>
        <v>7.7803199999993923E-3</v>
      </c>
      <c r="U1234">
        <f>output__2[[#This Row],[az]]*$B1234</f>
        <v>-4.8626999999996203E-3</v>
      </c>
      <c r="V1234">
        <f>SUM(S$2:S1234)</f>
        <v>22.169799469999525</v>
      </c>
      <c r="W1234">
        <f>SUM(T$2:T1234)</f>
        <v>13.369515580000229</v>
      </c>
      <c r="X1234">
        <f>SUM($U$2:U1234)</f>
        <v>-100.84704828999944</v>
      </c>
      <c r="Y1234">
        <f>SQRT(output__2[[#This Row],[vx]]^2+output__2[[#This Row],[vy]]^2+output__2[[#This Row],[vz]]^2)</f>
        <v>104.11710284189306</v>
      </c>
      <c r="Z1234">
        <f t="shared" si="19"/>
        <v>0.97499999999999998</v>
      </c>
      <c r="AA1234">
        <f>output__2[[#This Row],[m segmental(kg)]]*output__2[[#This Row],[vmag]]</f>
        <v>101.51417527084573</v>
      </c>
    </row>
    <row r="1235" spans="1:27" x14ac:dyDescent="0.3">
      <c r="A1235">
        <v>154.84553399999999</v>
      </c>
      <c r="B1235">
        <f>output__2[[#This Row],[time]]-A1234</f>
        <v>0.12420000000000186</v>
      </c>
      <c r="C1235">
        <v>-0.08</v>
      </c>
      <c r="D1235">
        <v>7.0000000000000007E-2</v>
      </c>
      <c r="E1235">
        <v>0.01</v>
      </c>
      <c r="F1235">
        <v>0</v>
      </c>
      <c r="G1235">
        <v>0</v>
      </c>
      <c r="H1235">
        <v>0</v>
      </c>
      <c r="I1235">
        <f>output__2[[#This Row],[wx]]*180/PI()</f>
        <v>0</v>
      </c>
      <c r="J1235">
        <f>output__2[[#This Row],[wy]]*180/PI()</f>
        <v>0</v>
      </c>
      <c r="K1235">
        <f>output__2[[#This Row],[wz]]*180/PI()</f>
        <v>0</v>
      </c>
      <c r="L1235">
        <f>output__2[[#This Row],[wx (deg)]]*output__2[[#This Row],[dt]]</f>
        <v>0</v>
      </c>
      <c r="M1235">
        <f>output__2[[#This Row],[wy (deg)]]*output__2[[#This Row],[dt]]</f>
        <v>0</v>
      </c>
      <c r="N1235">
        <f>output__2[[#This Row],[wz (deg)]]*output__2[[#This Row],[dt]]</f>
        <v>0</v>
      </c>
      <c r="O1235">
        <f>SUM($L$2:output__2[[#This Row],[delta θx]])</f>
        <v>-186.4586315895078</v>
      </c>
      <c r="P1235">
        <f>SUM($M$2:output__2[[#This Row],[delta θy]])</f>
        <v>53.280188190132598</v>
      </c>
      <c r="Q1235">
        <f>SUM($N$2:output__2[[#This Row],[delta θz]])</f>
        <v>12.366083921035253</v>
      </c>
      <c r="R1235">
        <f>SQRT(output__2[[#This Row],[θ x]]^2+output__2[[#This Row],[θ y]]^2+output__2[[#This Row],[θ z]]^2)</f>
        <v>194.31551605404502</v>
      </c>
      <c r="S1235">
        <f>output__2[[#This Row],[ax]]*$B1235</f>
        <v>-9.9360000000001496E-3</v>
      </c>
      <c r="T1235">
        <f>output__2[[#This Row],[ay]]*$B1235</f>
        <v>8.6940000000001322E-3</v>
      </c>
      <c r="U1235">
        <f>output__2[[#This Row],[az]]*$B1235</f>
        <v>1.2420000000000187E-3</v>
      </c>
      <c r="V1235">
        <f>SUM(S$2:S1235)</f>
        <v>22.159863469999525</v>
      </c>
      <c r="W1235">
        <f>SUM(T$2:T1235)</f>
        <v>13.378209580000229</v>
      </c>
      <c r="X1235">
        <f>SUM($U$2:U1235)</f>
        <v>-100.84580628999943</v>
      </c>
      <c r="Y1235">
        <f>SQRT(output__2[[#This Row],[vx]]^2+output__2[[#This Row],[vy]]^2+output__2[[#This Row],[vz]]^2)</f>
        <v>104.11490136793829</v>
      </c>
      <c r="Z1235">
        <f t="shared" si="19"/>
        <v>0.97499999999999998</v>
      </c>
      <c r="AA1235">
        <f>output__2[[#This Row],[m segmental(kg)]]*output__2[[#This Row],[vmag]]</f>
        <v>101.51202883373983</v>
      </c>
    </row>
    <row r="1236" spans="1:27" x14ac:dyDescent="0.3">
      <c r="A1236">
        <v>154.97122299999998</v>
      </c>
      <c r="B1236">
        <f>output__2[[#This Row],[time]]-A1235</f>
        <v>0.12568899999999417</v>
      </c>
      <c r="C1236">
        <v>0.01</v>
      </c>
      <c r="D1236">
        <v>0.11</v>
      </c>
      <c r="E1236">
        <v>0.09</v>
      </c>
      <c r="F1236">
        <v>-0.02</v>
      </c>
      <c r="G1236">
        <v>0</v>
      </c>
      <c r="H1236">
        <v>0</v>
      </c>
      <c r="I1236">
        <f>output__2[[#This Row],[wx]]*180/PI()</f>
        <v>-1.1459155902616465</v>
      </c>
      <c r="J1236">
        <f>output__2[[#This Row],[wy]]*180/PI()</f>
        <v>0</v>
      </c>
      <c r="K1236">
        <f>output__2[[#This Row],[wz]]*180/PI()</f>
        <v>0</v>
      </c>
      <c r="L1236">
        <f>output__2[[#This Row],[wx (deg)]]*output__2[[#This Row],[dt]]</f>
        <v>-0.1440289846243894</v>
      </c>
      <c r="M1236">
        <f>output__2[[#This Row],[wy (deg)]]*output__2[[#This Row],[dt]]</f>
        <v>0</v>
      </c>
      <c r="N1236">
        <f>output__2[[#This Row],[wz (deg)]]*output__2[[#This Row],[dt]]</f>
        <v>0</v>
      </c>
      <c r="O1236">
        <f>SUM($L$2:output__2[[#This Row],[delta θx]])</f>
        <v>-186.60266057413219</v>
      </c>
      <c r="P1236">
        <f>SUM($M$2:output__2[[#This Row],[delta θy]])</f>
        <v>53.280188190132598</v>
      </c>
      <c r="Q1236">
        <f>SUM($N$2:output__2[[#This Row],[delta θz]])</f>
        <v>12.366083921035253</v>
      </c>
      <c r="R1236">
        <f>SQRT(output__2[[#This Row],[θ x]]^2+output__2[[#This Row],[θ y]]^2+output__2[[#This Row],[θ z]]^2)</f>
        <v>194.45372564819326</v>
      </c>
      <c r="S1236">
        <f>output__2[[#This Row],[ax]]*$B1236</f>
        <v>1.2568899999999418E-3</v>
      </c>
      <c r="T1236">
        <f>output__2[[#This Row],[ay]]*$B1236</f>
        <v>1.3825789999999359E-2</v>
      </c>
      <c r="U1236">
        <f>output__2[[#This Row],[az]]*$B1236</f>
        <v>1.1312009999999475E-2</v>
      </c>
      <c r="V1236">
        <f>SUM(S$2:S1236)</f>
        <v>22.161120359999526</v>
      </c>
      <c r="W1236">
        <f>SUM(T$2:T1236)</f>
        <v>13.392035370000228</v>
      </c>
      <c r="X1236">
        <f>SUM($U$2:U1236)</f>
        <v>-100.83449427999943</v>
      </c>
      <c r="Y1236">
        <f>SQRT(output__2[[#This Row],[vx]]^2+output__2[[#This Row],[vy]]^2+output__2[[#This Row],[vz]]^2)</f>
        <v>104.10598975882685</v>
      </c>
      <c r="Z1236">
        <f t="shared" si="19"/>
        <v>0.97499999999999998</v>
      </c>
      <c r="AA1236">
        <f>output__2[[#This Row],[m segmental(kg)]]*output__2[[#This Row],[vmag]]</f>
        <v>101.50334001485618</v>
      </c>
    </row>
    <row r="1237" spans="1:27" x14ac:dyDescent="0.3">
      <c r="A1237">
        <v>155.09633499999998</v>
      </c>
      <c r="B1237">
        <f>output__2[[#This Row],[time]]-A1236</f>
        <v>0.12511200000000144</v>
      </c>
      <c r="C1237">
        <v>0.08</v>
      </c>
      <c r="D1237">
        <v>0.08</v>
      </c>
      <c r="E1237">
        <v>-0.05</v>
      </c>
      <c r="F1237">
        <v>-0.02</v>
      </c>
      <c r="G1237">
        <v>0</v>
      </c>
      <c r="H1237">
        <v>0.01</v>
      </c>
      <c r="I1237">
        <f>output__2[[#This Row],[wx]]*180/PI()</f>
        <v>-1.1459155902616465</v>
      </c>
      <c r="J1237">
        <f>output__2[[#This Row],[wy]]*180/PI()</f>
        <v>0</v>
      </c>
      <c r="K1237">
        <f>output__2[[#This Row],[wz]]*180/PI()</f>
        <v>0.57295779513082323</v>
      </c>
      <c r="L1237">
        <f>output__2[[#This Row],[wx (deg)]]*output__2[[#This Row],[dt]]</f>
        <v>-0.14336779132881677</v>
      </c>
      <c r="M1237">
        <f>output__2[[#This Row],[wy (deg)]]*output__2[[#This Row],[dt]]</f>
        <v>0</v>
      </c>
      <c r="N1237">
        <f>output__2[[#This Row],[wz (deg)]]*output__2[[#This Row],[dt]]</f>
        <v>7.1683895664408387E-2</v>
      </c>
      <c r="O1237">
        <f>SUM($L$2:output__2[[#This Row],[delta θx]])</f>
        <v>-186.746028365461</v>
      </c>
      <c r="P1237">
        <f>SUM($M$2:output__2[[#This Row],[delta θy]])</f>
        <v>53.280188190132598</v>
      </c>
      <c r="Q1237">
        <f>SUM($N$2:output__2[[#This Row],[delta θz]])</f>
        <v>12.437767816699662</v>
      </c>
      <c r="R1237">
        <f>SQRT(output__2[[#This Row],[θ x]]^2+output__2[[#This Row],[θ y]]^2+output__2[[#This Row],[θ z]]^2)</f>
        <v>194.59587773668702</v>
      </c>
      <c r="S1237">
        <f>output__2[[#This Row],[ax]]*$B1237</f>
        <v>1.0008960000000115E-2</v>
      </c>
      <c r="T1237">
        <f>output__2[[#This Row],[ay]]*$B1237</f>
        <v>1.0008960000000115E-2</v>
      </c>
      <c r="U1237">
        <f>output__2[[#This Row],[az]]*$B1237</f>
        <v>-6.2556000000000729E-3</v>
      </c>
      <c r="V1237">
        <f>SUM(S$2:S1237)</f>
        <v>22.171129319999526</v>
      </c>
      <c r="W1237">
        <f>SUM(T$2:T1237)</f>
        <v>13.402044330000228</v>
      </c>
      <c r="X1237">
        <f>SUM($U$2:U1237)</f>
        <v>-100.84074987999944</v>
      </c>
      <c r="Y1237">
        <f>SQRT(output__2[[#This Row],[vx]]^2+output__2[[#This Row],[vy]]^2+output__2[[#This Row],[vz]]^2)</f>
        <v>104.11546764966309</v>
      </c>
      <c r="Z1237">
        <f t="shared" si="19"/>
        <v>0.97499999999999998</v>
      </c>
      <c r="AA1237">
        <f>output__2[[#This Row],[m segmental(kg)]]*output__2[[#This Row],[vmag]]</f>
        <v>101.51258095842151</v>
      </c>
    </row>
    <row r="1238" spans="1:27" x14ac:dyDescent="0.3">
      <c r="A1238">
        <v>155.23164699999998</v>
      </c>
      <c r="B1238">
        <f>output__2[[#This Row],[time]]-A1237</f>
        <v>0.13531199999999899</v>
      </c>
      <c r="C1238">
        <v>0.01</v>
      </c>
      <c r="D1238">
        <v>-0.01</v>
      </c>
      <c r="E1238">
        <v>-0.12</v>
      </c>
      <c r="F1238">
        <v>0.03</v>
      </c>
      <c r="G1238">
        <v>0.01</v>
      </c>
      <c r="H1238">
        <v>0.01</v>
      </c>
      <c r="I1238">
        <f>output__2[[#This Row],[wx]]*180/PI()</f>
        <v>1.7188733853924696</v>
      </c>
      <c r="J1238">
        <f>output__2[[#This Row],[wy]]*180/PI()</f>
        <v>0.57295779513082323</v>
      </c>
      <c r="K1238">
        <f>output__2[[#This Row],[wz]]*180/PI()</f>
        <v>0.57295779513082323</v>
      </c>
      <c r="L1238">
        <f>output__2[[#This Row],[wx (deg)]]*output__2[[#This Row],[dt]]</f>
        <v>0.2325841955242241</v>
      </c>
      <c r="M1238">
        <f>output__2[[#This Row],[wy (deg)]]*output__2[[#This Row],[dt]]</f>
        <v>7.7528065174741367E-2</v>
      </c>
      <c r="N1238">
        <f>output__2[[#This Row],[wz (deg)]]*output__2[[#This Row],[dt]]</f>
        <v>7.7528065174741367E-2</v>
      </c>
      <c r="O1238">
        <f>SUM($L$2:output__2[[#This Row],[delta θx]])</f>
        <v>-186.51344416993678</v>
      </c>
      <c r="P1238">
        <f>SUM($M$2:output__2[[#This Row],[delta θy]])</f>
        <v>53.357716255307338</v>
      </c>
      <c r="Q1238">
        <f>SUM($N$2:output__2[[#This Row],[delta θz]])</f>
        <v>12.515295881874403</v>
      </c>
      <c r="R1238">
        <f>SQRT(output__2[[#This Row],[θ x]]^2+output__2[[#This Row],[θ y]]^2+output__2[[#This Row],[θ z]]^2)</f>
        <v>194.39892842072169</v>
      </c>
      <c r="S1238">
        <f>output__2[[#This Row],[ax]]*$B1238</f>
        <v>1.35311999999999E-3</v>
      </c>
      <c r="T1238">
        <f>output__2[[#This Row],[ay]]*$B1238</f>
        <v>-1.35311999999999E-3</v>
      </c>
      <c r="U1238">
        <f>output__2[[#This Row],[az]]*$B1238</f>
        <v>-1.6237439999999877E-2</v>
      </c>
      <c r="V1238">
        <f>SUM(S$2:S1238)</f>
        <v>22.172482439999527</v>
      </c>
      <c r="W1238">
        <f>SUM(T$2:T1238)</f>
        <v>13.400691210000229</v>
      </c>
      <c r="X1238">
        <f>SUM($U$2:U1238)</f>
        <v>-100.85698731999943</v>
      </c>
      <c r="Y1238">
        <f>SQRT(output__2[[#This Row],[vx]]^2+output__2[[#This Row],[vy]]^2+output__2[[#This Row],[vz]]^2)</f>
        <v>104.13130842222425</v>
      </c>
      <c r="Z1238">
        <f t="shared" si="19"/>
        <v>0.97499999999999998</v>
      </c>
      <c r="AA1238">
        <f>output__2[[#This Row],[m segmental(kg)]]*output__2[[#This Row],[vmag]]</f>
        <v>101.52802571166865</v>
      </c>
    </row>
    <row r="1239" spans="1:27" x14ac:dyDescent="0.3">
      <c r="A1239">
        <v>155.348375</v>
      </c>
      <c r="B1239">
        <f>output__2[[#This Row],[time]]-A1238</f>
        <v>0.11672800000002326</v>
      </c>
      <c r="C1239">
        <v>0.14000000000000001</v>
      </c>
      <c r="D1239">
        <v>0.02</v>
      </c>
      <c r="E1239">
        <v>-0.03</v>
      </c>
      <c r="F1239">
        <v>0.03</v>
      </c>
      <c r="G1239">
        <v>0.05</v>
      </c>
      <c r="H1239">
        <v>0.01</v>
      </c>
      <c r="I1239">
        <f>output__2[[#This Row],[wx]]*180/PI()</f>
        <v>1.7188733853924696</v>
      </c>
      <c r="J1239">
        <f>output__2[[#This Row],[wy]]*180/PI()</f>
        <v>2.8647889756541161</v>
      </c>
      <c r="K1239">
        <f>output__2[[#This Row],[wz]]*180/PI()</f>
        <v>0.57295779513082323</v>
      </c>
      <c r="L1239">
        <f>output__2[[#This Row],[wx (deg)]]*output__2[[#This Row],[dt]]</f>
        <v>0.20064065253013216</v>
      </c>
      <c r="M1239">
        <f>output__2[[#This Row],[wy (deg)]]*output__2[[#This Row],[dt]]</f>
        <v>0.3344010875502203</v>
      </c>
      <c r="N1239">
        <f>output__2[[#This Row],[wz (deg)]]*output__2[[#This Row],[dt]]</f>
        <v>6.6880217510044054E-2</v>
      </c>
      <c r="O1239">
        <f>SUM($L$2:output__2[[#This Row],[delta θx]])</f>
        <v>-186.31280351740665</v>
      </c>
      <c r="P1239">
        <f>SUM($M$2:output__2[[#This Row],[delta θy]])</f>
        <v>53.692117342857557</v>
      </c>
      <c r="Q1239">
        <f>SUM($N$2:output__2[[#This Row],[delta θz]])</f>
        <v>12.582176099384448</v>
      </c>
      <c r="R1239">
        <f>SQRT(output__2[[#This Row],[θ x]]^2+output__2[[#This Row],[θ y]]^2+output__2[[#This Row],[θ z]]^2)</f>
        <v>194.3028959502943</v>
      </c>
      <c r="S1239">
        <f>output__2[[#This Row],[ax]]*$B1239</f>
        <v>1.6341920000003257E-2</v>
      </c>
      <c r="T1239">
        <f>output__2[[#This Row],[ay]]*$B1239</f>
        <v>2.3345600000004652E-3</v>
      </c>
      <c r="U1239">
        <f>output__2[[#This Row],[az]]*$B1239</f>
        <v>-3.5018400000006978E-3</v>
      </c>
      <c r="V1239">
        <f>SUM(S$2:S1239)</f>
        <v>22.188824359999529</v>
      </c>
      <c r="W1239">
        <f>SUM(T$2:T1239)</f>
        <v>13.40302577000023</v>
      </c>
      <c r="X1239">
        <f>SUM($U$2:U1239)</f>
        <v>-100.86048915999943</v>
      </c>
      <c r="Y1239">
        <f>SQRT(output__2[[#This Row],[vx]]^2+output__2[[#This Row],[vy]]^2+output__2[[#This Row],[vz]]^2)</f>
        <v>104.13848135950784</v>
      </c>
      <c r="Z1239">
        <f t="shared" si="19"/>
        <v>0.97499999999999998</v>
      </c>
      <c r="AA1239">
        <f>output__2[[#This Row],[m segmental(kg)]]*output__2[[#This Row],[vmag]]</f>
        <v>101.53501932552014</v>
      </c>
    </row>
    <row r="1240" spans="1:27" x14ac:dyDescent="0.3">
      <c r="A1240">
        <v>155.47389699999999</v>
      </c>
      <c r="B1240">
        <f>output__2[[#This Row],[time]]-A1239</f>
        <v>0.12552199999998948</v>
      </c>
      <c r="C1240">
        <v>0.04</v>
      </c>
      <c r="D1240">
        <v>-0.04</v>
      </c>
      <c r="E1240">
        <v>-0.02</v>
      </c>
      <c r="F1240">
        <v>0.04</v>
      </c>
      <c r="G1240">
        <v>0</v>
      </c>
      <c r="H1240">
        <v>0.01</v>
      </c>
      <c r="I1240">
        <f>output__2[[#This Row],[wx]]*180/PI()</f>
        <v>2.2918311805232929</v>
      </c>
      <c r="J1240">
        <f>output__2[[#This Row],[wy]]*180/PI()</f>
        <v>0</v>
      </c>
      <c r="K1240">
        <f>output__2[[#This Row],[wz]]*180/PI()</f>
        <v>0.57295779513082323</v>
      </c>
      <c r="L1240">
        <f>output__2[[#This Row],[wx (deg)]]*output__2[[#This Row],[dt]]</f>
        <v>0.28767523344162066</v>
      </c>
      <c r="M1240">
        <f>output__2[[#This Row],[wy (deg)]]*output__2[[#This Row],[dt]]</f>
        <v>0</v>
      </c>
      <c r="N1240">
        <f>output__2[[#This Row],[wz (deg)]]*output__2[[#This Row],[dt]]</f>
        <v>7.1918808360405165E-2</v>
      </c>
      <c r="O1240">
        <f>SUM($L$2:output__2[[#This Row],[delta θx]])</f>
        <v>-186.02512828396502</v>
      </c>
      <c r="P1240">
        <f>SUM($M$2:output__2[[#This Row],[delta θy]])</f>
        <v>53.692117342857557</v>
      </c>
      <c r="Q1240">
        <f>SUM($N$2:output__2[[#This Row],[delta θz]])</f>
        <v>12.654094907744852</v>
      </c>
      <c r="R1240">
        <f>SQRT(output__2[[#This Row],[θ x]]^2+output__2[[#This Row],[θ y]]^2+output__2[[#This Row],[θ z]]^2)</f>
        <v>194.03174465988559</v>
      </c>
      <c r="S1240">
        <f>output__2[[#This Row],[ax]]*$B1240</f>
        <v>5.0208799999995795E-3</v>
      </c>
      <c r="T1240">
        <f>output__2[[#This Row],[ay]]*$B1240</f>
        <v>-5.0208799999995795E-3</v>
      </c>
      <c r="U1240">
        <f>output__2[[#This Row],[az]]*$B1240</f>
        <v>-2.5104399999997897E-3</v>
      </c>
      <c r="V1240">
        <f>SUM(S$2:S1240)</f>
        <v>22.193845239999529</v>
      </c>
      <c r="W1240">
        <f>SUM(T$2:T1240)</f>
        <v>13.39800489000023</v>
      </c>
      <c r="X1240">
        <f>SUM($U$2:U1240)</f>
        <v>-100.86299959999943</v>
      </c>
      <c r="Y1240">
        <f>SQRT(output__2[[#This Row],[vx]]^2+output__2[[#This Row],[vy]]^2+output__2[[#This Row],[vz]]^2)</f>
        <v>104.14133660501484</v>
      </c>
      <c r="Z1240">
        <f t="shared" si="19"/>
        <v>0.97499999999999998</v>
      </c>
      <c r="AA1240">
        <f>output__2[[#This Row],[m segmental(kg)]]*output__2[[#This Row],[vmag]]</f>
        <v>101.53780318988947</v>
      </c>
    </row>
    <row r="1241" spans="1:27" x14ac:dyDescent="0.3">
      <c r="A1241">
        <v>155.617459</v>
      </c>
      <c r="B1241">
        <f>output__2[[#This Row],[time]]-A1240</f>
        <v>0.14356200000000285</v>
      </c>
      <c r="C1241">
        <v>0.02</v>
      </c>
      <c r="D1241">
        <v>0.03</v>
      </c>
      <c r="E1241">
        <v>0.03</v>
      </c>
      <c r="F1241">
        <v>0.01</v>
      </c>
      <c r="G1241">
        <v>-0.02</v>
      </c>
      <c r="H1241">
        <v>-0.01</v>
      </c>
      <c r="I1241">
        <f>output__2[[#This Row],[wx]]*180/PI()</f>
        <v>0.57295779513082323</v>
      </c>
      <c r="J1241">
        <f>output__2[[#This Row],[wy]]*180/PI()</f>
        <v>-1.1459155902616465</v>
      </c>
      <c r="K1241">
        <f>output__2[[#This Row],[wz]]*180/PI()</f>
        <v>-0.57295779513082323</v>
      </c>
      <c r="L1241">
        <f>output__2[[#This Row],[wx (deg)]]*output__2[[#This Row],[dt]]</f>
        <v>8.225496698457288E-2</v>
      </c>
      <c r="M1241">
        <f>output__2[[#This Row],[wy (deg)]]*output__2[[#This Row],[dt]]</f>
        <v>-0.16450993396914576</v>
      </c>
      <c r="N1241">
        <f>output__2[[#This Row],[wz (deg)]]*output__2[[#This Row],[dt]]</f>
        <v>-8.225496698457288E-2</v>
      </c>
      <c r="O1241">
        <f>SUM($L$2:output__2[[#This Row],[delta θx]])</f>
        <v>-185.94287331698044</v>
      </c>
      <c r="P1241">
        <f>SUM($M$2:output__2[[#This Row],[delta θy]])</f>
        <v>53.527607408888414</v>
      </c>
      <c r="Q1241">
        <f>SUM($N$2:output__2[[#This Row],[delta θz]])</f>
        <v>12.571839940760279</v>
      </c>
      <c r="R1241">
        <f>SQRT(output__2[[#This Row],[θ x]]^2+output__2[[#This Row],[θ y]]^2+output__2[[#This Row],[θ z]]^2)</f>
        <v>193.9020578843629</v>
      </c>
      <c r="S1241">
        <f>output__2[[#This Row],[ax]]*$B1241</f>
        <v>2.871240000000057E-3</v>
      </c>
      <c r="T1241">
        <f>output__2[[#This Row],[ay]]*$B1241</f>
        <v>4.306860000000085E-3</v>
      </c>
      <c r="U1241">
        <f>output__2[[#This Row],[az]]*$B1241</f>
        <v>4.306860000000085E-3</v>
      </c>
      <c r="V1241">
        <f>SUM(S$2:S1241)</f>
        <v>22.19671647999953</v>
      </c>
      <c r="W1241">
        <f>SUM(T$2:T1241)</f>
        <v>13.40231175000023</v>
      </c>
      <c r="X1241">
        <f>SUM($U$2:U1241)</f>
        <v>-100.85869273999943</v>
      </c>
      <c r="Y1241">
        <f>SQRT(output__2[[#This Row],[vx]]^2+output__2[[#This Row],[vy]]^2+output__2[[#This Row],[vz]]^2)</f>
        <v>104.13833148250114</v>
      </c>
      <c r="Z1241">
        <f t="shared" si="19"/>
        <v>0.97499999999999998</v>
      </c>
      <c r="AA1241">
        <f>output__2[[#This Row],[m segmental(kg)]]*output__2[[#This Row],[vmag]]</f>
        <v>101.53487319543861</v>
      </c>
    </row>
    <row r="1242" spans="1:27" x14ac:dyDescent="0.3">
      <c r="A1242">
        <v>155.729814</v>
      </c>
      <c r="B1242">
        <f>output__2[[#This Row],[time]]-A1241</f>
        <v>0.11235500000000798</v>
      </c>
      <c r="C1242">
        <v>0.06</v>
      </c>
      <c r="D1242">
        <v>-0.08</v>
      </c>
      <c r="E1242">
        <v>-0.25</v>
      </c>
      <c r="F1242">
        <v>0.01</v>
      </c>
      <c r="G1242">
        <v>0</v>
      </c>
      <c r="H1242">
        <v>0</v>
      </c>
      <c r="I1242">
        <f>output__2[[#This Row],[wx]]*180/PI()</f>
        <v>0.57295779513082323</v>
      </c>
      <c r="J1242">
        <f>output__2[[#This Row],[wy]]*180/PI()</f>
        <v>0</v>
      </c>
      <c r="K1242">
        <f>output__2[[#This Row],[wz]]*180/PI()</f>
        <v>0</v>
      </c>
      <c r="L1242">
        <f>output__2[[#This Row],[wx (deg)]]*output__2[[#This Row],[dt]]</f>
        <v>6.4374673071928221E-2</v>
      </c>
      <c r="M1242">
        <f>output__2[[#This Row],[wy (deg)]]*output__2[[#This Row],[dt]]</f>
        <v>0</v>
      </c>
      <c r="N1242">
        <f>output__2[[#This Row],[wz (deg)]]*output__2[[#This Row],[dt]]</f>
        <v>0</v>
      </c>
      <c r="O1242">
        <f>SUM($L$2:output__2[[#This Row],[delta θx]])</f>
        <v>-185.8784986439085</v>
      </c>
      <c r="P1242">
        <f>SUM($M$2:output__2[[#This Row],[delta θy]])</f>
        <v>53.527607408888414</v>
      </c>
      <c r="Q1242">
        <f>SUM($N$2:output__2[[#This Row],[delta θz]])</f>
        <v>12.571839940760279</v>
      </c>
      <c r="R1242">
        <f>SQRT(output__2[[#This Row],[θ x]]^2+output__2[[#This Row],[θ y]]^2+output__2[[#This Row],[θ z]]^2)</f>
        <v>193.84032648685277</v>
      </c>
      <c r="S1242">
        <f>output__2[[#This Row],[ax]]*$B1242</f>
        <v>6.7413000000004783E-3</v>
      </c>
      <c r="T1242">
        <f>output__2[[#This Row],[ay]]*$B1242</f>
        <v>-8.9884000000006389E-3</v>
      </c>
      <c r="U1242">
        <f>output__2[[#This Row],[az]]*$B1242</f>
        <v>-2.8088750000001994E-2</v>
      </c>
      <c r="V1242">
        <f>SUM(S$2:S1242)</f>
        <v>22.203457779999532</v>
      </c>
      <c r="W1242">
        <f>SUM(T$2:T1242)</f>
        <v>13.39332335000023</v>
      </c>
      <c r="X1242">
        <f>SUM($U$2:U1242)</f>
        <v>-100.88678148999944</v>
      </c>
      <c r="Y1242">
        <f>SQRT(output__2[[#This Row],[vx]]^2+output__2[[#This Row],[vy]]^2+output__2[[#This Row],[vz]]^2)</f>
        <v>104.16581650021649</v>
      </c>
      <c r="Z1242">
        <f t="shared" si="19"/>
        <v>0.97499999999999998</v>
      </c>
      <c r="AA1242">
        <f>output__2[[#This Row],[m segmental(kg)]]*output__2[[#This Row],[vmag]]</f>
        <v>101.56167108771108</v>
      </c>
    </row>
    <row r="1243" spans="1:27" x14ac:dyDescent="0.3">
      <c r="A1243">
        <v>155.85029</v>
      </c>
      <c r="B1243">
        <f>output__2[[#This Row],[time]]-A1242</f>
        <v>0.12047599999999647</v>
      </c>
      <c r="C1243">
        <v>0</v>
      </c>
      <c r="D1243">
        <v>7.0000000000000007E-2</v>
      </c>
      <c r="E1243">
        <v>-7.0000000000000007E-2</v>
      </c>
      <c r="F1243">
        <v>0.05</v>
      </c>
      <c r="G1243">
        <v>-0.02</v>
      </c>
      <c r="H1243">
        <v>0</v>
      </c>
      <c r="I1243">
        <f>output__2[[#This Row],[wx]]*180/PI()</f>
        <v>2.8647889756541161</v>
      </c>
      <c r="J1243">
        <f>output__2[[#This Row],[wy]]*180/PI()</f>
        <v>-1.1459155902616465</v>
      </c>
      <c r="K1243">
        <f>output__2[[#This Row],[wz]]*180/PI()</f>
        <v>0</v>
      </c>
      <c r="L1243">
        <f>output__2[[#This Row],[wx (deg)]]*output__2[[#This Row],[dt]]</f>
        <v>0.34513831663089517</v>
      </c>
      <c r="M1243">
        <f>output__2[[#This Row],[wy (deg)]]*output__2[[#This Row],[dt]]</f>
        <v>-0.13805532665235809</v>
      </c>
      <c r="N1243">
        <f>output__2[[#This Row],[wz (deg)]]*output__2[[#This Row],[dt]]</f>
        <v>0</v>
      </c>
      <c r="O1243">
        <f>SUM($L$2:output__2[[#This Row],[delta θx]])</f>
        <v>-185.53336032727759</v>
      </c>
      <c r="P1243">
        <f>SUM($M$2:output__2[[#This Row],[delta θy]])</f>
        <v>53.389552082236058</v>
      </c>
      <c r="Q1243">
        <f>SUM($N$2:output__2[[#This Row],[delta θz]])</f>
        <v>12.571839940760279</v>
      </c>
      <c r="R1243">
        <f>SQRT(output__2[[#This Row],[θ x]]^2+output__2[[#This Row],[θ y]]^2+output__2[[#This Row],[θ z]]^2)</f>
        <v>193.47124650802587</v>
      </c>
      <c r="S1243">
        <f>output__2[[#This Row],[ax]]*$B1243</f>
        <v>0</v>
      </c>
      <c r="T1243">
        <f>output__2[[#This Row],[ay]]*$B1243</f>
        <v>8.4333199999997548E-3</v>
      </c>
      <c r="U1243">
        <f>output__2[[#This Row],[az]]*$B1243</f>
        <v>-8.4333199999997548E-3</v>
      </c>
      <c r="V1243">
        <f>SUM(S$2:S1243)</f>
        <v>22.203457779999532</v>
      </c>
      <c r="W1243">
        <f>SUM(T$2:T1243)</f>
        <v>13.40175667000023</v>
      </c>
      <c r="X1243">
        <f>SUM($U$2:U1243)</f>
        <v>-100.89521480999943</v>
      </c>
      <c r="Y1243">
        <f>SQRT(output__2[[#This Row],[vx]]^2+output__2[[#This Row],[vy]]^2+output__2[[#This Row],[vz]]^2)</f>
        <v>104.17506895023418</v>
      </c>
      <c r="Z1243">
        <f t="shared" si="19"/>
        <v>0.97499999999999998</v>
      </c>
      <c r="AA1243">
        <f>output__2[[#This Row],[m segmental(kg)]]*output__2[[#This Row],[vmag]]</f>
        <v>101.57069222647831</v>
      </c>
    </row>
    <row r="1244" spans="1:27" x14ac:dyDescent="0.3">
      <c r="A1244">
        <v>155.97582699999998</v>
      </c>
      <c r="B1244">
        <f>output__2[[#This Row],[time]]-A1243</f>
        <v>0.12553699999998003</v>
      </c>
      <c r="C1244">
        <v>-0.16</v>
      </c>
      <c r="D1244">
        <v>-0.02</v>
      </c>
      <c r="E1244">
        <v>0.15</v>
      </c>
      <c r="F1244">
        <v>7.0000000000000007E-2</v>
      </c>
      <c r="G1244">
        <v>-0.02</v>
      </c>
      <c r="H1244">
        <v>0</v>
      </c>
      <c r="I1244">
        <f>output__2[[#This Row],[wx]]*180/PI()</f>
        <v>4.0107045659157627</v>
      </c>
      <c r="J1244">
        <f>output__2[[#This Row],[wy]]*180/PI()</f>
        <v>-1.1459155902616465</v>
      </c>
      <c r="K1244">
        <f>output__2[[#This Row],[wz]]*180/PI()</f>
        <v>0</v>
      </c>
      <c r="L1244">
        <f>output__2[[#This Row],[wx (deg)]]*output__2[[#This Row],[dt]]</f>
        <v>0.50349181909128704</v>
      </c>
      <c r="M1244">
        <f>output__2[[#This Row],[wy (deg)]]*output__2[[#This Row],[dt]]</f>
        <v>-0.14385480545465343</v>
      </c>
      <c r="N1244">
        <f>output__2[[#This Row],[wz (deg)]]*output__2[[#This Row],[dt]]</f>
        <v>0</v>
      </c>
      <c r="O1244">
        <f>SUM($L$2:output__2[[#This Row],[delta θx]])</f>
        <v>-185.0298685081863</v>
      </c>
      <c r="P1244">
        <f>SUM($M$2:output__2[[#This Row],[delta θy]])</f>
        <v>53.245697276781407</v>
      </c>
      <c r="Q1244">
        <f>SUM($N$2:output__2[[#This Row],[delta θz]])</f>
        <v>12.571839940760279</v>
      </c>
      <c r="R1244">
        <f>SQRT(output__2[[#This Row],[θ x]]^2+output__2[[#This Row],[θ y]]^2+output__2[[#This Row],[θ z]]^2)</f>
        <v>192.94871774164102</v>
      </c>
      <c r="S1244">
        <f>output__2[[#This Row],[ax]]*$B1244</f>
        <v>-2.0085919999996805E-2</v>
      </c>
      <c r="T1244">
        <f>output__2[[#This Row],[ay]]*$B1244</f>
        <v>-2.5107399999996006E-3</v>
      </c>
      <c r="U1244">
        <f>output__2[[#This Row],[az]]*$B1244</f>
        <v>1.8830549999997004E-2</v>
      </c>
      <c r="V1244">
        <f>SUM(S$2:S1244)</f>
        <v>22.183371859999536</v>
      </c>
      <c r="W1244">
        <f>SUM(T$2:T1244)</f>
        <v>13.39924593000023</v>
      </c>
      <c r="X1244">
        <f>SUM($U$2:U1244)</f>
        <v>-100.87638425999944</v>
      </c>
      <c r="Y1244">
        <f>SQRT(output__2[[#This Row],[vx]]^2+output__2[[#This Row],[vy]]^2+output__2[[#This Row],[vz]]^2)</f>
        <v>104.15222839643283</v>
      </c>
      <c r="Z1244">
        <f t="shared" si="19"/>
        <v>0.97499999999999998</v>
      </c>
      <c r="AA1244">
        <f>output__2[[#This Row],[m segmental(kg)]]*output__2[[#This Row],[vmag]]</f>
        <v>101.548422686522</v>
      </c>
    </row>
    <row r="1245" spans="1:27" x14ac:dyDescent="0.3">
      <c r="A1245">
        <v>156.104534</v>
      </c>
      <c r="B1245">
        <f>output__2[[#This Row],[time]]-A1244</f>
        <v>0.12870700000001989</v>
      </c>
      <c r="C1245">
        <v>-0.02</v>
      </c>
      <c r="D1245">
        <v>0.09</v>
      </c>
      <c r="E1245">
        <v>-0.19</v>
      </c>
      <c r="F1245">
        <v>7.0000000000000007E-2</v>
      </c>
      <c r="G1245">
        <v>0</v>
      </c>
      <c r="H1245">
        <v>0</v>
      </c>
      <c r="I1245">
        <f>output__2[[#This Row],[wx]]*180/PI()</f>
        <v>4.0107045659157627</v>
      </c>
      <c r="J1245">
        <f>output__2[[#This Row],[wy]]*180/PI()</f>
        <v>0</v>
      </c>
      <c r="K1245">
        <f>output__2[[#This Row],[wz]]*180/PI()</f>
        <v>0</v>
      </c>
      <c r="L1245">
        <f>output__2[[#This Row],[wx (deg)]]*output__2[[#This Row],[dt]]</f>
        <v>0.5162057525653998</v>
      </c>
      <c r="M1245">
        <f>output__2[[#This Row],[wy (deg)]]*output__2[[#This Row],[dt]]</f>
        <v>0</v>
      </c>
      <c r="N1245">
        <f>output__2[[#This Row],[wz (deg)]]*output__2[[#This Row],[dt]]</f>
        <v>0</v>
      </c>
      <c r="O1245">
        <f>SUM($L$2:output__2[[#This Row],[delta θx]])</f>
        <v>-184.51366275562089</v>
      </c>
      <c r="P1245">
        <f>SUM($M$2:output__2[[#This Row],[delta θy]])</f>
        <v>53.245697276781407</v>
      </c>
      <c r="Q1245">
        <f>SUM($N$2:output__2[[#This Row],[delta θz]])</f>
        <v>12.571839940760279</v>
      </c>
      <c r="R1245">
        <f>SQRT(output__2[[#This Row],[θ x]]^2+output__2[[#This Row],[θ y]]^2+output__2[[#This Row],[θ z]]^2)</f>
        <v>192.4537533577398</v>
      </c>
      <c r="S1245">
        <f>output__2[[#This Row],[ax]]*$B1245</f>
        <v>-2.5741400000003976E-3</v>
      </c>
      <c r="T1245">
        <f>output__2[[#This Row],[ay]]*$B1245</f>
        <v>1.158363000000179E-2</v>
      </c>
      <c r="U1245">
        <f>output__2[[#This Row],[az]]*$B1245</f>
        <v>-2.4454330000003778E-2</v>
      </c>
      <c r="V1245">
        <f>SUM(S$2:S1245)</f>
        <v>22.180797719999536</v>
      </c>
      <c r="W1245">
        <f>SUM(T$2:T1245)</f>
        <v>13.410829560000233</v>
      </c>
      <c r="X1245">
        <f>SUM($U$2:U1245)</f>
        <v>-100.90083858999944</v>
      </c>
      <c r="Y1245">
        <f>SQRT(output__2[[#This Row],[vx]]^2+output__2[[#This Row],[vy]]^2+output__2[[#This Row],[vz]]^2)</f>
        <v>104.17685618767746</v>
      </c>
      <c r="Z1245">
        <f t="shared" si="19"/>
        <v>0.97499999999999998</v>
      </c>
      <c r="AA1245">
        <f>output__2[[#This Row],[m segmental(kg)]]*output__2[[#This Row],[vmag]]</f>
        <v>101.57243478298552</v>
      </c>
    </row>
    <row r="1246" spans="1:27" x14ac:dyDescent="0.3">
      <c r="A1246">
        <v>156.229491</v>
      </c>
      <c r="B1246">
        <f>output__2[[#This Row],[time]]-A1245</f>
        <v>0.12495699999999488</v>
      </c>
      <c r="C1246">
        <v>0.04</v>
      </c>
      <c r="D1246">
        <v>0.12</v>
      </c>
      <c r="E1246">
        <v>0.03</v>
      </c>
      <c r="F1246">
        <v>0</v>
      </c>
      <c r="G1246">
        <v>0.01</v>
      </c>
      <c r="H1246">
        <v>-0.01</v>
      </c>
      <c r="I1246">
        <f>output__2[[#This Row],[wx]]*180/PI()</f>
        <v>0</v>
      </c>
      <c r="J1246">
        <f>output__2[[#This Row],[wy]]*180/PI()</f>
        <v>0.57295779513082323</v>
      </c>
      <c r="K1246">
        <f>output__2[[#This Row],[wz]]*180/PI()</f>
        <v>-0.57295779513082323</v>
      </c>
      <c r="L1246">
        <f>output__2[[#This Row],[wx (deg)]]*output__2[[#This Row],[dt]]</f>
        <v>0</v>
      </c>
      <c r="M1246">
        <f>output__2[[#This Row],[wy (deg)]]*output__2[[#This Row],[dt]]</f>
        <v>7.1595087206159341E-2</v>
      </c>
      <c r="N1246">
        <f>output__2[[#This Row],[wz (deg)]]*output__2[[#This Row],[dt]]</f>
        <v>-7.1595087206159341E-2</v>
      </c>
      <c r="O1246">
        <f>SUM($L$2:output__2[[#This Row],[delta θx]])</f>
        <v>-184.51366275562089</v>
      </c>
      <c r="P1246">
        <f>SUM($M$2:output__2[[#This Row],[delta θy]])</f>
        <v>53.317292363987569</v>
      </c>
      <c r="Q1246">
        <f>SUM($N$2:output__2[[#This Row],[delta θz]])</f>
        <v>12.50024485355412</v>
      </c>
      <c r="R1246">
        <f>SQRT(output__2[[#This Row],[θ x]]^2+output__2[[#This Row],[θ y]]^2+output__2[[#This Row],[θ z]]^2)</f>
        <v>192.46891055420025</v>
      </c>
      <c r="S1246">
        <f>output__2[[#This Row],[ax]]*$B1246</f>
        <v>4.9982799999997952E-3</v>
      </c>
      <c r="T1246">
        <f>output__2[[#This Row],[ay]]*$B1246</f>
        <v>1.4994839999999385E-2</v>
      </c>
      <c r="U1246">
        <f>output__2[[#This Row],[az]]*$B1246</f>
        <v>3.7487099999998462E-3</v>
      </c>
      <c r="V1246">
        <f>SUM(S$2:S1246)</f>
        <v>22.185795999999534</v>
      </c>
      <c r="W1246">
        <f>SUM(T$2:T1246)</f>
        <v>13.425824400000232</v>
      </c>
      <c r="X1246">
        <f>SUM($U$2:U1246)</f>
        <v>-100.89708987999944</v>
      </c>
      <c r="Y1246">
        <f>SQRT(output__2[[#This Row],[vx]]^2+output__2[[#This Row],[vy]]^2+output__2[[#This Row],[vz]]^2)</f>
        <v>104.17622114103546</v>
      </c>
      <c r="Z1246">
        <f t="shared" si="19"/>
        <v>0.97499999999999998</v>
      </c>
      <c r="AA1246">
        <f>output__2[[#This Row],[m segmental(kg)]]*output__2[[#This Row],[vmag]]</f>
        <v>101.57181561250957</v>
      </c>
    </row>
    <row r="1247" spans="1:27" x14ac:dyDescent="0.3">
      <c r="A1247">
        <v>156.35233499999998</v>
      </c>
      <c r="B1247">
        <f>output__2[[#This Row],[time]]-A1246</f>
        <v>0.12284399999998641</v>
      </c>
      <c r="C1247">
        <v>0</v>
      </c>
      <c r="D1247">
        <v>0.04</v>
      </c>
      <c r="E1247">
        <v>0.03</v>
      </c>
      <c r="F1247">
        <v>0.01</v>
      </c>
      <c r="G1247">
        <v>0.02</v>
      </c>
      <c r="H1247">
        <v>0</v>
      </c>
      <c r="I1247">
        <f>output__2[[#This Row],[wx]]*180/PI()</f>
        <v>0.57295779513082323</v>
      </c>
      <c r="J1247">
        <f>output__2[[#This Row],[wy]]*180/PI()</f>
        <v>1.1459155902616465</v>
      </c>
      <c r="K1247">
        <f>output__2[[#This Row],[wz]]*180/PI()</f>
        <v>0</v>
      </c>
      <c r="L1247">
        <f>output__2[[#This Row],[wx (deg)]]*output__2[[#This Row],[dt]]</f>
        <v>7.0384427385043066E-2</v>
      </c>
      <c r="M1247">
        <f>output__2[[#This Row],[wy (deg)]]*output__2[[#This Row],[dt]]</f>
        <v>0.14076885477008613</v>
      </c>
      <c r="N1247">
        <f>output__2[[#This Row],[wz (deg)]]*output__2[[#This Row],[dt]]</f>
        <v>0</v>
      </c>
      <c r="O1247">
        <f>SUM($L$2:output__2[[#This Row],[delta θx]])</f>
        <v>-184.44327832823583</v>
      </c>
      <c r="P1247">
        <f>SUM($M$2:output__2[[#This Row],[delta θy]])</f>
        <v>53.458061218757656</v>
      </c>
      <c r="Q1247">
        <f>SUM($N$2:output__2[[#This Row],[delta θz]])</f>
        <v>12.50024485355412</v>
      </c>
      <c r="R1247">
        <f>SQRT(output__2[[#This Row],[θ x]]^2+output__2[[#This Row],[θ y]]^2+output__2[[#This Row],[θ z]]^2)</f>
        <v>192.44049301312424</v>
      </c>
      <c r="S1247">
        <f>output__2[[#This Row],[ax]]*$B1247</f>
        <v>0</v>
      </c>
      <c r="T1247">
        <f>output__2[[#This Row],[ay]]*$B1247</f>
        <v>4.9137599999994567E-3</v>
      </c>
      <c r="U1247">
        <f>output__2[[#This Row],[az]]*$B1247</f>
        <v>3.6853199999995921E-3</v>
      </c>
      <c r="V1247">
        <f>SUM(S$2:S1247)</f>
        <v>22.185795999999534</v>
      </c>
      <c r="W1247">
        <f>SUM(T$2:T1247)</f>
        <v>13.430738160000232</v>
      </c>
      <c r="X1247">
        <f>SUM($U$2:U1247)</f>
        <v>-100.89340455999944</v>
      </c>
      <c r="Y1247">
        <f>SQRT(output__2[[#This Row],[vx]]^2+output__2[[#This Row],[vy]]^2+output__2[[#This Row],[vz]]^2)</f>
        <v>104.1732852289098</v>
      </c>
      <c r="Z1247">
        <f t="shared" si="19"/>
        <v>0.97499999999999998</v>
      </c>
      <c r="AA1247">
        <f>output__2[[#This Row],[m segmental(kg)]]*output__2[[#This Row],[vmag]]</f>
        <v>101.56895309818705</v>
      </c>
    </row>
    <row r="1248" spans="1:27" x14ac:dyDescent="0.3">
      <c r="A1248">
        <v>156.47780899999998</v>
      </c>
      <c r="B1248">
        <f>output__2[[#This Row],[time]]-A1247</f>
        <v>0.12547399999999698</v>
      </c>
      <c r="C1248">
        <v>-0.05</v>
      </c>
      <c r="D1248">
        <v>0.05</v>
      </c>
      <c r="E1248">
        <v>-0.09</v>
      </c>
      <c r="F1248">
        <v>-0.01</v>
      </c>
      <c r="G1248">
        <v>0.02</v>
      </c>
      <c r="H1248">
        <v>0</v>
      </c>
      <c r="I1248">
        <f>output__2[[#This Row],[wx]]*180/PI()</f>
        <v>-0.57295779513082323</v>
      </c>
      <c r="J1248">
        <f>output__2[[#This Row],[wy]]*180/PI()</f>
        <v>1.1459155902616465</v>
      </c>
      <c r="K1248">
        <f>output__2[[#This Row],[wz]]*180/PI()</f>
        <v>0</v>
      </c>
      <c r="L1248">
        <f>output__2[[#This Row],[wx (deg)]]*output__2[[#This Row],[dt]]</f>
        <v>-7.1891306386243178E-2</v>
      </c>
      <c r="M1248">
        <f>output__2[[#This Row],[wy (deg)]]*output__2[[#This Row],[dt]]</f>
        <v>0.14378261277248636</v>
      </c>
      <c r="N1248">
        <f>output__2[[#This Row],[wz (deg)]]*output__2[[#This Row],[dt]]</f>
        <v>0</v>
      </c>
      <c r="O1248">
        <f>SUM($L$2:output__2[[#This Row],[delta θx]])</f>
        <v>-184.51516963462208</v>
      </c>
      <c r="P1248">
        <f>SUM($M$2:output__2[[#This Row],[delta θy]])</f>
        <v>53.60184383153014</v>
      </c>
      <c r="Q1248">
        <f>SUM($N$2:output__2[[#This Row],[delta θz]])</f>
        <v>12.50024485355412</v>
      </c>
      <c r="R1248">
        <f>SQRT(output__2[[#This Row],[θ x]]^2+output__2[[#This Row],[θ y]]^2+output__2[[#This Row],[θ z]]^2)</f>
        <v>192.54937447011329</v>
      </c>
      <c r="S1248">
        <f>output__2[[#This Row],[ax]]*$B1248</f>
        <v>-6.2736999999998492E-3</v>
      </c>
      <c r="T1248">
        <f>output__2[[#This Row],[ay]]*$B1248</f>
        <v>6.2736999999998492E-3</v>
      </c>
      <c r="U1248">
        <f>output__2[[#This Row],[az]]*$B1248</f>
        <v>-1.1292659999999727E-2</v>
      </c>
      <c r="V1248">
        <f>SUM(S$2:S1248)</f>
        <v>22.179522299999533</v>
      </c>
      <c r="W1248">
        <f>SUM(T$2:T1248)</f>
        <v>13.437011860000231</v>
      </c>
      <c r="X1248">
        <f>SUM($U$2:U1248)</f>
        <v>-100.90469721999943</v>
      </c>
      <c r="Y1248">
        <f>SQRT(output__2[[#This Row],[vx]]^2+output__2[[#This Row],[vy]]^2+output__2[[#This Row],[vz]]^2)</f>
        <v>104.18369554897602</v>
      </c>
      <c r="Z1248">
        <f t="shared" si="19"/>
        <v>0.97499999999999998</v>
      </c>
      <c r="AA1248">
        <f>output__2[[#This Row],[m segmental(kg)]]*output__2[[#This Row],[vmag]]</f>
        <v>101.57910316025162</v>
      </c>
    </row>
    <row r="1249" spans="1:27" x14ac:dyDescent="0.3">
      <c r="A1249">
        <v>156.60656399999999</v>
      </c>
      <c r="B1249">
        <f>output__2[[#This Row],[time]]-A1248</f>
        <v>0.12875500000001239</v>
      </c>
      <c r="C1249">
        <v>0.02</v>
      </c>
      <c r="D1249">
        <v>0.14000000000000001</v>
      </c>
      <c r="E1249">
        <v>-0.19</v>
      </c>
      <c r="F1249">
        <v>-0.05</v>
      </c>
      <c r="G1249">
        <v>0.01</v>
      </c>
      <c r="H1249">
        <v>0</v>
      </c>
      <c r="I1249">
        <f>output__2[[#This Row],[wx]]*180/PI()</f>
        <v>-2.8647889756541161</v>
      </c>
      <c r="J1249">
        <f>output__2[[#This Row],[wy]]*180/PI()</f>
        <v>0.57295779513082323</v>
      </c>
      <c r="K1249">
        <f>output__2[[#This Row],[wz]]*180/PI()</f>
        <v>0</v>
      </c>
      <c r="L1249">
        <f>output__2[[#This Row],[wx (deg)]]*output__2[[#This Row],[dt]]</f>
        <v>-0.3688559045603812</v>
      </c>
      <c r="M1249">
        <f>output__2[[#This Row],[wy (deg)]]*output__2[[#This Row],[dt]]</f>
        <v>7.377118091207624E-2</v>
      </c>
      <c r="N1249">
        <f>output__2[[#This Row],[wz (deg)]]*output__2[[#This Row],[dt]]</f>
        <v>0</v>
      </c>
      <c r="O1249">
        <f>SUM($L$2:output__2[[#This Row],[delta θx]])</f>
        <v>-184.88402553918246</v>
      </c>
      <c r="P1249">
        <f>SUM($M$2:output__2[[#This Row],[delta θy]])</f>
        <v>53.675615012442215</v>
      </c>
      <c r="Q1249">
        <f>SUM($N$2:output__2[[#This Row],[delta θz]])</f>
        <v>12.50024485355412</v>
      </c>
      <c r="R1249">
        <f>SQRT(output__2[[#This Row],[θ x]]^2+output__2[[#This Row],[θ y]]^2+output__2[[#This Row],[θ z]]^2)</f>
        <v>192.92338030403624</v>
      </c>
      <c r="S1249">
        <f>output__2[[#This Row],[ax]]*$B1249</f>
        <v>2.5751000000002479E-3</v>
      </c>
      <c r="T1249">
        <f>output__2[[#This Row],[ay]]*$B1249</f>
        <v>1.8025700000001737E-2</v>
      </c>
      <c r="U1249">
        <f>output__2[[#This Row],[az]]*$B1249</f>
        <v>-2.4463450000002353E-2</v>
      </c>
      <c r="V1249">
        <f>SUM(S$2:S1249)</f>
        <v>22.182097399999535</v>
      </c>
      <c r="W1249">
        <f>SUM(T$2:T1249)</f>
        <v>13.455037560000234</v>
      </c>
      <c r="X1249">
        <f>SUM($U$2:U1249)</f>
        <v>-100.92916066999943</v>
      </c>
      <c r="Y1249">
        <f>SQRT(output__2[[#This Row],[vx]]^2+output__2[[#This Row],[vy]]^2+output__2[[#This Row],[vz]]^2)</f>
        <v>104.2102631910823</v>
      </c>
      <c r="Z1249">
        <f t="shared" si="19"/>
        <v>0.97499999999999998</v>
      </c>
      <c r="AA1249">
        <f>output__2[[#This Row],[m segmental(kg)]]*output__2[[#This Row],[vmag]]</f>
        <v>101.60500661130524</v>
      </c>
    </row>
    <row r="1250" spans="1:27" x14ac:dyDescent="0.3">
      <c r="A1250">
        <v>156.72893399999998</v>
      </c>
      <c r="B1250">
        <f>output__2[[#This Row],[time]]-A1249</f>
        <v>0.12236999999998943</v>
      </c>
      <c r="C1250">
        <v>0.02</v>
      </c>
      <c r="D1250">
        <v>0.08</v>
      </c>
      <c r="E1250">
        <v>-0.08</v>
      </c>
      <c r="F1250">
        <v>-0.03</v>
      </c>
      <c r="G1250">
        <v>-0.01</v>
      </c>
      <c r="H1250">
        <v>0</v>
      </c>
      <c r="I1250">
        <f>output__2[[#This Row],[wx]]*180/PI()</f>
        <v>-1.7188733853924696</v>
      </c>
      <c r="J1250">
        <f>output__2[[#This Row],[wy]]*180/PI()</f>
        <v>-0.57295779513082323</v>
      </c>
      <c r="K1250">
        <f>output__2[[#This Row],[wz]]*180/PI()</f>
        <v>0</v>
      </c>
      <c r="L1250">
        <f>output__2[[#This Row],[wx (deg)]]*output__2[[#This Row],[dt]]</f>
        <v>-0.21033853617045833</v>
      </c>
      <c r="M1250">
        <f>output__2[[#This Row],[wy (deg)]]*output__2[[#This Row],[dt]]</f>
        <v>-7.0112845390152778E-2</v>
      </c>
      <c r="N1250">
        <f>output__2[[#This Row],[wz (deg)]]*output__2[[#This Row],[dt]]</f>
        <v>0</v>
      </c>
      <c r="O1250">
        <f>SUM($L$2:output__2[[#This Row],[delta θx]])</f>
        <v>-185.09436407535293</v>
      </c>
      <c r="P1250">
        <f>SUM($M$2:output__2[[#This Row],[delta θy]])</f>
        <v>53.605502167052059</v>
      </c>
      <c r="Q1250">
        <f>SUM($N$2:output__2[[#This Row],[delta θz]])</f>
        <v>12.50024485355412</v>
      </c>
      <c r="R1250">
        <f>SQRT(output__2[[#This Row],[θ x]]^2+output__2[[#This Row],[θ y]]^2+output__2[[#This Row],[θ z]]^2)</f>
        <v>193.10548826079471</v>
      </c>
      <c r="S1250">
        <f>output__2[[#This Row],[ax]]*$B1250</f>
        <v>2.4473999999997885E-3</v>
      </c>
      <c r="T1250">
        <f>output__2[[#This Row],[ay]]*$B1250</f>
        <v>9.7895999999991542E-3</v>
      </c>
      <c r="U1250">
        <f>output__2[[#This Row],[az]]*$B1250</f>
        <v>-9.7895999999991542E-3</v>
      </c>
      <c r="V1250">
        <f>SUM(S$2:S1250)</f>
        <v>22.184544799999536</v>
      </c>
      <c r="W1250">
        <f>SUM(T$2:T1250)</f>
        <v>13.464827160000233</v>
      </c>
      <c r="X1250">
        <f>SUM($U$2:U1250)</f>
        <v>-100.93895026999944</v>
      </c>
      <c r="Y1250">
        <f>SQRT(output__2[[#This Row],[vx]]^2+output__2[[#This Row],[vy]]^2+output__2[[#This Row],[vz]]^2)</f>
        <v>104.22152982969155</v>
      </c>
      <c r="Z1250">
        <f t="shared" si="19"/>
        <v>0.97499999999999998</v>
      </c>
      <c r="AA1250">
        <f>output__2[[#This Row],[m segmental(kg)]]*output__2[[#This Row],[vmag]]</f>
        <v>101.61599158394925</v>
      </c>
    </row>
    <row r="1251" spans="1:27" x14ac:dyDescent="0.3">
      <c r="A1251">
        <v>156.85498999999999</v>
      </c>
      <c r="B1251">
        <f>output__2[[#This Row],[time]]-A1250</f>
        <v>0.1260560000000055</v>
      </c>
      <c r="C1251">
        <v>-0.05</v>
      </c>
      <c r="D1251">
        <v>0.1</v>
      </c>
      <c r="E1251">
        <v>7.0000000000000007E-2</v>
      </c>
      <c r="F1251">
        <v>-0.02</v>
      </c>
      <c r="G1251">
        <v>0</v>
      </c>
      <c r="H1251">
        <v>0</v>
      </c>
      <c r="I1251">
        <f>output__2[[#This Row],[wx]]*180/PI()</f>
        <v>-1.1459155902616465</v>
      </c>
      <c r="J1251">
        <f>output__2[[#This Row],[wy]]*180/PI()</f>
        <v>0</v>
      </c>
      <c r="K1251">
        <f>output__2[[#This Row],[wz]]*180/PI()</f>
        <v>0</v>
      </c>
      <c r="L1251">
        <f>output__2[[#This Row],[wx (deg)]]*output__2[[#This Row],[dt]]</f>
        <v>-0.14444953564602842</v>
      </c>
      <c r="M1251">
        <f>output__2[[#This Row],[wy (deg)]]*output__2[[#This Row],[dt]]</f>
        <v>0</v>
      </c>
      <c r="N1251">
        <f>output__2[[#This Row],[wz (deg)]]*output__2[[#This Row],[dt]]</f>
        <v>0</v>
      </c>
      <c r="O1251">
        <f>SUM($L$2:output__2[[#This Row],[delta θx]])</f>
        <v>-185.23881361099896</v>
      </c>
      <c r="P1251">
        <f>SUM($M$2:output__2[[#This Row],[delta θy]])</f>
        <v>53.605502167052059</v>
      </c>
      <c r="Q1251">
        <f>SUM($N$2:output__2[[#This Row],[delta θz]])</f>
        <v>12.50024485355412</v>
      </c>
      <c r="R1251">
        <f>SQRT(output__2[[#This Row],[θ x]]^2+output__2[[#This Row],[θ y]]^2+output__2[[#This Row],[θ z]]^2)</f>
        <v>193.24394958702081</v>
      </c>
      <c r="S1251">
        <f>output__2[[#This Row],[ax]]*$B1251</f>
        <v>-6.3028000000002748E-3</v>
      </c>
      <c r="T1251">
        <f>output__2[[#This Row],[ay]]*$B1251</f>
        <v>1.260560000000055E-2</v>
      </c>
      <c r="U1251">
        <f>output__2[[#This Row],[az]]*$B1251</f>
        <v>8.8239200000003858E-3</v>
      </c>
      <c r="V1251">
        <f>SUM(S$2:S1251)</f>
        <v>22.178241999999535</v>
      </c>
      <c r="W1251">
        <f>SUM(T$2:T1251)</f>
        <v>13.477432760000234</v>
      </c>
      <c r="X1251">
        <f>SUM($U$2:U1251)</f>
        <v>-100.93012634999944</v>
      </c>
      <c r="Y1251">
        <f>SQRT(output__2[[#This Row],[vx]]^2+output__2[[#This Row],[vy]]^2+output__2[[#This Row],[vz]]^2)</f>
        <v>104.2132717893346</v>
      </c>
      <c r="Z1251">
        <f t="shared" si="19"/>
        <v>0.97499999999999998</v>
      </c>
      <c r="AA1251">
        <f>output__2[[#This Row],[m segmental(kg)]]*output__2[[#This Row],[vmag]]</f>
        <v>101.60793999460122</v>
      </c>
    </row>
    <row r="1252" spans="1:27" x14ac:dyDescent="0.3">
      <c r="A1252">
        <v>156.97987000000001</v>
      </c>
      <c r="B1252">
        <f>output__2[[#This Row],[time]]-A1251</f>
        <v>0.12488000000001875</v>
      </c>
      <c r="C1252">
        <v>0.05</v>
      </c>
      <c r="D1252">
        <v>0.13</v>
      </c>
      <c r="E1252">
        <v>-0.06</v>
      </c>
      <c r="F1252">
        <v>-0.03</v>
      </c>
      <c r="G1252">
        <v>0</v>
      </c>
      <c r="H1252">
        <v>0</v>
      </c>
      <c r="I1252">
        <f>output__2[[#This Row],[wx]]*180/PI()</f>
        <v>-1.7188733853924696</v>
      </c>
      <c r="J1252">
        <f>output__2[[#This Row],[wy]]*180/PI()</f>
        <v>0</v>
      </c>
      <c r="K1252">
        <f>output__2[[#This Row],[wz]]*180/PI()</f>
        <v>0</v>
      </c>
      <c r="L1252">
        <f>output__2[[#This Row],[wx (deg)]]*output__2[[#This Row],[dt]]</f>
        <v>-0.21465290836784384</v>
      </c>
      <c r="M1252">
        <f>output__2[[#This Row],[wy (deg)]]*output__2[[#This Row],[dt]]</f>
        <v>0</v>
      </c>
      <c r="N1252">
        <f>output__2[[#This Row],[wz (deg)]]*output__2[[#This Row],[dt]]</f>
        <v>0</v>
      </c>
      <c r="O1252">
        <f>SUM($L$2:output__2[[#This Row],[delta θx]])</f>
        <v>-185.4534665193668</v>
      </c>
      <c r="P1252">
        <f>SUM($M$2:output__2[[#This Row],[delta θy]])</f>
        <v>53.605502167052059</v>
      </c>
      <c r="Q1252">
        <f>SUM($N$2:output__2[[#This Row],[delta θz]])</f>
        <v>12.50024485355412</v>
      </c>
      <c r="R1252">
        <f>SQRT(output__2[[#This Row],[θ x]]^2+output__2[[#This Row],[θ y]]^2+output__2[[#This Row],[θ z]]^2)</f>
        <v>193.44972015495534</v>
      </c>
      <c r="S1252">
        <f>output__2[[#This Row],[ax]]*$B1252</f>
        <v>6.244000000000938E-3</v>
      </c>
      <c r="T1252">
        <f>output__2[[#This Row],[ay]]*$B1252</f>
        <v>1.6234400000002439E-2</v>
      </c>
      <c r="U1252">
        <f>output__2[[#This Row],[az]]*$B1252</f>
        <v>-7.4928000000011249E-3</v>
      </c>
      <c r="V1252">
        <f>SUM(S$2:S1252)</f>
        <v>22.184485999999538</v>
      </c>
      <c r="W1252">
        <f>SUM(T$2:T1252)</f>
        <v>13.493667160000236</v>
      </c>
      <c r="X1252">
        <f>SUM($U$2:U1252)</f>
        <v>-100.93761914999943</v>
      </c>
      <c r="Y1252">
        <f>SQRT(output__2[[#This Row],[vx]]^2+output__2[[#This Row],[vy]]^2+output__2[[#This Row],[vz]]^2)</f>
        <v>104.22395805274033</v>
      </c>
      <c r="Z1252">
        <f t="shared" si="19"/>
        <v>0.97499999999999998</v>
      </c>
      <c r="AA1252">
        <f>output__2[[#This Row],[m segmental(kg)]]*output__2[[#This Row],[vmag]]</f>
        <v>101.61835910142182</v>
      </c>
    </row>
    <row r="1253" spans="1:27" x14ac:dyDescent="0.3">
      <c r="A1253">
        <v>157.10616099999999</v>
      </c>
      <c r="B1253">
        <f>output__2[[#This Row],[time]]-A1252</f>
        <v>0.12629099999998061</v>
      </c>
      <c r="C1253">
        <v>-0.06</v>
      </c>
      <c r="D1253">
        <v>0.01</v>
      </c>
      <c r="E1253">
        <v>7.0000000000000007E-2</v>
      </c>
      <c r="F1253">
        <v>-0.01</v>
      </c>
      <c r="G1253">
        <v>0.02</v>
      </c>
      <c r="H1253">
        <v>0</v>
      </c>
      <c r="I1253">
        <f>output__2[[#This Row],[wx]]*180/PI()</f>
        <v>-0.57295779513082323</v>
      </c>
      <c r="J1253">
        <f>output__2[[#This Row],[wy]]*180/PI()</f>
        <v>1.1459155902616465</v>
      </c>
      <c r="K1253">
        <f>output__2[[#This Row],[wz]]*180/PI()</f>
        <v>0</v>
      </c>
      <c r="L1253">
        <f>output__2[[#This Row],[wx (deg)]]*output__2[[#This Row],[dt]]</f>
        <v>-7.2359412904855688E-2</v>
      </c>
      <c r="M1253">
        <f>output__2[[#This Row],[wy (deg)]]*output__2[[#This Row],[dt]]</f>
        <v>0.14471882580971138</v>
      </c>
      <c r="N1253">
        <f>output__2[[#This Row],[wz (deg)]]*output__2[[#This Row],[dt]]</f>
        <v>0</v>
      </c>
      <c r="O1253">
        <f>SUM($L$2:output__2[[#This Row],[delta θx]])</f>
        <v>-185.52582593227166</v>
      </c>
      <c r="P1253">
        <f>SUM($M$2:output__2[[#This Row],[delta θy]])</f>
        <v>53.75022099286177</v>
      </c>
      <c r="Q1253">
        <f>SUM($N$2:output__2[[#This Row],[delta θz]])</f>
        <v>12.50024485355412</v>
      </c>
      <c r="R1253">
        <f>SQRT(output__2[[#This Row],[θ x]]^2+output__2[[#This Row],[θ y]]^2+output__2[[#This Row],[θ z]]^2)</f>
        <v>193.55922728206954</v>
      </c>
      <c r="S1253">
        <f>output__2[[#This Row],[ax]]*$B1253</f>
        <v>-7.5774599999988363E-3</v>
      </c>
      <c r="T1253">
        <f>output__2[[#This Row],[ay]]*$B1253</f>
        <v>1.2629099999998063E-3</v>
      </c>
      <c r="U1253">
        <f>output__2[[#This Row],[az]]*$B1253</f>
        <v>8.8403699999986436E-3</v>
      </c>
      <c r="V1253">
        <f>SUM(S$2:S1253)</f>
        <v>22.176908539999538</v>
      </c>
      <c r="W1253">
        <f>SUM(T$2:T1253)</f>
        <v>13.494930070000235</v>
      </c>
      <c r="X1253">
        <f>SUM($U$2:U1253)</f>
        <v>-100.92877877999943</v>
      </c>
      <c r="Y1253">
        <f>SQRT(output__2[[#This Row],[vx]]^2+output__2[[#This Row],[vy]]^2+output__2[[#This Row],[vz]]^2)</f>
        <v>104.21394722400532</v>
      </c>
      <c r="Z1253">
        <f t="shared" si="19"/>
        <v>0.97499999999999998</v>
      </c>
      <c r="AA1253">
        <f>output__2[[#This Row],[m segmental(kg)]]*output__2[[#This Row],[vmag]]</f>
        <v>101.60859854340519</v>
      </c>
    </row>
    <row r="1254" spans="1:27" x14ac:dyDescent="0.3">
      <c r="A1254">
        <v>157.23705200000001</v>
      </c>
      <c r="B1254">
        <f>output__2[[#This Row],[time]]-A1253</f>
        <v>0.13089100000001963</v>
      </c>
      <c r="C1254">
        <v>0</v>
      </c>
      <c r="D1254">
        <v>0.03</v>
      </c>
      <c r="E1254">
        <v>0.05</v>
      </c>
      <c r="F1254">
        <v>-0.02</v>
      </c>
      <c r="G1254">
        <v>0</v>
      </c>
      <c r="H1254">
        <v>0</v>
      </c>
      <c r="I1254">
        <f>output__2[[#This Row],[wx]]*180/PI()</f>
        <v>-1.1459155902616465</v>
      </c>
      <c r="J1254">
        <f>output__2[[#This Row],[wy]]*180/PI()</f>
        <v>0</v>
      </c>
      <c r="K1254">
        <f>output__2[[#This Row],[wz]]*180/PI()</f>
        <v>0</v>
      </c>
      <c r="L1254">
        <f>output__2[[#This Row],[wx (deg)]]*output__2[[#This Row],[dt]]</f>
        <v>-0.14999003752495965</v>
      </c>
      <c r="M1254">
        <f>output__2[[#This Row],[wy (deg)]]*output__2[[#This Row],[dt]]</f>
        <v>0</v>
      </c>
      <c r="N1254">
        <f>output__2[[#This Row],[wz (deg)]]*output__2[[#This Row],[dt]]</f>
        <v>0</v>
      </c>
      <c r="O1254">
        <f>SUM($L$2:output__2[[#This Row],[delta θx]])</f>
        <v>-185.67581596979662</v>
      </c>
      <c r="P1254">
        <f>SUM($M$2:output__2[[#This Row],[delta θy]])</f>
        <v>53.75022099286177</v>
      </c>
      <c r="Q1254">
        <f>SUM($N$2:output__2[[#This Row],[delta θz]])</f>
        <v>12.50024485355412</v>
      </c>
      <c r="R1254">
        <f>SQRT(output__2[[#This Row],[θ x]]^2+output__2[[#This Row],[θ y]]^2+output__2[[#This Row],[θ z]]^2)</f>
        <v>193.70299691597461</v>
      </c>
      <c r="S1254">
        <f>output__2[[#This Row],[ax]]*$B1254</f>
        <v>0</v>
      </c>
      <c r="T1254">
        <f>output__2[[#This Row],[ay]]*$B1254</f>
        <v>3.9267300000005887E-3</v>
      </c>
      <c r="U1254">
        <f>output__2[[#This Row],[az]]*$B1254</f>
        <v>6.5445500000009815E-3</v>
      </c>
      <c r="V1254">
        <f>SUM(S$2:S1254)</f>
        <v>22.176908539999538</v>
      </c>
      <c r="W1254">
        <f>SUM(T$2:T1254)</f>
        <v>13.498856800000235</v>
      </c>
      <c r="X1254">
        <f>SUM($U$2:U1254)</f>
        <v>-100.92223422999943</v>
      </c>
      <c r="Y1254">
        <f>SQRT(output__2[[#This Row],[vx]]^2+output__2[[#This Row],[vy]]^2+output__2[[#This Row],[vz]]^2)</f>
        <v>104.20811757859023</v>
      </c>
      <c r="Z1254">
        <f t="shared" si="19"/>
        <v>0.97499999999999998</v>
      </c>
      <c r="AA1254">
        <f>output__2[[#This Row],[m segmental(kg)]]*output__2[[#This Row],[vmag]]</f>
        <v>101.60291463912547</v>
      </c>
    </row>
    <row r="1255" spans="1:27" x14ac:dyDescent="0.3">
      <c r="A1255">
        <v>157.35750199999998</v>
      </c>
      <c r="B1255">
        <f>output__2[[#This Row],[time]]-A1254</f>
        <v>0.12044999999997685</v>
      </c>
      <c r="C1255">
        <v>-0.02</v>
      </c>
      <c r="D1255">
        <v>-0.01</v>
      </c>
      <c r="E1255">
        <v>0.05</v>
      </c>
      <c r="F1255">
        <v>0</v>
      </c>
      <c r="G1255">
        <v>-0.01</v>
      </c>
      <c r="H1255">
        <v>0.01</v>
      </c>
      <c r="I1255">
        <f>output__2[[#This Row],[wx]]*180/PI()</f>
        <v>0</v>
      </c>
      <c r="J1255">
        <f>output__2[[#This Row],[wy]]*180/PI()</f>
        <v>-0.57295779513082323</v>
      </c>
      <c r="K1255">
        <f>output__2[[#This Row],[wz]]*180/PI()</f>
        <v>0.57295779513082323</v>
      </c>
      <c r="L1255">
        <f>output__2[[#This Row],[wx (deg)]]*output__2[[#This Row],[dt]]</f>
        <v>0</v>
      </c>
      <c r="M1255">
        <f>output__2[[#This Row],[wy (deg)]]*output__2[[#This Row],[dt]]</f>
        <v>-6.9012766423494395E-2</v>
      </c>
      <c r="N1255">
        <f>output__2[[#This Row],[wz (deg)]]*output__2[[#This Row],[dt]]</f>
        <v>6.9012766423494395E-2</v>
      </c>
      <c r="O1255">
        <f>SUM($L$2:output__2[[#This Row],[delta θx]])</f>
        <v>-185.67581596979662</v>
      </c>
      <c r="P1255">
        <f>SUM($M$2:output__2[[#This Row],[delta θy]])</f>
        <v>53.681208226438272</v>
      </c>
      <c r="Q1255">
        <f>SUM($N$2:output__2[[#This Row],[delta θz]])</f>
        <v>12.569257619977614</v>
      </c>
      <c r="R1255">
        <f>SQRT(output__2[[#This Row],[θ x]]^2+output__2[[#This Row],[θ y]]^2+output__2[[#This Row],[θ z]]^2)</f>
        <v>193.68832435079139</v>
      </c>
      <c r="S1255">
        <f>output__2[[#This Row],[ax]]*$B1255</f>
        <v>-2.4089999999995369E-3</v>
      </c>
      <c r="T1255">
        <f>output__2[[#This Row],[ay]]*$B1255</f>
        <v>-1.2044999999997685E-3</v>
      </c>
      <c r="U1255">
        <f>output__2[[#This Row],[az]]*$B1255</f>
        <v>6.022499999998843E-3</v>
      </c>
      <c r="V1255">
        <f>SUM(S$2:S1255)</f>
        <v>22.174499539999537</v>
      </c>
      <c r="W1255">
        <f>SUM(T$2:T1255)</f>
        <v>13.497652300000235</v>
      </c>
      <c r="X1255">
        <f>SUM($U$2:U1255)</f>
        <v>-100.91621172999943</v>
      </c>
      <c r="Y1255">
        <f>SQRT(output__2[[#This Row],[vx]]^2+output__2[[#This Row],[vy]]^2+output__2[[#This Row],[vz]]^2)</f>
        <v>104.20161628974483</v>
      </c>
      <c r="Z1255">
        <f t="shared" si="19"/>
        <v>0.97499999999999998</v>
      </c>
      <c r="AA1255">
        <f>output__2[[#This Row],[m segmental(kg)]]*output__2[[#This Row],[vmag]]</f>
        <v>101.59657588250121</v>
      </c>
    </row>
    <row r="1256" spans="1:27" x14ac:dyDescent="0.3">
      <c r="A1256">
        <v>157.48298199999999</v>
      </c>
      <c r="B1256">
        <f>output__2[[#This Row],[time]]-A1255</f>
        <v>0.12548000000001025</v>
      </c>
      <c r="C1256">
        <v>-0.06</v>
      </c>
      <c r="D1256">
        <v>0</v>
      </c>
      <c r="E1256">
        <v>7.0000000000000007E-2</v>
      </c>
      <c r="F1256">
        <v>0.01</v>
      </c>
      <c r="G1256">
        <v>0.01</v>
      </c>
      <c r="H1256">
        <v>0</v>
      </c>
      <c r="I1256">
        <f>output__2[[#This Row],[wx]]*180/PI()</f>
        <v>0.57295779513082323</v>
      </c>
      <c r="J1256">
        <f>output__2[[#This Row],[wy]]*180/PI()</f>
        <v>0.57295779513082323</v>
      </c>
      <c r="K1256">
        <f>output__2[[#This Row],[wz]]*180/PI()</f>
        <v>0</v>
      </c>
      <c r="L1256">
        <f>output__2[[#This Row],[wx (deg)]]*output__2[[#This Row],[dt]]</f>
        <v>7.1894744133021576E-2</v>
      </c>
      <c r="M1256">
        <f>output__2[[#This Row],[wy (deg)]]*output__2[[#This Row],[dt]]</f>
        <v>7.1894744133021576E-2</v>
      </c>
      <c r="N1256">
        <f>output__2[[#This Row],[wz (deg)]]*output__2[[#This Row],[dt]]</f>
        <v>0</v>
      </c>
      <c r="O1256">
        <f>SUM($L$2:output__2[[#This Row],[delta θx]])</f>
        <v>-185.60392122566358</v>
      </c>
      <c r="P1256">
        <f>SUM($M$2:output__2[[#This Row],[delta θy]])</f>
        <v>53.753102970571291</v>
      </c>
      <c r="Q1256">
        <f>SUM($N$2:output__2[[#This Row],[delta θz]])</f>
        <v>12.569257619977614</v>
      </c>
      <c r="R1256">
        <f>SQRT(output__2[[#This Row],[θ x]]^2+output__2[[#This Row],[θ y]]^2+output__2[[#This Row],[θ z]]^2)</f>
        <v>193.63935005681191</v>
      </c>
      <c r="S1256">
        <f>output__2[[#This Row],[ax]]*$B1256</f>
        <v>-7.5288000000006145E-3</v>
      </c>
      <c r="T1256">
        <f>output__2[[#This Row],[ay]]*$B1256</f>
        <v>0</v>
      </c>
      <c r="U1256">
        <f>output__2[[#This Row],[az]]*$B1256</f>
        <v>8.783600000000719E-3</v>
      </c>
      <c r="V1256">
        <f>SUM(S$2:S1256)</f>
        <v>22.166970739999538</v>
      </c>
      <c r="W1256">
        <f>SUM(T$2:T1256)</f>
        <v>13.497652300000235</v>
      </c>
      <c r="X1256">
        <f>SUM($U$2:U1256)</f>
        <v>-100.90742812999943</v>
      </c>
      <c r="Y1256">
        <f>SQRT(output__2[[#This Row],[vx]]^2+output__2[[#This Row],[vy]]^2+output__2[[#This Row],[vz]]^2)</f>
        <v>104.19150762519322</v>
      </c>
      <c r="Z1256">
        <f t="shared" si="19"/>
        <v>0.97499999999999998</v>
      </c>
      <c r="AA1256">
        <f>output__2[[#This Row],[m segmental(kg)]]*output__2[[#This Row],[vmag]]</f>
        <v>101.58671993456339</v>
      </c>
    </row>
    <row r="1257" spans="1:27" x14ac:dyDescent="0.3">
      <c r="A1257">
        <v>157.61283399999999</v>
      </c>
      <c r="B1257">
        <f>output__2[[#This Row],[time]]-A1256</f>
        <v>0.12985199999999963</v>
      </c>
      <c r="C1257">
        <v>-0.02</v>
      </c>
      <c r="D1257">
        <v>-0.03</v>
      </c>
      <c r="E1257">
        <v>0.13</v>
      </c>
      <c r="F1257">
        <v>0.03</v>
      </c>
      <c r="G1257">
        <v>0</v>
      </c>
      <c r="H1257">
        <v>0.01</v>
      </c>
      <c r="I1257">
        <f>output__2[[#This Row],[wx]]*180/PI()</f>
        <v>1.7188733853924696</v>
      </c>
      <c r="J1257">
        <f>output__2[[#This Row],[wy]]*180/PI()</f>
        <v>0</v>
      </c>
      <c r="K1257">
        <f>output__2[[#This Row],[wz]]*180/PI()</f>
        <v>0.57295779513082323</v>
      </c>
      <c r="L1257">
        <f>output__2[[#This Row],[wx (deg)]]*output__2[[#This Row],[dt]]</f>
        <v>0.22319914683998232</v>
      </c>
      <c r="M1257">
        <f>output__2[[#This Row],[wy (deg)]]*output__2[[#This Row],[dt]]</f>
        <v>0</v>
      </c>
      <c r="N1257">
        <f>output__2[[#This Row],[wz (deg)]]*output__2[[#This Row],[dt]]</f>
        <v>7.439971561332745E-2</v>
      </c>
      <c r="O1257">
        <f>SUM($L$2:output__2[[#This Row],[delta θx]])</f>
        <v>-185.3807220788236</v>
      </c>
      <c r="P1257">
        <f>SUM($M$2:output__2[[#This Row],[delta θy]])</f>
        <v>53.753102970571291</v>
      </c>
      <c r="Q1257">
        <f>SUM($N$2:output__2[[#This Row],[delta θz]])</f>
        <v>12.643657335590943</v>
      </c>
      <c r="R1257">
        <f>SQRT(output__2[[#This Row],[θ x]]^2+output__2[[#This Row],[θ y]]^2+output__2[[#This Row],[θ z]]^2)</f>
        <v>193.43027236772096</v>
      </c>
      <c r="S1257">
        <f>output__2[[#This Row],[ax]]*$B1257</f>
        <v>-2.5970399999999927E-3</v>
      </c>
      <c r="T1257">
        <f>output__2[[#This Row],[ay]]*$B1257</f>
        <v>-3.8955599999999889E-3</v>
      </c>
      <c r="U1257">
        <f>output__2[[#This Row],[az]]*$B1257</f>
        <v>1.6880759999999953E-2</v>
      </c>
      <c r="V1257">
        <f>SUM(S$2:S1257)</f>
        <v>22.164373699999537</v>
      </c>
      <c r="W1257">
        <f>SUM(T$2:T1257)</f>
        <v>13.493756740000235</v>
      </c>
      <c r="X1257">
        <f>SUM($U$2:U1257)</f>
        <v>-100.89054736999942</v>
      </c>
      <c r="Y1257">
        <f>SQRT(output__2[[#This Row],[vx]]^2+output__2[[#This Row],[vy]]^2+output__2[[#This Row],[vz]]^2)</f>
        <v>104.17410177721538</v>
      </c>
      <c r="Z1257">
        <f t="shared" si="19"/>
        <v>0.97499999999999998</v>
      </c>
      <c r="AA1257">
        <f>output__2[[#This Row],[m segmental(kg)]]*output__2[[#This Row],[vmag]]</f>
        <v>101.569749232785</v>
      </c>
    </row>
    <row r="1258" spans="1:27" x14ac:dyDescent="0.3">
      <c r="A1258">
        <v>157.733799</v>
      </c>
      <c r="B1258">
        <f>output__2[[#This Row],[time]]-A1257</f>
        <v>0.12096500000001242</v>
      </c>
      <c r="C1258">
        <v>0.01</v>
      </c>
      <c r="D1258">
        <v>0.04</v>
      </c>
      <c r="E1258">
        <v>-0.05</v>
      </c>
      <c r="F1258">
        <v>0.01</v>
      </c>
      <c r="G1258">
        <v>0.01</v>
      </c>
      <c r="H1258">
        <v>0.01</v>
      </c>
      <c r="I1258">
        <f>output__2[[#This Row],[wx]]*180/PI()</f>
        <v>0.57295779513082323</v>
      </c>
      <c r="J1258">
        <f>output__2[[#This Row],[wy]]*180/PI()</f>
        <v>0.57295779513082323</v>
      </c>
      <c r="K1258">
        <f>output__2[[#This Row],[wz]]*180/PI()</f>
        <v>0.57295779513082323</v>
      </c>
      <c r="L1258">
        <f>output__2[[#This Row],[wx (deg)]]*output__2[[#This Row],[dt]]</f>
        <v>6.9307839688007147E-2</v>
      </c>
      <c r="M1258">
        <f>output__2[[#This Row],[wy (deg)]]*output__2[[#This Row],[dt]]</f>
        <v>6.9307839688007147E-2</v>
      </c>
      <c r="N1258">
        <f>output__2[[#This Row],[wz (deg)]]*output__2[[#This Row],[dt]]</f>
        <v>6.9307839688007147E-2</v>
      </c>
      <c r="O1258">
        <f>SUM($L$2:output__2[[#This Row],[delta θx]])</f>
        <v>-185.31141423913559</v>
      </c>
      <c r="P1258">
        <f>SUM($M$2:output__2[[#This Row],[delta θy]])</f>
        <v>53.822410810259299</v>
      </c>
      <c r="Q1258">
        <f>SUM($N$2:output__2[[#This Row],[delta θz]])</f>
        <v>12.712965175278949</v>
      </c>
      <c r="R1258">
        <f>SQRT(output__2[[#This Row],[θ x]]^2+output__2[[#This Row],[θ y]]^2+output__2[[#This Row],[θ z]]^2)</f>
        <v>193.38767188289091</v>
      </c>
      <c r="S1258">
        <f>output__2[[#This Row],[ax]]*$B1258</f>
        <v>1.2096500000001243E-3</v>
      </c>
      <c r="T1258">
        <f>output__2[[#This Row],[ay]]*$B1258</f>
        <v>4.8386000000004972E-3</v>
      </c>
      <c r="U1258">
        <f>output__2[[#This Row],[az]]*$B1258</f>
        <v>-6.0482500000006217E-3</v>
      </c>
      <c r="V1258">
        <f>SUM(S$2:S1258)</f>
        <v>22.165583349999537</v>
      </c>
      <c r="W1258">
        <f>SUM(T$2:T1258)</f>
        <v>13.498595340000236</v>
      </c>
      <c r="X1258">
        <f>SUM($U$2:U1258)</f>
        <v>-100.89659561999943</v>
      </c>
      <c r="Y1258">
        <f>SQRT(output__2[[#This Row],[vx]]^2+output__2[[#This Row],[vy]]^2+output__2[[#This Row],[vz]]^2)</f>
        <v>104.18084358030771</v>
      </c>
      <c r="Z1258">
        <f t="shared" si="19"/>
        <v>0.97499999999999998</v>
      </c>
      <c r="AA1258">
        <f>output__2[[#This Row],[m segmental(kg)]]*output__2[[#This Row],[vmag]]</f>
        <v>101.57632249080001</v>
      </c>
    </row>
    <row r="1259" spans="1:27" x14ac:dyDescent="0.3">
      <c r="A1259">
        <v>157.859285</v>
      </c>
      <c r="B1259">
        <f>output__2[[#This Row],[time]]-A1258</f>
        <v>0.1254859999999951</v>
      </c>
      <c r="C1259">
        <v>-0.04</v>
      </c>
      <c r="D1259">
        <v>0.05</v>
      </c>
      <c r="E1259">
        <v>-0.08</v>
      </c>
      <c r="F1259">
        <v>0.01</v>
      </c>
      <c r="G1259">
        <v>0</v>
      </c>
      <c r="H1259">
        <v>0</v>
      </c>
      <c r="I1259">
        <f>output__2[[#This Row],[wx]]*180/PI()</f>
        <v>0.57295779513082323</v>
      </c>
      <c r="J1259">
        <f>output__2[[#This Row],[wy]]*180/PI()</f>
        <v>0</v>
      </c>
      <c r="K1259">
        <f>output__2[[#This Row],[wz]]*180/PI()</f>
        <v>0</v>
      </c>
      <c r="L1259">
        <f>output__2[[#This Row],[wx (deg)]]*output__2[[#This Row],[dt]]</f>
        <v>7.1898181879783682E-2</v>
      </c>
      <c r="M1259">
        <f>output__2[[#This Row],[wy (deg)]]*output__2[[#This Row],[dt]]</f>
        <v>0</v>
      </c>
      <c r="N1259">
        <f>output__2[[#This Row],[wz (deg)]]*output__2[[#This Row],[dt]]</f>
        <v>0</v>
      </c>
      <c r="O1259">
        <f>SUM($L$2:output__2[[#This Row],[delta θx]])</f>
        <v>-185.2395160572558</v>
      </c>
      <c r="P1259">
        <f>SUM($M$2:output__2[[#This Row],[delta θy]])</f>
        <v>53.822410810259299</v>
      </c>
      <c r="Q1259">
        <f>SUM($N$2:output__2[[#This Row],[delta θz]])</f>
        <v>12.712965175278949</v>
      </c>
      <c r="R1259">
        <f>SQRT(output__2[[#This Row],[θ x]]^2+output__2[[#This Row],[θ y]]^2+output__2[[#This Row],[θ z]]^2)</f>
        <v>193.31877740691021</v>
      </c>
      <c r="S1259">
        <f>output__2[[#This Row],[ax]]*$B1259</f>
        <v>-5.019439999999804E-3</v>
      </c>
      <c r="T1259">
        <f>output__2[[#This Row],[ay]]*$B1259</f>
        <v>6.2742999999997554E-3</v>
      </c>
      <c r="U1259">
        <f>output__2[[#This Row],[az]]*$B1259</f>
        <v>-1.0038879999999608E-2</v>
      </c>
      <c r="V1259">
        <f>SUM(S$2:S1259)</f>
        <v>22.160563909999539</v>
      </c>
      <c r="W1259">
        <f>SUM(T$2:T1259)</f>
        <v>13.504869640000235</v>
      </c>
      <c r="X1259">
        <f>SUM($U$2:U1259)</f>
        <v>-100.90663449999943</v>
      </c>
      <c r="Y1259">
        <f>SQRT(output__2[[#This Row],[vx]]^2+output__2[[#This Row],[vy]]^2+output__2[[#This Row],[vz]]^2)</f>
        <v>104.19031136779968</v>
      </c>
      <c r="Z1259">
        <f t="shared" si="19"/>
        <v>0.97499999999999998</v>
      </c>
      <c r="AA1259">
        <f>output__2[[#This Row],[m segmental(kg)]]*output__2[[#This Row],[vmag]]</f>
        <v>101.58555358360469</v>
      </c>
    </row>
    <row r="1260" spans="1:27" x14ac:dyDescent="0.3">
      <c r="A1260">
        <v>157.98552599999999</v>
      </c>
      <c r="B1260">
        <f>output__2[[#This Row],[time]]-A1259</f>
        <v>0.12624099999999316</v>
      </c>
      <c r="C1260">
        <v>0.01</v>
      </c>
      <c r="D1260">
        <v>-0.02</v>
      </c>
      <c r="E1260">
        <v>-0.01</v>
      </c>
      <c r="F1260">
        <v>-0.05</v>
      </c>
      <c r="G1260">
        <v>0.06</v>
      </c>
      <c r="H1260">
        <v>0.01</v>
      </c>
      <c r="I1260">
        <f>output__2[[#This Row],[wx]]*180/PI()</f>
        <v>-2.8647889756541161</v>
      </c>
      <c r="J1260">
        <f>output__2[[#This Row],[wy]]*180/PI()</f>
        <v>3.4377467707849392</v>
      </c>
      <c r="K1260">
        <f>output__2[[#This Row],[wz]]*180/PI()</f>
        <v>0.57295779513082323</v>
      </c>
      <c r="L1260">
        <f>output__2[[#This Row],[wx (deg)]]*output__2[[#This Row],[dt]]</f>
        <v>-0.36165382507553168</v>
      </c>
      <c r="M1260">
        <f>output__2[[#This Row],[wy (deg)]]*output__2[[#This Row],[dt]]</f>
        <v>0.433984590090638</v>
      </c>
      <c r="N1260">
        <f>output__2[[#This Row],[wz (deg)]]*output__2[[#This Row],[dt]]</f>
        <v>7.2330765015106338E-2</v>
      </c>
      <c r="O1260">
        <f>SUM($L$2:output__2[[#This Row],[delta θx]])</f>
        <v>-185.60116988233133</v>
      </c>
      <c r="P1260">
        <f>SUM($M$2:output__2[[#This Row],[delta θy]])</f>
        <v>54.256395400349938</v>
      </c>
      <c r="Q1260">
        <f>SUM($N$2:output__2[[#This Row],[delta θz]])</f>
        <v>12.785295940294056</v>
      </c>
      <c r="R1260">
        <f>SQRT(output__2[[#This Row],[θ x]]^2+output__2[[#This Row],[θ y]]^2+output__2[[#This Row],[θ z]]^2)</f>
        <v>193.79116206837202</v>
      </c>
      <c r="S1260">
        <f>output__2[[#This Row],[ax]]*$B1260</f>
        <v>1.2624099999999317E-3</v>
      </c>
      <c r="T1260">
        <f>output__2[[#This Row],[ay]]*$B1260</f>
        <v>-2.5248199999998635E-3</v>
      </c>
      <c r="U1260">
        <f>output__2[[#This Row],[az]]*$B1260</f>
        <v>-1.2624099999999317E-3</v>
      </c>
      <c r="V1260">
        <f>SUM(S$2:S1260)</f>
        <v>22.161826319999538</v>
      </c>
      <c r="W1260">
        <f>SUM(T$2:T1260)</f>
        <v>13.502344820000236</v>
      </c>
      <c r="X1260">
        <f>SUM($U$2:U1260)</f>
        <v>-100.90789690999942</v>
      </c>
      <c r="Y1260">
        <f>SQRT(output__2[[#This Row],[vx]]^2+output__2[[#This Row],[vy]]^2+output__2[[#This Row],[vz]]^2)</f>
        <v>104.19147527641155</v>
      </c>
      <c r="Z1260">
        <f t="shared" si="19"/>
        <v>0.97499999999999998</v>
      </c>
      <c r="AA1260">
        <f>output__2[[#This Row],[m segmental(kg)]]*output__2[[#This Row],[vmag]]</f>
        <v>101.58668839450127</v>
      </c>
    </row>
    <row r="1261" spans="1:27" x14ac:dyDescent="0.3">
      <c r="A1261">
        <v>158.11346399999999</v>
      </c>
      <c r="B1261">
        <f>output__2[[#This Row],[time]]-A1260</f>
        <v>0.12793800000000033</v>
      </c>
      <c r="C1261">
        <v>-0.05</v>
      </c>
      <c r="D1261">
        <v>0.06</v>
      </c>
      <c r="E1261">
        <v>-0.04</v>
      </c>
      <c r="F1261">
        <v>0.03</v>
      </c>
      <c r="G1261">
        <v>0.06</v>
      </c>
      <c r="H1261">
        <v>0</v>
      </c>
      <c r="I1261">
        <f>output__2[[#This Row],[wx]]*180/PI()</f>
        <v>1.7188733853924696</v>
      </c>
      <c r="J1261">
        <f>output__2[[#This Row],[wy]]*180/PI()</f>
        <v>3.4377467707849392</v>
      </c>
      <c r="K1261">
        <f>output__2[[#This Row],[wz]]*180/PI()</f>
        <v>0</v>
      </c>
      <c r="L1261">
        <f>output__2[[#This Row],[wx (deg)]]*output__2[[#This Row],[dt]]</f>
        <v>0.21990922318034234</v>
      </c>
      <c r="M1261">
        <f>output__2[[#This Row],[wy (deg)]]*output__2[[#This Row],[dt]]</f>
        <v>0.43981844636068468</v>
      </c>
      <c r="N1261">
        <f>output__2[[#This Row],[wz (deg)]]*output__2[[#This Row],[dt]]</f>
        <v>0</v>
      </c>
      <c r="O1261">
        <f>SUM($L$2:output__2[[#This Row],[delta θx]])</f>
        <v>-185.381260659151</v>
      </c>
      <c r="P1261">
        <f>SUM($M$2:output__2[[#This Row],[delta θy]])</f>
        <v>54.69621384671062</v>
      </c>
      <c r="Q1261">
        <f>SUM($N$2:output__2[[#This Row],[delta θz]])</f>
        <v>12.785295940294056</v>
      </c>
      <c r="R1261">
        <f>SQRT(output__2[[#This Row],[θ x]]^2+output__2[[#This Row],[θ y]]^2+output__2[[#This Row],[θ z]]^2)</f>
        <v>193.70428855609285</v>
      </c>
      <c r="S1261">
        <f>output__2[[#This Row],[ax]]*$B1261</f>
        <v>-6.396900000000017E-3</v>
      </c>
      <c r="T1261">
        <f>output__2[[#This Row],[ay]]*$B1261</f>
        <v>7.6762800000000197E-3</v>
      </c>
      <c r="U1261">
        <f>output__2[[#This Row],[az]]*$B1261</f>
        <v>-5.1175200000000134E-3</v>
      </c>
      <c r="V1261">
        <f>SUM(S$2:S1261)</f>
        <v>22.155429419999539</v>
      </c>
      <c r="W1261">
        <f>SUM(T$2:T1261)</f>
        <v>13.510021100000236</v>
      </c>
      <c r="X1261">
        <f>SUM($U$2:U1261)</f>
        <v>-100.91301442999942</v>
      </c>
      <c r="Y1261">
        <f>SQRT(output__2[[#This Row],[vx]]^2+output__2[[#This Row],[vy]]^2+output__2[[#This Row],[vz]]^2)</f>
        <v>104.1960661649772</v>
      </c>
      <c r="Z1261">
        <f t="shared" si="19"/>
        <v>0.97499999999999998</v>
      </c>
      <c r="AA1261">
        <f>output__2[[#This Row],[m segmental(kg)]]*output__2[[#This Row],[vmag]]</f>
        <v>101.59116451085276</v>
      </c>
    </row>
    <row r="1262" spans="1:27" x14ac:dyDescent="0.3">
      <c r="A1262">
        <v>158.23696200000001</v>
      </c>
      <c r="B1262">
        <f>output__2[[#This Row],[time]]-A1261</f>
        <v>0.1234980000000121</v>
      </c>
      <c r="C1262">
        <v>0.06</v>
      </c>
      <c r="D1262">
        <v>0.04</v>
      </c>
      <c r="E1262">
        <v>0.05</v>
      </c>
      <c r="F1262">
        <v>0.03</v>
      </c>
      <c r="G1262">
        <v>0.01</v>
      </c>
      <c r="H1262">
        <v>0</v>
      </c>
      <c r="I1262">
        <f>output__2[[#This Row],[wx]]*180/PI()</f>
        <v>1.7188733853924696</v>
      </c>
      <c r="J1262">
        <f>output__2[[#This Row],[wy]]*180/PI()</f>
        <v>0.57295779513082323</v>
      </c>
      <c r="K1262">
        <f>output__2[[#This Row],[wz]]*180/PI()</f>
        <v>0</v>
      </c>
      <c r="L1262">
        <f>output__2[[#This Row],[wx (deg)]]*output__2[[#This Row],[dt]]</f>
        <v>0.21227742534922001</v>
      </c>
      <c r="M1262">
        <f>output__2[[#This Row],[wy (deg)]]*output__2[[#This Row],[dt]]</f>
        <v>7.075914178307334E-2</v>
      </c>
      <c r="N1262">
        <f>output__2[[#This Row],[wz (deg)]]*output__2[[#This Row],[dt]]</f>
        <v>0</v>
      </c>
      <c r="O1262">
        <f>SUM($L$2:output__2[[#This Row],[delta θx]])</f>
        <v>-185.16898323380178</v>
      </c>
      <c r="P1262">
        <f>SUM($M$2:output__2[[#This Row],[delta θy]])</f>
        <v>54.766972988493691</v>
      </c>
      <c r="Q1262">
        <f>SUM($N$2:output__2[[#This Row],[delta θz]])</f>
        <v>12.785295940294056</v>
      </c>
      <c r="R1262">
        <f>SQRT(output__2[[#This Row],[θ x]]^2+output__2[[#This Row],[θ y]]^2+output__2[[#This Row],[θ z]]^2)</f>
        <v>193.52115510828074</v>
      </c>
      <c r="S1262">
        <f>output__2[[#This Row],[ax]]*$B1262</f>
        <v>7.4098800000007257E-3</v>
      </c>
      <c r="T1262">
        <f>output__2[[#This Row],[ay]]*$B1262</f>
        <v>4.9399200000004844E-3</v>
      </c>
      <c r="U1262">
        <f>output__2[[#This Row],[az]]*$B1262</f>
        <v>6.1749000000006051E-3</v>
      </c>
      <c r="V1262">
        <f>SUM(S$2:S1262)</f>
        <v>22.16283929999954</v>
      </c>
      <c r="W1262">
        <f>SUM(T$2:T1262)</f>
        <v>13.514961020000236</v>
      </c>
      <c r="X1262">
        <f>SUM($U$2:U1262)</f>
        <v>-100.90683952999942</v>
      </c>
      <c r="Y1262">
        <f>SQRT(output__2[[#This Row],[vx]]^2+output__2[[#This Row],[vy]]^2+output__2[[#This Row],[vz]]^2)</f>
        <v>104.19230240830069</v>
      </c>
      <c r="Z1262">
        <f t="shared" si="19"/>
        <v>0.97499999999999998</v>
      </c>
      <c r="AA1262">
        <f>output__2[[#This Row],[m segmental(kg)]]*output__2[[#This Row],[vmag]]</f>
        <v>101.58749484809317</v>
      </c>
    </row>
    <row r="1263" spans="1:27" x14ac:dyDescent="0.3">
      <c r="A1263">
        <v>158.36208199999999</v>
      </c>
      <c r="B1263">
        <f>output__2[[#This Row],[time]]-A1262</f>
        <v>0.12511999999998125</v>
      </c>
      <c r="C1263">
        <v>0.02</v>
      </c>
      <c r="D1263">
        <v>0.17</v>
      </c>
      <c r="E1263">
        <v>0.02</v>
      </c>
      <c r="F1263">
        <v>-0.01</v>
      </c>
      <c r="G1263">
        <v>-0.01</v>
      </c>
      <c r="H1263">
        <v>0</v>
      </c>
      <c r="I1263">
        <f>output__2[[#This Row],[wx]]*180/PI()</f>
        <v>-0.57295779513082323</v>
      </c>
      <c r="J1263">
        <f>output__2[[#This Row],[wy]]*180/PI()</f>
        <v>-0.57295779513082323</v>
      </c>
      <c r="K1263">
        <f>output__2[[#This Row],[wz]]*180/PI()</f>
        <v>0</v>
      </c>
      <c r="L1263">
        <f>output__2[[#This Row],[wx (deg)]]*output__2[[#This Row],[dt]]</f>
        <v>-7.1688479326757856E-2</v>
      </c>
      <c r="M1263">
        <f>output__2[[#This Row],[wy (deg)]]*output__2[[#This Row],[dt]]</f>
        <v>-7.1688479326757856E-2</v>
      </c>
      <c r="N1263">
        <f>output__2[[#This Row],[wz (deg)]]*output__2[[#This Row],[dt]]</f>
        <v>0</v>
      </c>
      <c r="O1263">
        <f>SUM($L$2:output__2[[#This Row],[delta θx]])</f>
        <v>-185.24067171312853</v>
      </c>
      <c r="P1263">
        <f>SUM($M$2:output__2[[#This Row],[delta θy]])</f>
        <v>54.695284509166932</v>
      </c>
      <c r="Q1263">
        <f>SUM($N$2:output__2[[#This Row],[delta θz]])</f>
        <v>12.785295940294056</v>
      </c>
      <c r="R1263">
        <f>SQRT(output__2[[#This Row],[θ x]]^2+output__2[[#This Row],[θ y]]^2+output__2[[#This Row],[θ z]]^2)</f>
        <v>193.56948208989627</v>
      </c>
      <c r="S1263">
        <f>output__2[[#This Row],[ax]]*$B1263</f>
        <v>2.502399999999625E-3</v>
      </c>
      <c r="T1263">
        <f>output__2[[#This Row],[ay]]*$B1263</f>
        <v>2.1270399999996813E-2</v>
      </c>
      <c r="U1263">
        <f>output__2[[#This Row],[az]]*$B1263</f>
        <v>2.502399999999625E-3</v>
      </c>
      <c r="V1263">
        <f>SUM(S$2:S1263)</f>
        <v>22.165341699999541</v>
      </c>
      <c r="W1263">
        <f>SUM(T$2:T1263)</f>
        <v>13.536231420000233</v>
      </c>
      <c r="X1263">
        <f>SUM($U$2:U1263)</f>
        <v>-100.90433712999942</v>
      </c>
      <c r="Y1263">
        <f>SQRT(output__2[[#This Row],[vx]]^2+output__2[[#This Row],[vy]]^2+output__2[[#This Row],[vz]]^2)</f>
        <v>104.19317245087665</v>
      </c>
      <c r="Z1263">
        <f t="shared" si="19"/>
        <v>0.97499999999999998</v>
      </c>
      <c r="AA1263">
        <f>output__2[[#This Row],[m segmental(kg)]]*output__2[[#This Row],[vmag]]</f>
        <v>101.58834313960473</v>
      </c>
    </row>
    <row r="1264" spans="1:27" x14ac:dyDescent="0.3">
      <c r="A1264">
        <v>158.487281</v>
      </c>
      <c r="B1264">
        <f>output__2[[#This Row],[time]]-A1263</f>
        <v>0.12519900000000916</v>
      </c>
      <c r="C1264">
        <v>0.02</v>
      </c>
      <c r="D1264">
        <v>0.08</v>
      </c>
      <c r="E1264">
        <v>-0.06</v>
      </c>
      <c r="F1264">
        <v>-0.01</v>
      </c>
      <c r="G1264">
        <v>0</v>
      </c>
      <c r="H1264">
        <v>0</v>
      </c>
      <c r="I1264">
        <f>output__2[[#This Row],[wx]]*180/PI()</f>
        <v>-0.57295779513082323</v>
      </c>
      <c r="J1264">
        <f>output__2[[#This Row],[wy]]*180/PI()</f>
        <v>0</v>
      </c>
      <c r="K1264">
        <f>output__2[[#This Row],[wz]]*180/PI()</f>
        <v>0</v>
      </c>
      <c r="L1264">
        <f>output__2[[#This Row],[wx (deg)]]*output__2[[#This Row],[dt]]</f>
        <v>-7.1733742992589195E-2</v>
      </c>
      <c r="M1264">
        <f>output__2[[#This Row],[wy (deg)]]*output__2[[#This Row],[dt]]</f>
        <v>0</v>
      </c>
      <c r="N1264">
        <f>output__2[[#This Row],[wz (deg)]]*output__2[[#This Row],[dt]]</f>
        <v>0</v>
      </c>
      <c r="O1264">
        <f>SUM($L$2:output__2[[#This Row],[delta θx]])</f>
        <v>-185.31240545612113</v>
      </c>
      <c r="P1264">
        <f>SUM($M$2:output__2[[#This Row],[delta θy]])</f>
        <v>54.695284509166932</v>
      </c>
      <c r="Q1264">
        <f>SUM($N$2:output__2[[#This Row],[delta θz]])</f>
        <v>12.785295940294056</v>
      </c>
      <c r="R1264">
        <f>SQRT(output__2[[#This Row],[θ x]]^2+output__2[[#This Row],[θ y]]^2+output__2[[#This Row],[θ z]]^2)</f>
        <v>193.63813042826416</v>
      </c>
      <c r="S1264">
        <f>output__2[[#This Row],[ax]]*$B1264</f>
        <v>2.5039800000001833E-3</v>
      </c>
      <c r="T1264">
        <f>output__2[[#This Row],[ay]]*$B1264</f>
        <v>1.0015920000000733E-2</v>
      </c>
      <c r="U1264">
        <f>output__2[[#This Row],[az]]*$B1264</f>
        <v>-7.5119400000005498E-3</v>
      </c>
      <c r="V1264">
        <f>SUM(S$2:S1264)</f>
        <v>22.167845679999541</v>
      </c>
      <c r="W1264">
        <f>SUM(T$2:T1264)</f>
        <v>13.546247340000233</v>
      </c>
      <c r="X1264">
        <f>SUM($U$2:U1264)</f>
        <v>-100.91184906999942</v>
      </c>
      <c r="Y1264">
        <f>SQRT(output__2[[#This Row],[vx]]^2+output__2[[#This Row],[vy]]^2+output__2[[#This Row],[vz]]^2)</f>
        <v>104.20228155762751</v>
      </c>
      <c r="Z1264">
        <f t="shared" si="19"/>
        <v>0.97499999999999998</v>
      </c>
      <c r="AA1264">
        <f>output__2[[#This Row],[m segmental(kg)]]*output__2[[#This Row],[vmag]]</f>
        <v>101.59722451868683</v>
      </c>
    </row>
    <row r="1265" spans="1:27" x14ac:dyDescent="0.3">
      <c r="A1265">
        <v>158.61370399999998</v>
      </c>
      <c r="B1265">
        <f>output__2[[#This Row],[time]]-A1264</f>
        <v>0.12642299999998841</v>
      </c>
      <c r="C1265">
        <v>-0.06</v>
      </c>
      <c r="D1265">
        <v>0.11</v>
      </c>
      <c r="E1265">
        <v>-0.06</v>
      </c>
      <c r="F1265">
        <v>-0.03</v>
      </c>
      <c r="G1265">
        <v>0.01</v>
      </c>
      <c r="H1265">
        <v>0.01</v>
      </c>
      <c r="I1265">
        <f>output__2[[#This Row],[wx]]*180/PI()</f>
        <v>-1.7188733853924696</v>
      </c>
      <c r="J1265">
        <f>output__2[[#This Row],[wy]]*180/PI()</f>
        <v>0.57295779513082323</v>
      </c>
      <c r="K1265">
        <f>output__2[[#This Row],[wz]]*180/PI()</f>
        <v>0.57295779513082323</v>
      </c>
      <c r="L1265">
        <f>output__2[[#This Row],[wx (deg)]]*output__2[[#This Row],[dt]]</f>
        <v>-0.21730513000145224</v>
      </c>
      <c r="M1265">
        <f>output__2[[#This Row],[wy (deg)]]*output__2[[#This Row],[dt]]</f>
        <v>7.2435043333817423E-2</v>
      </c>
      <c r="N1265">
        <f>output__2[[#This Row],[wz (deg)]]*output__2[[#This Row],[dt]]</f>
        <v>7.2435043333817423E-2</v>
      </c>
      <c r="O1265">
        <f>SUM($L$2:output__2[[#This Row],[delta θx]])</f>
        <v>-185.52971058612258</v>
      </c>
      <c r="P1265">
        <f>SUM($M$2:output__2[[#This Row],[delta θy]])</f>
        <v>54.767719552500751</v>
      </c>
      <c r="Q1265">
        <f>SUM($N$2:output__2[[#This Row],[delta θz]])</f>
        <v>12.857730983627873</v>
      </c>
      <c r="R1265">
        <f>SQRT(output__2[[#This Row],[θ x]]^2+output__2[[#This Row],[θ y]]^2+output__2[[#This Row],[θ z]]^2)</f>
        <v>193.87134357918686</v>
      </c>
      <c r="S1265">
        <f>output__2[[#This Row],[ax]]*$B1265</f>
        <v>-7.5853799999993044E-3</v>
      </c>
      <c r="T1265">
        <f>output__2[[#This Row],[ay]]*$B1265</f>
        <v>1.3906529999998725E-2</v>
      </c>
      <c r="U1265">
        <f>output__2[[#This Row],[az]]*$B1265</f>
        <v>-7.5853799999993044E-3</v>
      </c>
      <c r="V1265">
        <f>SUM(S$2:S1265)</f>
        <v>22.160260299999543</v>
      </c>
      <c r="W1265">
        <f>SUM(T$2:T1265)</f>
        <v>13.560153870000232</v>
      </c>
      <c r="X1265">
        <f>SUM($U$2:U1265)</f>
        <v>-100.91943444999941</v>
      </c>
      <c r="Y1265">
        <f>SQRT(output__2[[#This Row],[vx]]^2+output__2[[#This Row],[vy]]^2+output__2[[#This Row],[vz]]^2)</f>
        <v>104.20982275797972</v>
      </c>
      <c r="Z1265">
        <f t="shared" si="19"/>
        <v>0.97499999999999998</v>
      </c>
      <c r="AA1265">
        <f>output__2[[#This Row],[m segmental(kg)]]*output__2[[#This Row],[vmag]]</f>
        <v>101.60457718903022</v>
      </c>
    </row>
    <row r="1266" spans="1:27" x14ac:dyDescent="0.3">
      <c r="A1266">
        <v>158.74118300000001</v>
      </c>
      <c r="B1266">
        <f>output__2[[#This Row],[time]]-A1265</f>
        <v>0.12747900000002232</v>
      </c>
      <c r="C1266">
        <v>0.1</v>
      </c>
      <c r="D1266">
        <v>0.13</v>
      </c>
      <c r="E1266">
        <v>-0.2</v>
      </c>
      <c r="F1266">
        <v>-0.04</v>
      </c>
      <c r="G1266">
        <v>0.02</v>
      </c>
      <c r="H1266">
        <v>0.01</v>
      </c>
      <c r="I1266">
        <f>output__2[[#This Row],[wx]]*180/PI()</f>
        <v>-2.2918311805232929</v>
      </c>
      <c r="J1266">
        <f>output__2[[#This Row],[wy]]*180/PI()</f>
        <v>1.1459155902616465</v>
      </c>
      <c r="K1266">
        <f>output__2[[#This Row],[wz]]*180/PI()</f>
        <v>0.57295779513082323</v>
      </c>
      <c r="L1266">
        <f>output__2[[#This Row],[wx (deg)]]*output__2[[#This Row],[dt]]</f>
        <v>-0.29216034706198002</v>
      </c>
      <c r="M1266">
        <f>output__2[[#This Row],[wy (deg)]]*output__2[[#This Row],[dt]]</f>
        <v>0.14608017353099001</v>
      </c>
      <c r="N1266">
        <f>output__2[[#This Row],[wz (deg)]]*output__2[[#This Row],[dt]]</f>
        <v>7.3040086765495005E-2</v>
      </c>
      <c r="O1266">
        <f>SUM($L$2:output__2[[#This Row],[delta θx]])</f>
        <v>-185.82187093318456</v>
      </c>
      <c r="P1266">
        <f>SUM($M$2:output__2[[#This Row],[delta θy]])</f>
        <v>54.913799726031741</v>
      </c>
      <c r="Q1266">
        <f>SUM($N$2:output__2[[#This Row],[delta θz]])</f>
        <v>12.930771070393368</v>
      </c>
      <c r="R1266">
        <f>SQRT(output__2[[#This Row],[θ x]]^2+output__2[[#This Row],[θ y]]^2+output__2[[#This Row],[θ z]]^2)</f>
        <v>194.19705960167045</v>
      </c>
      <c r="S1266">
        <f>output__2[[#This Row],[ax]]*$B1266</f>
        <v>1.2747900000002234E-2</v>
      </c>
      <c r="T1266">
        <f>output__2[[#This Row],[ay]]*$B1266</f>
        <v>1.6572270000002904E-2</v>
      </c>
      <c r="U1266">
        <f>output__2[[#This Row],[az]]*$B1266</f>
        <v>-2.5495800000004468E-2</v>
      </c>
      <c r="V1266">
        <f>SUM(S$2:S1266)</f>
        <v>22.173008199999543</v>
      </c>
      <c r="W1266">
        <f>SUM(T$2:T1266)</f>
        <v>13.576726140000234</v>
      </c>
      <c r="X1266">
        <f>SUM($U$2:U1266)</f>
        <v>-100.94493024999942</v>
      </c>
      <c r="Y1266">
        <f>SQRT(output__2[[#This Row],[vx]]^2+output__2[[#This Row],[vy]]^2+output__2[[#This Row],[vz]]^2)</f>
        <v>104.23938185011968</v>
      </c>
      <c r="Z1266">
        <f t="shared" si="19"/>
        <v>0.97499999999999998</v>
      </c>
      <c r="AA1266">
        <f>output__2[[#This Row],[m segmental(kg)]]*output__2[[#This Row],[vmag]]</f>
        <v>101.63339730386669</v>
      </c>
    </row>
    <row r="1267" spans="1:27" x14ac:dyDescent="0.3">
      <c r="A1267">
        <v>158.86443299999999</v>
      </c>
      <c r="B1267">
        <f>output__2[[#This Row],[time]]-A1266</f>
        <v>0.12324999999998454</v>
      </c>
      <c r="C1267">
        <v>-0.03</v>
      </c>
      <c r="D1267">
        <v>-0.03</v>
      </c>
      <c r="E1267">
        <v>0</v>
      </c>
      <c r="F1267">
        <v>-0.01</v>
      </c>
      <c r="G1267">
        <v>0.03</v>
      </c>
      <c r="H1267">
        <v>0</v>
      </c>
      <c r="I1267">
        <f>output__2[[#This Row],[wx]]*180/PI()</f>
        <v>-0.57295779513082323</v>
      </c>
      <c r="J1267">
        <f>output__2[[#This Row],[wy]]*180/PI()</f>
        <v>1.7188733853924696</v>
      </c>
      <c r="K1267">
        <f>output__2[[#This Row],[wz]]*180/PI()</f>
        <v>0</v>
      </c>
      <c r="L1267">
        <f>output__2[[#This Row],[wx (deg)]]*output__2[[#This Row],[dt]]</f>
        <v>-7.0617048249865103E-2</v>
      </c>
      <c r="M1267">
        <f>output__2[[#This Row],[wy (deg)]]*output__2[[#This Row],[dt]]</f>
        <v>0.21185114474959529</v>
      </c>
      <c r="N1267">
        <f>output__2[[#This Row],[wz (deg)]]*output__2[[#This Row],[dt]]</f>
        <v>0</v>
      </c>
      <c r="O1267">
        <f>SUM($L$2:output__2[[#This Row],[delta θx]])</f>
        <v>-185.89248798143441</v>
      </c>
      <c r="P1267">
        <f>SUM($M$2:output__2[[#This Row],[delta θy]])</f>
        <v>55.125650870781335</v>
      </c>
      <c r="Q1267">
        <f>SUM($N$2:output__2[[#This Row],[delta θz]])</f>
        <v>12.930771070393368</v>
      </c>
      <c r="R1267">
        <f>SQRT(output__2[[#This Row],[θ x]]^2+output__2[[#This Row],[θ y]]^2+output__2[[#This Row],[θ z]]^2)</f>
        <v>194.32462353579882</v>
      </c>
      <c r="S1267">
        <f>output__2[[#This Row],[ax]]*$B1267</f>
        <v>-3.6974999999995362E-3</v>
      </c>
      <c r="T1267">
        <f>output__2[[#This Row],[ay]]*$B1267</f>
        <v>-3.6974999999995362E-3</v>
      </c>
      <c r="U1267">
        <f>output__2[[#This Row],[az]]*$B1267</f>
        <v>0</v>
      </c>
      <c r="V1267">
        <f>SUM(S$2:S1267)</f>
        <v>22.169310699999542</v>
      </c>
      <c r="W1267">
        <f>SUM(T$2:T1267)</f>
        <v>13.573028640000235</v>
      </c>
      <c r="X1267">
        <f>SUM($U$2:U1267)</f>
        <v>-100.94493024999942</v>
      </c>
      <c r="Y1267">
        <f>SQRT(output__2[[#This Row],[vx]]^2+output__2[[#This Row],[vy]]^2+output__2[[#This Row],[vz]]^2)</f>
        <v>104.23811388620109</v>
      </c>
      <c r="Z1267">
        <f t="shared" si="19"/>
        <v>0.97499999999999998</v>
      </c>
      <c r="AA1267">
        <f>output__2[[#This Row],[m segmental(kg)]]*output__2[[#This Row],[vmag]]</f>
        <v>101.63216103904607</v>
      </c>
    </row>
    <row r="1268" spans="1:27" x14ac:dyDescent="0.3">
      <c r="A1268">
        <v>158.99043799999998</v>
      </c>
      <c r="B1268">
        <f>output__2[[#This Row],[time]]-A1267</f>
        <v>0.12600499999999215</v>
      </c>
      <c r="C1268">
        <v>0.01</v>
      </c>
      <c r="D1268">
        <v>7.0000000000000007E-2</v>
      </c>
      <c r="E1268">
        <v>-0.03</v>
      </c>
      <c r="F1268">
        <v>-0.01</v>
      </c>
      <c r="G1268">
        <v>0.03</v>
      </c>
      <c r="H1268">
        <v>0</v>
      </c>
      <c r="I1268">
        <f>output__2[[#This Row],[wx]]*180/PI()</f>
        <v>-0.57295779513082323</v>
      </c>
      <c r="J1268">
        <f>output__2[[#This Row],[wy]]*180/PI()</f>
        <v>1.7188733853924696</v>
      </c>
      <c r="K1268">
        <f>output__2[[#This Row],[wz]]*180/PI()</f>
        <v>0</v>
      </c>
      <c r="L1268">
        <f>output__2[[#This Row],[wx (deg)]]*output__2[[#This Row],[dt]]</f>
        <v>-7.2195546975454883E-2</v>
      </c>
      <c r="M1268">
        <f>output__2[[#This Row],[wy (deg)]]*output__2[[#This Row],[dt]]</f>
        <v>0.21658664092636465</v>
      </c>
      <c r="N1268">
        <f>output__2[[#This Row],[wz (deg)]]*output__2[[#This Row],[dt]]</f>
        <v>0</v>
      </c>
      <c r="O1268">
        <f>SUM($L$2:output__2[[#This Row],[delta θx]])</f>
        <v>-185.96468352840986</v>
      </c>
      <c r="P1268">
        <f>SUM($M$2:output__2[[#This Row],[delta θy]])</f>
        <v>55.342237511707701</v>
      </c>
      <c r="Q1268">
        <f>SUM($N$2:output__2[[#This Row],[delta θz]])</f>
        <v>12.930771070393368</v>
      </c>
      <c r="R1268">
        <f>SQRT(output__2[[#This Row],[θ x]]^2+output__2[[#This Row],[θ y]]^2+output__2[[#This Row],[θ z]]^2)</f>
        <v>194.45521750032532</v>
      </c>
      <c r="S1268">
        <f>output__2[[#This Row],[ax]]*$B1268</f>
        <v>1.2600499999999215E-3</v>
      </c>
      <c r="T1268">
        <f>output__2[[#This Row],[ay]]*$B1268</f>
        <v>8.8203499999994512E-3</v>
      </c>
      <c r="U1268">
        <f>output__2[[#This Row],[az]]*$B1268</f>
        <v>-3.7801499999997644E-3</v>
      </c>
      <c r="V1268">
        <f>SUM(S$2:S1268)</f>
        <v>22.170570749999541</v>
      </c>
      <c r="W1268">
        <f>SUM(T$2:T1268)</f>
        <v>13.581848990000234</v>
      </c>
      <c r="X1268">
        <f>SUM($U$2:U1268)</f>
        <v>-100.94871039999941</v>
      </c>
      <c r="Y1268">
        <f>SQRT(output__2[[#This Row],[vx]]^2+output__2[[#This Row],[vy]]^2+output__2[[#This Row],[vz]]^2)</f>
        <v>104.2431914361358</v>
      </c>
      <c r="Z1268">
        <f t="shared" si="19"/>
        <v>0.97499999999999998</v>
      </c>
      <c r="AA1268">
        <f>output__2[[#This Row],[m segmental(kg)]]*output__2[[#This Row],[vmag]]</f>
        <v>101.6371116502324</v>
      </c>
    </row>
    <row r="1269" spans="1:27" x14ac:dyDescent="0.3">
      <c r="A1269">
        <v>159.12267499999999</v>
      </c>
      <c r="B1269">
        <f>output__2[[#This Row],[time]]-A1268</f>
        <v>0.13223700000000349</v>
      </c>
      <c r="C1269">
        <v>0.03</v>
      </c>
      <c r="D1269">
        <v>0.11</v>
      </c>
      <c r="E1269">
        <v>0</v>
      </c>
      <c r="F1269">
        <v>0</v>
      </c>
      <c r="G1269">
        <v>-0.02</v>
      </c>
      <c r="H1269">
        <v>0</v>
      </c>
      <c r="I1269">
        <f>output__2[[#This Row],[wx]]*180/PI()</f>
        <v>0</v>
      </c>
      <c r="J1269">
        <f>output__2[[#This Row],[wy]]*180/PI()</f>
        <v>-1.1459155902616465</v>
      </c>
      <c r="K1269">
        <f>output__2[[#This Row],[wz]]*180/PI()</f>
        <v>0</v>
      </c>
      <c r="L1269">
        <f>output__2[[#This Row],[wx (deg)]]*output__2[[#This Row],[dt]]</f>
        <v>0</v>
      </c>
      <c r="M1269">
        <f>output__2[[#This Row],[wy (deg)]]*output__2[[#This Row],[dt]]</f>
        <v>-0.15153243990943335</v>
      </c>
      <c r="N1269">
        <f>output__2[[#This Row],[wz (deg)]]*output__2[[#This Row],[dt]]</f>
        <v>0</v>
      </c>
      <c r="O1269">
        <f>SUM($L$2:output__2[[#This Row],[delta θx]])</f>
        <v>-185.96468352840986</v>
      </c>
      <c r="P1269">
        <f>SUM($M$2:output__2[[#This Row],[delta θy]])</f>
        <v>55.19070507179827</v>
      </c>
      <c r="Q1269">
        <f>SUM($N$2:output__2[[#This Row],[delta θz]])</f>
        <v>12.930771070393368</v>
      </c>
      <c r="R1269">
        <f>SQRT(output__2[[#This Row],[θ x]]^2+output__2[[#This Row],[θ y]]^2+output__2[[#This Row],[θ z]]^2)</f>
        <v>194.41214541951535</v>
      </c>
      <c r="S1269">
        <f>output__2[[#This Row],[ax]]*$B1269</f>
        <v>3.9671100000001043E-3</v>
      </c>
      <c r="T1269">
        <f>output__2[[#This Row],[ay]]*$B1269</f>
        <v>1.4546070000000385E-2</v>
      </c>
      <c r="U1269">
        <f>output__2[[#This Row],[az]]*$B1269</f>
        <v>0</v>
      </c>
      <c r="V1269">
        <f>SUM(S$2:S1269)</f>
        <v>22.174537859999543</v>
      </c>
      <c r="W1269">
        <f>SUM(T$2:T1269)</f>
        <v>13.596395060000233</v>
      </c>
      <c r="X1269">
        <f>SUM($U$2:U1269)</f>
        <v>-100.94871039999941</v>
      </c>
      <c r="Y1269">
        <f>SQRT(output__2[[#This Row],[vx]]^2+output__2[[#This Row],[vy]]^2+output__2[[#This Row],[vz]]^2)</f>
        <v>104.24593142830612</v>
      </c>
      <c r="Z1269">
        <f t="shared" si="19"/>
        <v>0.97499999999999998</v>
      </c>
      <c r="AA1269">
        <f>output__2[[#This Row],[m segmental(kg)]]*output__2[[#This Row],[vmag]]</f>
        <v>101.63978314259846</v>
      </c>
    </row>
    <row r="1270" spans="1:27" x14ac:dyDescent="0.3">
      <c r="A1270">
        <v>159.24575299999998</v>
      </c>
      <c r="B1270">
        <f>output__2[[#This Row],[time]]-A1269</f>
        <v>0.12307799999999247</v>
      </c>
      <c r="C1270">
        <v>0</v>
      </c>
      <c r="D1270">
        <v>7.0000000000000007E-2</v>
      </c>
      <c r="E1270">
        <v>0.1</v>
      </c>
      <c r="F1270">
        <v>-0.02</v>
      </c>
      <c r="G1270">
        <v>0</v>
      </c>
      <c r="H1270">
        <v>-0.01</v>
      </c>
      <c r="I1270">
        <f>output__2[[#This Row],[wx]]*180/PI()</f>
        <v>-1.1459155902616465</v>
      </c>
      <c r="J1270">
        <f>output__2[[#This Row],[wy]]*180/PI()</f>
        <v>0</v>
      </c>
      <c r="K1270">
        <f>output__2[[#This Row],[wz]]*180/PI()</f>
        <v>-0.57295779513082323</v>
      </c>
      <c r="L1270">
        <f>output__2[[#This Row],[wx (deg)]]*output__2[[#This Row],[dt]]</f>
        <v>-0.14103699901821429</v>
      </c>
      <c r="M1270">
        <f>output__2[[#This Row],[wy (deg)]]*output__2[[#This Row],[dt]]</f>
        <v>0</v>
      </c>
      <c r="N1270">
        <f>output__2[[#This Row],[wz (deg)]]*output__2[[#This Row],[dt]]</f>
        <v>-7.0518499509107144E-2</v>
      </c>
      <c r="O1270">
        <f>SUM($L$2:output__2[[#This Row],[delta θx]])</f>
        <v>-186.10572052742808</v>
      </c>
      <c r="P1270">
        <f>SUM($M$2:output__2[[#This Row],[delta θy]])</f>
        <v>55.19070507179827</v>
      </c>
      <c r="Q1270">
        <f>SUM($N$2:output__2[[#This Row],[delta θz]])</f>
        <v>12.86025257088426</v>
      </c>
      <c r="R1270">
        <f>SQRT(output__2[[#This Row],[θ x]]^2+output__2[[#This Row],[θ y]]^2+output__2[[#This Row],[θ z]]^2)</f>
        <v>194.54238416227534</v>
      </c>
      <c r="S1270">
        <f>output__2[[#This Row],[ax]]*$B1270</f>
        <v>0</v>
      </c>
      <c r="T1270">
        <f>output__2[[#This Row],[ay]]*$B1270</f>
        <v>8.6154599999994745E-3</v>
      </c>
      <c r="U1270">
        <f>output__2[[#This Row],[az]]*$B1270</f>
        <v>1.2307799999999248E-2</v>
      </c>
      <c r="V1270">
        <f>SUM(S$2:S1270)</f>
        <v>22.174537859999543</v>
      </c>
      <c r="W1270">
        <f>SUM(T$2:T1270)</f>
        <v>13.605010520000233</v>
      </c>
      <c r="X1270">
        <f>SUM($U$2:U1270)</f>
        <v>-100.93640259999941</v>
      </c>
      <c r="Y1270">
        <f>SQRT(output__2[[#This Row],[vx]]^2+output__2[[#This Row],[vy]]^2+output__2[[#This Row],[vz]]^2)</f>
        <v>104.23513711979774</v>
      </c>
      <c r="Z1270">
        <f t="shared" si="19"/>
        <v>0.97499999999999998</v>
      </c>
      <c r="AA1270">
        <f>output__2[[#This Row],[m segmental(kg)]]*output__2[[#This Row],[vmag]]</f>
        <v>101.62925869180279</v>
      </c>
    </row>
    <row r="1271" spans="1:27" x14ac:dyDescent="0.3">
      <c r="A1271">
        <v>159.36978999999999</v>
      </c>
      <c r="B1271">
        <f>output__2[[#This Row],[time]]-A1270</f>
        <v>0.1240370000000155</v>
      </c>
      <c r="C1271">
        <v>0.04</v>
      </c>
      <c r="D1271">
        <v>0.08</v>
      </c>
      <c r="E1271">
        <v>0.08</v>
      </c>
      <c r="F1271">
        <v>0</v>
      </c>
      <c r="G1271">
        <v>0</v>
      </c>
      <c r="H1271">
        <v>0</v>
      </c>
      <c r="I1271">
        <f>output__2[[#This Row],[wx]]*180/PI()</f>
        <v>0</v>
      </c>
      <c r="J1271">
        <f>output__2[[#This Row],[wy]]*180/PI()</f>
        <v>0</v>
      </c>
      <c r="K1271">
        <f>output__2[[#This Row],[wz]]*180/PI()</f>
        <v>0</v>
      </c>
      <c r="L1271">
        <f>output__2[[#This Row],[wx (deg)]]*output__2[[#This Row],[dt]]</f>
        <v>0</v>
      </c>
      <c r="M1271">
        <f>output__2[[#This Row],[wy (deg)]]*output__2[[#This Row],[dt]]</f>
        <v>0</v>
      </c>
      <c r="N1271">
        <f>output__2[[#This Row],[wz (deg)]]*output__2[[#This Row],[dt]]</f>
        <v>0</v>
      </c>
      <c r="O1271">
        <f>SUM($L$2:output__2[[#This Row],[delta θx]])</f>
        <v>-186.10572052742808</v>
      </c>
      <c r="P1271">
        <f>SUM($M$2:output__2[[#This Row],[delta θy]])</f>
        <v>55.19070507179827</v>
      </c>
      <c r="Q1271">
        <f>SUM($N$2:output__2[[#This Row],[delta θz]])</f>
        <v>12.86025257088426</v>
      </c>
      <c r="R1271">
        <f>SQRT(output__2[[#This Row],[θ x]]^2+output__2[[#This Row],[θ y]]^2+output__2[[#This Row],[θ z]]^2)</f>
        <v>194.54238416227534</v>
      </c>
      <c r="S1271">
        <f>output__2[[#This Row],[ax]]*$B1271</f>
        <v>4.96148000000062E-3</v>
      </c>
      <c r="T1271">
        <f>output__2[[#This Row],[ay]]*$B1271</f>
        <v>9.9229600000012401E-3</v>
      </c>
      <c r="U1271">
        <f>output__2[[#This Row],[az]]*$B1271</f>
        <v>9.9229600000012401E-3</v>
      </c>
      <c r="V1271">
        <f>SUM(S$2:S1271)</f>
        <v>22.179499339999545</v>
      </c>
      <c r="W1271">
        <f>SUM(T$2:T1271)</f>
        <v>13.614933480000234</v>
      </c>
      <c r="X1271">
        <f>SUM($U$2:U1271)</f>
        <v>-100.92647963999941</v>
      </c>
      <c r="Y1271">
        <f>SQRT(output__2[[#This Row],[vx]]^2+output__2[[#This Row],[vy]]^2+output__2[[#This Row],[vz]]^2)</f>
        <v>104.22787965396346</v>
      </c>
      <c r="Z1271">
        <f t="shared" si="19"/>
        <v>0.97499999999999998</v>
      </c>
      <c r="AA1271">
        <f>output__2[[#This Row],[m segmental(kg)]]*output__2[[#This Row],[vmag]]</f>
        <v>101.62218266261436</v>
      </c>
    </row>
    <row r="1272" spans="1:27" x14ac:dyDescent="0.3">
      <c r="A1272">
        <v>159.49213699999999</v>
      </c>
      <c r="B1272">
        <f>output__2[[#This Row],[time]]-A1271</f>
        <v>0.12234699999999066</v>
      </c>
      <c r="C1272">
        <v>0.02</v>
      </c>
      <c r="D1272">
        <v>0.11</v>
      </c>
      <c r="E1272">
        <v>0.09</v>
      </c>
      <c r="F1272">
        <v>0.01</v>
      </c>
      <c r="G1272">
        <v>0.01</v>
      </c>
      <c r="H1272">
        <v>0</v>
      </c>
      <c r="I1272">
        <f>output__2[[#This Row],[wx]]*180/PI()</f>
        <v>0.57295779513082323</v>
      </c>
      <c r="J1272">
        <f>output__2[[#This Row],[wy]]*180/PI()</f>
        <v>0.57295779513082323</v>
      </c>
      <c r="K1272">
        <f>output__2[[#This Row],[wz]]*180/PI()</f>
        <v>0</v>
      </c>
      <c r="L1272">
        <f>output__2[[#This Row],[wx (deg)]]*output__2[[#This Row],[dt]]</f>
        <v>7.0099667360865481E-2</v>
      </c>
      <c r="M1272">
        <f>output__2[[#This Row],[wy (deg)]]*output__2[[#This Row],[dt]]</f>
        <v>7.0099667360865481E-2</v>
      </c>
      <c r="N1272">
        <f>output__2[[#This Row],[wz (deg)]]*output__2[[#This Row],[dt]]</f>
        <v>0</v>
      </c>
      <c r="O1272">
        <f>SUM($L$2:output__2[[#This Row],[delta θx]])</f>
        <v>-186.03562086006721</v>
      </c>
      <c r="P1272">
        <f>SUM($M$2:output__2[[#This Row],[delta θy]])</f>
        <v>55.260804739159134</v>
      </c>
      <c r="Q1272">
        <f>SUM($N$2:output__2[[#This Row],[delta θz]])</f>
        <v>12.86025257088426</v>
      </c>
      <c r="R1272">
        <f>SQRT(output__2[[#This Row],[θ x]]^2+output__2[[#This Row],[θ y]]^2+output__2[[#This Row],[θ z]]^2)</f>
        <v>194.4952309579777</v>
      </c>
      <c r="S1272">
        <f>output__2[[#This Row],[ax]]*$B1272</f>
        <v>2.4469399999998134E-3</v>
      </c>
      <c r="T1272">
        <f>output__2[[#This Row],[ay]]*$B1272</f>
        <v>1.3458169999998973E-2</v>
      </c>
      <c r="U1272">
        <f>output__2[[#This Row],[az]]*$B1272</f>
        <v>1.1011229999999159E-2</v>
      </c>
      <c r="V1272">
        <f>SUM(S$2:S1272)</f>
        <v>22.181946279999543</v>
      </c>
      <c r="W1272">
        <f>SUM(T$2:T1272)</f>
        <v>13.628391650000234</v>
      </c>
      <c r="X1272">
        <f>SUM($U$2:U1272)</f>
        <v>-100.91546840999942</v>
      </c>
      <c r="Y1272">
        <f>SQRT(output__2[[#This Row],[vx]]^2+output__2[[#This Row],[vy]]^2+output__2[[#This Row],[vz]]^2)</f>
        <v>104.21949704419117</v>
      </c>
      <c r="Z1272">
        <f t="shared" si="19"/>
        <v>0.97499999999999998</v>
      </c>
      <c r="AA1272">
        <f>output__2[[#This Row],[m segmental(kg)]]*output__2[[#This Row],[vmag]]</f>
        <v>101.61400961808638</v>
      </c>
    </row>
    <row r="1273" spans="1:27" x14ac:dyDescent="0.3">
      <c r="A1273">
        <v>159.62188699999999</v>
      </c>
      <c r="B1273">
        <f>output__2[[#This Row],[time]]-A1272</f>
        <v>0.12975000000000136</v>
      </c>
      <c r="C1273">
        <v>0.04</v>
      </c>
      <c r="D1273">
        <v>0.13</v>
      </c>
      <c r="E1273">
        <v>0.05</v>
      </c>
      <c r="F1273">
        <v>0.03</v>
      </c>
      <c r="G1273">
        <v>0</v>
      </c>
      <c r="H1273">
        <v>0</v>
      </c>
      <c r="I1273">
        <f>output__2[[#This Row],[wx]]*180/PI()</f>
        <v>1.7188733853924696</v>
      </c>
      <c r="J1273">
        <f>output__2[[#This Row],[wy]]*180/PI()</f>
        <v>0</v>
      </c>
      <c r="K1273">
        <f>output__2[[#This Row],[wz]]*180/PI()</f>
        <v>0</v>
      </c>
      <c r="L1273">
        <f>output__2[[#This Row],[wx (deg)]]*output__2[[#This Row],[dt]]</f>
        <v>0.22302382175467528</v>
      </c>
      <c r="M1273">
        <f>output__2[[#This Row],[wy (deg)]]*output__2[[#This Row],[dt]]</f>
        <v>0</v>
      </c>
      <c r="N1273">
        <f>output__2[[#This Row],[wz (deg)]]*output__2[[#This Row],[dt]]</f>
        <v>0</v>
      </c>
      <c r="O1273">
        <f>SUM($L$2:output__2[[#This Row],[delta θx]])</f>
        <v>-185.81259703831253</v>
      </c>
      <c r="P1273">
        <f>SUM($M$2:output__2[[#This Row],[delta θy]])</f>
        <v>55.260804739159134</v>
      </c>
      <c r="Q1273">
        <f>SUM($N$2:output__2[[#This Row],[delta θz]])</f>
        <v>12.86025257088426</v>
      </c>
      <c r="R1273">
        <f>SQRT(output__2[[#This Row],[θ x]]^2+output__2[[#This Row],[θ y]]^2+output__2[[#This Row],[θ z]]^2)</f>
        <v>194.28191849662369</v>
      </c>
      <c r="S1273">
        <f>output__2[[#This Row],[ax]]*$B1273</f>
        <v>5.1900000000000548E-3</v>
      </c>
      <c r="T1273">
        <f>output__2[[#This Row],[ay]]*$B1273</f>
        <v>1.6867500000000177E-2</v>
      </c>
      <c r="U1273">
        <f>output__2[[#This Row],[az]]*$B1273</f>
        <v>6.4875000000000687E-3</v>
      </c>
      <c r="V1273">
        <f>SUM(S$2:S1273)</f>
        <v>22.187136279999542</v>
      </c>
      <c r="W1273">
        <f>SUM(T$2:T1273)</f>
        <v>13.645259150000234</v>
      </c>
      <c r="X1273">
        <f>SUM($U$2:U1273)</f>
        <v>-100.90898090999941</v>
      </c>
      <c r="Y1273">
        <f>SQRT(output__2[[#This Row],[vx]]^2+output__2[[#This Row],[vy]]^2+output__2[[#This Row],[vz]]^2)</f>
        <v>104.2165272011717</v>
      </c>
      <c r="Z1273">
        <f t="shared" si="19"/>
        <v>0.97499999999999998</v>
      </c>
      <c r="AA1273">
        <f>output__2[[#This Row],[m segmental(kg)]]*output__2[[#This Row],[vmag]]</f>
        <v>101.61111402114241</v>
      </c>
    </row>
    <row r="1274" spans="1:27" x14ac:dyDescent="0.3">
      <c r="A1274">
        <v>159.74373399999999</v>
      </c>
      <c r="B1274">
        <f>output__2[[#This Row],[time]]-A1273</f>
        <v>0.12184700000000248</v>
      </c>
      <c r="C1274">
        <v>0.03</v>
      </c>
      <c r="D1274">
        <v>0.02</v>
      </c>
      <c r="E1274">
        <v>-0.06</v>
      </c>
      <c r="F1274">
        <v>0.04</v>
      </c>
      <c r="G1274">
        <v>0.01</v>
      </c>
      <c r="H1274">
        <v>0</v>
      </c>
      <c r="I1274">
        <f>output__2[[#This Row],[wx]]*180/PI()</f>
        <v>2.2918311805232929</v>
      </c>
      <c r="J1274">
        <f>output__2[[#This Row],[wy]]*180/PI()</f>
        <v>0.57295779513082323</v>
      </c>
      <c r="K1274">
        <f>output__2[[#This Row],[wz]]*180/PI()</f>
        <v>0</v>
      </c>
      <c r="L1274">
        <f>output__2[[#This Row],[wx (deg)]]*output__2[[#This Row],[dt]]</f>
        <v>0.27925275385322734</v>
      </c>
      <c r="M1274">
        <f>output__2[[#This Row],[wy (deg)]]*output__2[[#This Row],[dt]]</f>
        <v>6.9813188463306836E-2</v>
      </c>
      <c r="N1274">
        <f>output__2[[#This Row],[wz (deg)]]*output__2[[#This Row],[dt]]</f>
        <v>0</v>
      </c>
      <c r="O1274">
        <f>SUM($L$2:output__2[[#This Row],[delta θx]])</f>
        <v>-185.5333442844593</v>
      </c>
      <c r="P1274">
        <f>SUM($M$2:output__2[[#This Row],[delta θy]])</f>
        <v>55.330617927622441</v>
      </c>
      <c r="Q1274">
        <f>SUM($N$2:output__2[[#This Row],[delta θz]])</f>
        <v>12.86025257088426</v>
      </c>
      <c r="R1274">
        <f>SQRT(output__2[[#This Row],[θ x]]^2+output__2[[#This Row],[θ y]]^2+output__2[[#This Row],[θ z]]^2)</f>
        <v>194.0347526032777</v>
      </c>
      <c r="S1274">
        <f>output__2[[#This Row],[ax]]*$B1274</f>
        <v>3.6554100000000742E-3</v>
      </c>
      <c r="T1274">
        <f>output__2[[#This Row],[ay]]*$B1274</f>
        <v>2.4369400000000497E-3</v>
      </c>
      <c r="U1274">
        <f>output__2[[#This Row],[az]]*$B1274</f>
        <v>-7.3108200000001483E-3</v>
      </c>
      <c r="V1274">
        <f>SUM(S$2:S1274)</f>
        <v>22.190791689999543</v>
      </c>
      <c r="W1274">
        <f>SUM(T$2:T1274)</f>
        <v>13.647696090000235</v>
      </c>
      <c r="X1274">
        <f>SUM($U$2:U1274)</f>
        <v>-100.91629172999941</v>
      </c>
      <c r="Y1274">
        <f>SQRT(output__2[[#This Row],[vx]]^2+output__2[[#This Row],[vy]]^2+output__2[[#This Row],[vz]]^2)</f>
        <v>104.22470331417743</v>
      </c>
      <c r="Z1274">
        <f t="shared" si="19"/>
        <v>0.97499999999999998</v>
      </c>
      <c r="AA1274">
        <f>output__2[[#This Row],[m segmental(kg)]]*output__2[[#This Row],[vmag]]</f>
        <v>101.619085731323</v>
      </c>
    </row>
    <row r="1275" spans="1:27" x14ac:dyDescent="0.3">
      <c r="A1275">
        <v>159.86905299999998</v>
      </c>
      <c r="B1275">
        <f>output__2[[#This Row],[time]]-A1274</f>
        <v>0.12531899999999041</v>
      </c>
      <c r="C1275">
        <v>0.03</v>
      </c>
      <c r="D1275">
        <v>0</v>
      </c>
      <c r="E1275">
        <v>-0.05</v>
      </c>
      <c r="F1275">
        <v>0.04</v>
      </c>
      <c r="G1275">
        <v>0.02</v>
      </c>
      <c r="H1275">
        <v>0</v>
      </c>
      <c r="I1275">
        <f>output__2[[#This Row],[wx]]*180/PI()</f>
        <v>2.2918311805232929</v>
      </c>
      <c r="J1275">
        <f>output__2[[#This Row],[wy]]*180/PI()</f>
        <v>1.1459155902616465</v>
      </c>
      <c r="K1275">
        <f>output__2[[#This Row],[wz]]*180/PI()</f>
        <v>0</v>
      </c>
      <c r="L1275">
        <f>output__2[[#This Row],[wx (deg)]]*output__2[[#This Row],[dt]]</f>
        <v>0.28720999171197659</v>
      </c>
      <c r="M1275">
        <f>output__2[[#This Row],[wy (deg)]]*output__2[[#This Row],[dt]]</f>
        <v>0.14360499585598829</v>
      </c>
      <c r="N1275">
        <f>output__2[[#This Row],[wz (deg)]]*output__2[[#This Row],[dt]]</f>
        <v>0</v>
      </c>
      <c r="O1275">
        <f>SUM($L$2:output__2[[#This Row],[delta θx]])</f>
        <v>-185.24613429274731</v>
      </c>
      <c r="P1275">
        <f>SUM($M$2:output__2[[#This Row],[delta θy]])</f>
        <v>55.474222923478429</v>
      </c>
      <c r="Q1275">
        <f>SUM($N$2:output__2[[#This Row],[delta θz]])</f>
        <v>12.86025257088426</v>
      </c>
      <c r="R1275">
        <f>SQRT(output__2[[#This Row],[θ x]]^2+output__2[[#This Row],[θ y]]^2+output__2[[#This Row],[θ z]]^2)</f>
        <v>193.80120168759865</v>
      </c>
      <c r="S1275">
        <f>output__2[[#This Row],[ax]]*$B1275</f>
        <v>3.7595699999997123E-3</v>
      </c>
      <c r="T1275">
        <f>output__2[[#This Row],[ay]]*$B1275</f>
        <v>0</v>
      </c>
      <c r="U1275">
        <f>output__2[[#This Row],[az]]*$B1275</f>
        <v>-6.2659499999995205E-3</v>
      </c>
      <c r="V1275">
        <f>SUM(S$2:S1275)</f>
        <v>22.194551259999542</v>
      </c>
      <c r="W1275">
        <f>SUM(T$2:T1275)</f>
        <v>13.647696090000235</v>
      </c>
      <c r="X1275">
        <f>SUM($U$2:U1275)</f>
        <v>-100.92255767999941</v>
      </c>
      <c r="Y1275">
        <f>SQRT(output__2[[#This Row],[vx]]^2+output__2[[#This Row],[vy]]^2+output__2[[#This Row],[vz]]^2)</f>
        <v>104.23157085485454</v>
      </c>
      <c r="Z1275">
        <f t="shared" si="19"/>
        <v>0.97499999999999998</v>
      </c>
      <c r="AA1275">
        <f>output__2[[#This Row],[m segmental(kg)]]*output__2[[#This Row],[vmag]]</f>
        <v>101.62578158348317</v>
      </c>
    </row>
    <row r="1276" spans="1:27" x14ac:dyDescent="0.3">
      <c r="A1276">
        <v>159.994212</v>
      </c>
      <c r="B1276">
        <f>output__2[[#This Row],[time]]-A1275</f>
        <v>0.12515900000002489</v>
      </c>
      <c r="C1276">
        <v>0.04</v>
      </c>
      <c r="D1276">
        <v>0.01</v>
      </c>
      <c r="E1276">
        <v>-0.01</v>
      </c>
      <c r="F1276">
        <v>0.06</v>
      </c>
      <c r="G1276">
        <v>0.01</v>
      </c>
      <c r="H1276">
        <v>0</v>
      </c>
      <c r="I1276">
        <f>output__2[[#This Row],[wx]]*180/PI()</f>
        <v>3.4377467707849392</v>
      </c>
      <c r="J1276">
        <f>output__2[[#This Row],[wy]]*180/PI()</f>
        <v>0.57295779513082323</v>
      </c>
      <c r="K1276">
        <f>output__2[[#This Row],[wz]]*180/PI()</f>
        <v>0</v>
      </c>
      <c r="L1276">
        <f>output__2[[#This Row],[wx (deg)]]*output__2[[#This Row],[dt]]</f>
        <v>0.43026494808475779</v>
      </c>
      <c r="M1276">
        <f>output__2[[#This Row],[wy (deg)]]*output__2[[#This Row],[dt]]</f>
        <v>7.171082468079297E-2</v>
      </c>
      <c r="N1276">
        <f>output__2[[#This Row],[wz (deg)]]*output__2[[#This Row],[dt]]</f>
        <v>0</v>
      </c>
      <c r="O1276">
        <f>SUM($L$2:output__2[[#This Row],[delta θx]])</f>
        <v>-184.81586934466256</v>
      </c>
      <c r="P1276">
        <f>SUM($M$2:output__2[[#This Row],[delta θy]])</f>
        <v>55.545933748159221</v>
      </c>
      <c r="Q1276">
        <f>SUM($N$2:output__2[[#This Row],[delta θz]])</f>
        <v>12.86025257088426</v>
      </c>
      <c r="R1276">
        <f>SQRT(output__2[[#This Row],[θ x]]^2+output__2[[#This Row],[θ y]]^2+output__2[[#This Row],[θ z]]^2)</f>
        <v>193.41055403923855</v>
      </c>
      <c r="S1276">
        <f>output__2[[#This Row],[ax]]*$B1276</f>
        <v>5.0063600000009954E-3</v>
      </c>
      <c r="T1276">
        <f>output__2[[#This Row],[ay]]*$B1276</f>
        <v>1.2515900000002488E-3</v>
      </c>
      <c r="U1276">
        <f>output__2[[#This Row],[az]]*$B1276</f>
        <v>-1.2515900000002488E-3</v>
      </c>
      <c r="V1276">
        <f>SUM(S$2:S1276)</f>
        <v>22.199557619999542</v>
      </c>
      <c r="W1276">
        <f>SUM(T$2:T1276)</f>
        <v>13.648947680000235</v>
      </c>
      <c r="X1276">
        <f>SUM($U$2:U1276)</f>
        <v>-100.92380926999941</v>
      </c>
      <c r="Y1276">
        <f>SQRT(output__2[[#This Row],[vx]]^2+output__2[[#This Row],[vy]]^2+output__2[[#This Row],[vz]]^2)</f>
        <v>104.2340127255124</v>
      </c>
      <c r="Z1276">
        <f t="shared" si="19"/>
        <v>0.97499999999999998</v>
      </c>
      <c r="AA1276">
        <f>output__2[[#This Row],[m segmental(kg)]]*output__2[[#This Row],[vmag]]</f>
        <v>101.62816240737459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C8B-337C-447A-94D7-629B598956B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Y K e I W b B r / p W m A A A A 9 g A A A B I A H A B D b 2 5 m a W c v U G F j a 2 F n Z S 5 4 b W w g o h g A K K A U A A A A A A A A A A A A A A A A A A A A A A A A A A A A h Y 8 x D o I w G I W v Q r r T l h K j I T 9 l 0 M V E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s a 9 d 3 i i s T r l d A p g j k / Y E / A F B L A w Q U A A I A C A B g p 4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K e I W W + M w Z 4 k A Q A A H Q I A A B M A H A B G b 3 J t d W x h c y 9 T Z W N 0 a W 9 u M S 5 t I K I Y A C i g F A A A A A A A A A A A A A A A A A A A A A A A A A A A A G 2 P U U v D M B D H 3 w v 9 D i F 7 6 S A U N l T E 0 Q f p F H 1 Q J p 1 P q w 8 x P b d A m o z k s q 6 O f X c z O p x g 8 p K 7 3 9 3 / f 3 c O B E q j S T X 8 k 1 m a p I n b c A s N G V H j c e u R j K a U F E Q B p g k J r z L e C g i k d L t 8 b o R v Q W P 2 K B X k p d E Y E p f R 8 q 5 + d 2 B d / c J D s 6 o X U q C 3 4 O p f z 1 y 4 H R 2 z 1 R y U b C W C L S i j j J R G + V a 7 4 p a R B y 1 M I / W 6 m E y v p 4 y 8 e Y N Q Y a + g u I T 5 q 9 H w M W b D a i O 6 s K Y N t Y Y 8 A W / C / N P m S / 4 Z G s + V M 8 + G K x h Z n f m 9 U p X g i l t X o P V / L c s N 1 + v g u O y 3 c L F b W q 7 d l 7 H t s P C p 6 L L I f H Y 4 U J Q t h N O e N d 5 c 5 a f O I y M H y v c R 1 k f Y 9 3 / W R b R d R N t F t I F g i A n C H o / H c Z p I H T 1 1 9 g N Q S w E C L Q A U A A I A C A B g p 4 h Z s G v + l a Y A A A D 2 A A A A E g A A A A A A A A A A A A A A A A A A A A A A Q 2 9 u Z m l n L 1 B h Y 2 t h Z 2 U u e G 1 s U E s B A i 0 A F A A C A A g A Y K e I W Q / K 6 a u k A A A A 6 Q A A A B M A A A A A A A A A A A A A A A A A 8 g A A A F t D b 2 5 0 Z W 5 0 X 1 R 5 c G V z X S 5 4 b W x Q S w E C L Q A U A A I A C A B g p 4 h Z b 4 z B n i Q B A A A d A g A A E w A A A A A A A A A A A A A A A A D j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D A A A A A A A A G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l M j A l M j M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I 3 O T U 2 Y 2 Q t M W U x M i 0 0 Z m Z k L W F k Y j Q t M m Q w Z j g 3 Y j g 4 Z W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h U M T M 6 N T k 6 M D E u N T U 4 M D Q z N F o i I C 8 + P E V u d H J 5 I F R 5 c G U 9 I k Z p b G x D b 2 x 1 b W 5 U e X B l c y I g V m F s d W U 9 I n N B d 0 1 E Q X d N R E F 3 W T 0 i I C 8 + P E V u d H J 5 I F R 5 c G U 9 I k Z p b G x D b 2 x 1 b W 5 O Y W 1 l c y I g V m F s d W U 9 I n N b J n F 1 b 3 Q 7 d G l t Z S Z x d W 9 0 O y w m c X V v d D t h e C Z x d W 9 0 O y w m c X V v d D t h e S Z x d W 9 0 O y w m c X V v d D t h e i Z x d W 9 0 O y w m c X V v d D t 3 e C Z x d W 9 0 O y w m c X V v d D t 3 e S Z x d W 9 0 O y w m c X V v d D t 3 e i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I C M y L 0 F 1 d G 9 S Z W 1 v d m V k Q 2 9 s d W 1 u c z E u e 3 R p b W U s M H 0 m c X V v d D s s J n F 1 b 3 Q 7 U 2 V j d G l v b j E v b 3 V 0 c H V 0 I C M y L 0 F 1 d G 9 S Z W 1 v d m V k Q 2 9 s d W 1 u c z E u e 2 F 4 L D F 9 J n F 1 b 3 Q 7 L C Z x d W 9 0 O 1 N l Y 3 R p b 2 4 x L 2 9 1 d H B 1 d C A j M i 9 B d X R v U m V t b 3 Z l Z E N v b H V t b n M x L n t h e S w y f S Z x d W 9 0 O y w m c X V v d D t T Z W N 0 a W 9 u M S 9 v d X R w d X Q g I z I v Q X V 0 b 1 J l b W 9 2 Z W R D b 2 x 1 b W 5 z M S 5 7 Y X o s M 3 0 m c X V v d D s s J n F 1 b 3 Q 7 U 2 V j d G l v b j E v b 3 V 0 c H V 0 I C M y L 0 F 1 d G 9 S Z W 1 v d m V k Q 2 9 s d W 1 u c z E u e 3 d 4 L D R 9 J n F 1 b 3 Q 7 L C Z x d W 9 0 O 1 N l Y 3 R p b 2 4 x L 2 9 1 d H B 1 d C A j M i 9 B d X R v U m V t b 3 Z l Z E N v b H V t b n M x L n t 3 e S w 1 f S Z x d W 9 0 O y w m c X V v d D t T Z W N 0 a W 9 u M S 9 v d X R w d X Q g I z I v Q X V 0 b 1 J l b W 9 2 Z W R D b 2 x 1 b W 5 z M S 5 7 d 3 o s N n 0 m c X V v d D s s J n F 1 b 3 Q 7 U 2 V j d G l v b j E v b 3 V 0 c H V 0 I C M y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c H V 0 I C M y L 0 F 1 d G 9 S Z W 1 v d m V k Q 2 9 s d W 1 u c z E u e 3 R p b W U s M H 0 m c X V v d D s s J n F 1 b 3 Q 7 U 2 V j d G l v b j E v b 3 V 0 c H V 0 I C M y L 0 F 1 d G 9 S Z W 1 v d m V k Q 2 9 s d W 1 u c z E u e 2 F 4 L D F 9 J n F 1 b 3 Q 7 L C Z x d W 9 0 O 1 N l Y 3 R p b 2 4 x L 2 9 1 d H B 1 d C A j M i 9 B d X R v U m V t b 3 Z l Z E N v b H V t b n M x L n t h e S w y f S Z x d W 9 0 O y w m c X V v d D t T Z W N 0 a W 9 u M S 9 v d X R w d X Q g I z I v Q X V 0 b 1 J l b W 9 2 Z W R D b 2 x 1 b W 5 z M S 5 7 Y X o s M 3 0 m c X V v d D s s J n F 1 b 3 Q 7 U 2 V j d G l v b j E v b 3 V 0 c H V 0 I C M y L 0 F 1 d G 9 S Z W 1 v d m V k Q 2 9 s d W 1 u c z E u e 3 d 4 L D R 9 J n F 1 b 3 Q 7 L C Z x d W 9 0 O 1 N l Y 3 R p b 2 4 x L 2 9 1 d H B 1 d C A j M i 9 B d X R v U m V t b 3 Z l Z E N v b H V t b n M x L n t 3 e S w 1 f S Z x d W 9 0 O y w m c X V v d D t T Z W N 0 a W 9 u M S 9 v d X R w d X Q g I z I v Q X V 0 b 1 J l b W 9 2 Z W R D b 2 x 1 b W 5 z M S 5 7 d 3 o s N n 0 m c X V v d D s s J n F 1 b 3 Q 7 U 2 V j d G l v b j E v b 3 V 0 c H V 0 I C M y L 0 F 1 d G 9 S Z W 1 v d m V k Q 2 9 s d W 1 u c z E u e 0 N v b H V t b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U y M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J T I w J T I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l M j M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r W M F q f + V O s 9 a H 2 v z P V d w A A A A A A g A A A A A A E G Y A A A A B A A A g A A A A V R Y r V o l 9 I 0 x W h 6 y A M + 5 5 t S s s u A V n j L B Y g l K D S 1 M x b 2 A A A A A A D o A A A A A C A A A g A A A A 5 6 A j / D 9 d U P D Y N J p 2 c C A z b e H m s r d N e S 1 d 5 l 1 B H J E r E 9 x Q A A A A A F b D 7 U j j v 7 U Z U n R r s T 7 0 + y j h F B z F y 2 4 0 L i K E 7 L H F Q X p z V C w O V 1 y X 6 L X 3 9 W q N J M u u x / D 2 O y d p W N u J Z Y W H z r t S 2 o A Y U x C 5 P / g 0 V n K S P p + k / M 9 A A A A A T g 1 k C y Q i c g 3 h G i C n j a Y O f b P A g 8 E A m V / o N Q o F W j L z Z H 5 b k H 0 T u a 8 9 b E K 0 j J Z 6 a X a p G C G M Z W S c / k E c t n d 2 3 E x R w Q = = < / D a t a M a s h u p > 
</file>

<file path=customXml/itemProps1.xml><?xml version="1.0" encoding="utf-8"?>
<ds:datastoreItem xmlns:ds="http://schemas.openxmlformats.org/officeDocument/2006/customXml" ds:itemID="{417E4DC2-1D7A-46BE-8223-33DCD0E1E0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 #2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DINO</dc:creator>
  <cp:lastModifiedBy>MARCELINUS DINO</cp:lastModifiedBy>
  <dcterms:created xsi:type="dcterms:W3CDTF">2024-12-08T13:55:15Z</dcterms:created>
  <dcterms:modified xsi:type="dcterms:W3CDTF">2024-12-13T09:53:57Z</dcterms:modified>
</cp:coreProperties>
</file>