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ndub_000\Desktop\PHM144\"/>
    </mc:Choice>
  </mc:AlternateContent>
  <bookViews>
    <workbookView xWindow="0" yWindow="0" windowWidth="20490" windowHeight="6795"/>
  </bookViews>
  <sheets>
    <sheet name="Flip Flop" sheetId="1" r:id="rId1"/>
  </sheets>
  <calcPr calcId="152511" concurrentCalc="0"/>
</workbook>
</file>

<file path=xl/calcChain.xml><?xml version="1.0" encoding="utf-8"?>
<calcChain xmlns="http://schemas.openxmlformats.org/spreadsheetml/2006/main">
  <c r="C11" i="1" l="1"/>
  <c r="C13" i="1"/>
  <c r="C17" i="1"/>
  <c r="C18" i="1"/>
  <c r="C12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C16" i="1"/>
  <c r="C15" i="1"/>
  <c r="E91" i="1"/>
  <c r="E9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1" i="1"/>
</calcChain>
</file>

<file path=xl/sharedStrings.xml><?xml version="1.0" encoding="utf-8"?>
<sst xmlns="http://schemas.openxmlformats.org/spreadsheetml/2006/main" count="28" uniqueCount="26">
  <si>
    <t>Flip-Flop Kinetics</t>
  </si>
  <si>
    <t>ka</t>
  </si>
  <si>
    <t>t1/2a</t>
  </si>
  <si>
    <t>kel</t>
  </si>
  <si>
    <t>t1/2el</t>
  </si>
  <si>
    <t>dt</t>
  </si>
  <si>
    <t>Observed t1/2:</t>
  </si>
  <si>
    <t>h (terminal)</t>
  </si>
  <si>
    <t>Absorption</t>
  </si>
  <si>
    <t>Model:</t>
  </si>
  <si>
    <t>hrs</t>
  </si>
  <si>
    <t>Time (hrs)</t>
  </si>
  <si>
    <t>F</t>
  </si>
  <si>
    <t>Dose</t>
  </si>
  <si>
    <t>mg</t>
  </si>
  <si>
    <t>Vd</t>
  </si>
  <si>
    <t>L</t>
  </si>
  <si>
    <t>Con'n (mg/L)</t>
  </si>
  <si>
    <t>A</t>
  </si>
  <si>
    <t>Elimination</t>
  </si>
  <si>
    <t>mg/L</t>
  </si>
  <si>
    <t>AUCinf</t>
  </si>
  <si>
    <t>mg*h/L</t>
  </si>
  <si>
    <t>Tmax</t>
  </si>
  <si>
    <t>h</t>
  </si>
  <si>
    <t>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</si>
</sst>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 vs. Time</a:t>
            </a:r>
          </a:p>
          <a:p>
            <a:pPr>
              <a:defRPr/>
            </a:pPr>
            <a:r>
              <a:rPr lang="en-US"/>
              <a:t>Normal</a:t>
            </a:r>
            <a:r>
              <a:rPr lang="en-US" baseline="0"/>
              <a:t>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9.0326665247925098E-2"/>
          <c:w val="0.82464982502187223"/>
          <c:h val="0.74635489820529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'Flip Flop'!$C$20</c:f>
              <c:strCache>
                <c:ptCount val="1"/>
                <c:pt idx="0">
                  <c:v>Con'n (mg/L)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'Flip Flop'!$B$21:$B$99</c:f>
              <c:numCache>
                <c:formatCode>General</c:formatCode>
                <c:ptCount val="7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</c:numCache>
            </c:numRef>
          </c:xVal>
          <c:yVal>
            <c:numRef>
              <c:f>'Flip Flop'!$C$21:$C$99</c:f>
              <c:numCache>
                <c:formatCode>General</c:formatCode>
                <c:ptCount val="79"/>
                <c:pt idx="0">
                  <c:v>0</c:v>
                </c:pt>
                <c:pt idx="1">
                  <c:v>4.0247242871758937</c:v>
                </c:pt>
                <c:pt idx="2">
                  <c:v>6.5538966341671987</c:v>
                </c:pt>
                <c:pt idx="3">
                  <c:v>8.0170954906566099</c:v>
                </c:pt>
                <c:pt idx="4">
                  <c:v>8.7311499930462126</c:v>
                </c:pt>
                <c:pt idx="5">
                  <c:v>8.9285714285714288</c:v>
                </c:pt>
                <c:pt idx="6">
                  <c:v>8.778953958366511</c:v>
                </c:pt>
                <c:pt idx="7">
                  <c:v>8.4050659733203616</c:v>
                </c:pt>
                <c:pt idx="8">
                  <c:v>7.8949341886145747</c:v>
                </c:pt>
                <c:pt idx="9">
                  <c:v>7.3109051544983172</c:v>
                </c:pt>
                <c:pt idx="10">
                  <c:v>6.6964285714285712</c:v>
                </c:pt>
                <c:pt idx="11">
                  <c:v>6.0811249328778967</c:v>
                </c:pt>
                <c:pt idx="12">
                  <c:v>5.4845624007193727</c:v>
                </c:pt>
                <c:pt idx="13">
                  <c:v>4.9190637051288553</c:v>
                </c:pt>
                <c:pt idx="14">
                  <c:v>4.3917851167429616</c:v>
                </c:pt>
                <c:pt idx="15">
                  <c:v>3.9062500000000009</c:v>
                </c:pt>
                <c:pt idx="16">
                  <c:v>3.4634744548626086</c:v>
                </c:pt>
                <c:pt idx="17">
                  <c:v>3.0627885538744839</c:v>
                </c:pt>
                <c:pt idx="18">
                  <c:v>2.7024310052698191</c:v>
                </c:pt>
                <c:pt idx="19">
                  <c:v>2.3799756932449312</c:v>
                </c:pt>
                <c:pt idx="20">
                  <c:v>2.0926339285714288</c:v>
                </c:pt>
                <c:pt idx="21">
                  <c:v>1.8374652245372194</c:v>
                </c:pt>
                <c:pt idx="22">
                  <c:v>1.6115211153159414</c:v>
                </c:pt>
                <c:pt idx="23">
                  <c:v>1.4119402908112575</c:v>
                </c:pt>
                <c:pt idx="24">
                  <c:v>1.2360086303408286</c:v>
                </c:pt>
                <c:pt idx="25">
                  <c:v>1.0811941964285721</c:v>
                </c:pt>
                <c:pt idx="26">
                  <c:v>0.94516461154508891</c:v>
                </c:pt>
                <c:pt idx="27">
                  <c:v>0.82579226725264576</c:v>
                </c:pt>
                <c:pt idx="28">
                  <c:v>0.7211513424497159</c:v>
                </c:pt>
                <c:pt idx="29">
                  <c:v>0.62950951110000508</c:v>
                </c:pt>
                <c:pt idx="30">
                  <c:v>0.54931640625000022</c:v>
                </c:pt>
                <c:pt idx="31">
                  <c:v>0.47919030559166403</c:v>
                </c:pt>
                <c:pt idx="32">
                  <c:v>0.41790406102499161</c:v>
                </c:pt>
                <c:pt idx="33">
                  <c:v>0.36437097048587969</c:v>
                </c:pt>
                <c:pt idx="34">
                  <c:v>0.31763105453240015</c:v>
                </c:pt>
                <c:pt idx="35">
                  <c:v>0.27683803013392866</c:v>
                </c:pt>
                <c:pt idx="36">
                  <c:v>0.24124715275061193</c:v>
                </c:pt>
                <c:pt idx="37">
                  <c:v>0.21020401236216296</c:v>
                </c:pt>
                <c:pt idx="38">
                  <c:v>0.18313431005819528</c:v>
                </c:pt>
                <c:pt idx="39">
                  <c:v>0.1595346020117995</c:v>
                </c:pt>
                <c:pt idx="40">
                  <c:v>0.13896397181919645</c:v>
                </c:pt>
                <c:pt idx="41">
                  <c:v>0.12103657636400093</c:v>
                </c:pt>
                <c:pt idx="42">
                  <c:v>0.10541500164349826</c:v>
                </c:pt>
                <c:pt idx="43">
                  <c:v>9.1804361232911469E-2</c:v>
                </c:pt>
                <c:pt idx="44">
                  <c:v>7.9947069692299574E-2</c:v>
                </c:pt>
                <c:pt idx="45">
                  <c:v>6.961822509765625E-2</c:v>
                </c:pt>
                <c:pt idx="46">
                  <c:v>6.0621538179174213E-2</c:v>
                </c:pt>
                <c:pt idx="47">
                  <c:v>5.2785749687353334E-2</c:v>
                </c:pt>
                <c:pt idx="48">
                  <c:v>4.5961482167409244E-2</c:v>
                </c:pt>
                <c:pt idx="49">
                  <c:v>4.0018477017749784E-2</c:v>
                </c:pt>
                <c:pt idx="50">
                  <c:v>3.4843172345842666E-2</c:v>
                </c:pt>
                <c:pt idx="51">
                  <c:v>3.0336581588880564E-2</c:v>
                </c:pt>
                <c:pt idx="52">
                  <c:v>2.6412437060077731E-2</c:v>
                </c:pt>
                <c:pt idx="53">
                  <c:v>2.2995566471442984E-2</c:v>
                </c:pt>
                <c:pt idx="54">
                  <c:v>2.0020474051774886E-2</c:v>
                </c:pt>
                <c:pt idx="55">
                  <c:v>1.7430101122174961E-2</c:v>
                </c:pt>
                <c:pt idx="56">
                  <c:v>1.5174743919263638E-2</c:v>
                </c:pt>
                <c:pt idx="57">
                  <c:v>1.3211109084139128E-2</c:v>
                </c:pt>
                <c:pt idx="58">
                  <c:v>1.1501489582656083E-2</c:v>
                </c:pt>
                <c:pt idx="59">
                  <c:v>1.0013045911612438E-2</c:v>
                </c:pt>
                <c:pt idx="60">
                  <c:v>8.7171792984008841E-3</c:v>
                </c:pt>
                <c:pt idx="61">
                  <c:v>7.5889852408376592E-3</c:v>
                </c:pt>
                <c:pt idx="62">
                  <c:v>6.6067771805946298E-3</c:v>
                </c:pt>
                <c:pt idx="63">
                  <c:v>5.7516713780616886E-3</c:v>
                </c:pt>
                <c:pt idx="64">
                  <c:v>5.0072251772374683E-3</c:v>
                </c:pt>
                <c:pt idx="65">
                  <c:v>4.3591218335287943E-3</c:v>
                </c:pt>
                <c:pt idx="66">
                  <c:v>3.7948959407202894E-3</c:v>
                </c:pt>
                <c:pt idx="67">
                  <c:v>3.3036942499285811E-3</c:v>
                </c:pt>
                <c:pt idx="68">
                  <c:v>2.8760673357142563E-3</c:v>
                </c:pt>
                <c:pt idx="69">
                  <c:v>2.5037881439765467E-3</c:v>
                </c:pt>
                <c:pt idx="70">
                  <c:v>2.1796939628464847E-3</c:v>
                </c:pt>
                <c:pt idx="71">
                  <c:v>1.8975488004355093E-3</c:v>
                </c:pt>
                <c:pt idx="72">
                  <c:v>1.6519235398721069E-3</c:v>
                </c:pt>
                <c:pt idx="73">
                  <c:v>1.4380915795279808E-3</c:v>
                </c:pt>
                <c:pt idx="74">
                  <c:v>1.251937960827726E-3</c:v>
                </c:pt>
                <c:pt idx="75">
                  <c:v>1.0898802429437642E-3</c:v>
                </c:pt>
                <c:pt idx="76">
                  <c:v>9.4879960773659592E-4</c:v>
                </c:pt>
                <c:pt idx="77">
                  <c:v>8.2598087366300742E-4</c:v>
                </c:pt>
                <c:pt idx="78">
                  <c:v>7.1906026768170372E-4</c:v>
                </c:pt>
              </c:numCache>
            </c:numRef>
          </c:yVal>
          <c:smooth val="0"/>
        </c:ser>
        <c:ser>
          <c:idx val="1"/>
          <c:order val="1"/>
          <c:tx>
            <c:v>Absorption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'Flip Flop'!$B$21:$B$99</c:f>
              <c:numCache>
                <c:formatCode>General</c:formatCode>
                <c:ptCount val="7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</c:numCache>
            </c:numRef>
          </c:xVal>
          <c:yVal>
            <c:numRef>
              <c:f>'Flip Flop'!$D$21:$D$99</c:f>
              <c:numCache>
                <c:formatCode>General</c:formatCode>
                <c:ptCount val="79"/>
                <c:pt idx="0">
                  <c:v>35.714285714285715</c:v>
                </c:pt>
                <c:pt idx="1">
                  <c:v>27.066367259114255</c:v>
                </c:pt>
                <c:pt idx="2">
                  <c:v>20.512470624947056</c:v>
                </c:pt>
                <c:pt idx="3">
                  <c:v>15.545545773145076</c:v>
                </c:pt>
                <c:pt idx="4">
                  <c:v>11.781320631900844</c:v>
                </c:pt>
                <c:pt idx="5">
                  <c:v>8.9285714285714288</c:v>
                </c:pt>
                <c:pt idx="6">
                  <c:v>6.7665918147785646</c:v>
                </c:pt>
                <c:pt idx="7">
                  <c:v>5.128117656236765</c:v>
                </c:pt>
                <c:pt idx="8">
                  <c:v>3.8863864432862689</c:v>
                </c:pt>
                <c:pt idx="9">
                  <c:v>2.9453301579752109</c:v>
                </c:pt>
                <c:pt idx="10">
                  <c:v>2.2321428571428572</c:v>
                </c:pt>
                <c:pt idx="11">
                  <c:v>1.6916479536946409</c:v>
                </c:pt>
                <c:pt idx="12">
                  <c:v>1.2820294140591915</c:v>
                </c:pt>
                <c:pt idx="13">
                  <c:v>0.97159661082156767</c:v>
                </c:pt>
                <c:pt idx="14">
                  <c:v>0.73633253949380295</c:v>
                </c:pt>
                <c:pt idx="15">
                  <c:v>0.55803571428571452</c:v>
                </c:pt>
                <c:pt idx="16">
                  <c:v>0.42291198842366035</c:v>
                </c:pt>
                <c:pt idx="17">
                  <c:v>0.32050735351479781</c:v>
                </c:pt>
                <c:pt idx="18">
                  <c:v>0.24289915270539184</c:v>
                </c:pt>
                <c:pt idx="19">
                  <c:v>0.18408313487345071</c:v>
                </c:pt>
                <c:pt idx="20">
                  <c:v>0.1395089285714286</c:v>
                </c:pt>
                <c:pt idx="21">
                  <c:v>0.10572799710591506</c:v>
                </c:pt>
                <c:pt idx="22">
                  <c:v>8.0126838378699439E-2</c:v>
                </c:pt>
                <c:pt idx="23">
                  <c:v>6.0724788176347952E-2</c:v>
                </c:pt>
                <c:pt idx="24">
                  <c:v>4.6020783718362705E-2</c:v>
                </c:pt>
                <c:pt idx="25">
                  <c:v>3.4877232142857172E-2</c:v>
                </c:pt>
                <c:pt idx="26">
                  <c:v>2.6431999276478782E-2</c:v>
                </c:pt>
                <c:pt idx="27">
                  <c:v>2.0031709594674874E-2</c:v>
                </c:pt>
                <c:pt idx="28">
                  <c:v>1.5181197044086998E-2</c:v>
                </c:pt>
                <c:pt idx="29">
                  <c:v>1.1505195929590675E-2</c:v>
                </c:pt>
                <c:pt idx="30">
                  <c:v>8.7193080357142912E-3</c:v>
                </c:pt>
                <c:pt idx="31">
                  <c:v>6.6079998191196946E-3</c:v>
                </c:pt>
                <c:pt idx="32">
                  <c:v>5.0079273986687175E-3</c:v>
                </c:pt>
                <c:pt idx="33">
                  <c:v>3.7952992610217492E-3</c:v>
                </c:pt>
                <c:pt idx="34">
                  <c:v>2.8762989823976682E-3</c:v>
                </c:pt>
                <c:pt idx="35">
                  <c:v>2.1798270089285724E-3</c:v>
                </c:pt>
                <c:pt idx="36">
                  <c:v>1.6519999547799234E-3</c:v>
                </c:pt>
                <c:pt idx="37">
                  <c:v>1.2519818496671792E-3</c:v>
                </c:pt>
                <c:pt idx="38">
                  <c:v>9.4882481525543718E-4</c:v>
                </c:pt>
                <c:pt idx="39">
                  <c:v>7.1907474559941694E-4</c:v>
                </c:pt>
                <c:pt idx="40">
                  <c:v>5.4495675223214309E-4</c:v>
                </c:pt>
                <c:pt idx="41">
                  <c:v>4.1299998869498081E-4</c:v>
                </c:pt>
                <c:pt idx="42">
                  <c:v>3.1299546241679474E-4</c:v>
                </c:pt>
                <c:pt idx="43">
                  <c:v>2.3720620381385921E-4</c:v>
                </c:pt>
                <c:pt idx="44">
                  <c:v>1.7976868639985421E-4</c:v>
                </c:pt>
                <c:pt idx="45">
                  <c:v>1.3623918805803575E-4</c:v>
                </c:pt>
                <c:pt idx="46">
                  <c:v>1.0324999717374519E-4</c:v>
                </c:pt>
                <c:pt idx="47">
                  <c:v>7.8248865604198671E-5</c:v>
                </c:pt>
                <c:pt idx="48">
                  <c:v>5.9301550953464905E-5</c:v>
                </c:pt>
                <c:pt idx="49">
                  <c:v>4.494217159996362E-5</c:v>
                </c:pt>
                <c:pt idx="50">
                  <c:v>3.4059797014508991E-5</c:v>
                </c:pt>
                <c:pt idx="51">
                  <c:v>2.5812499293436334E-5</c:v>
                </c:pt>
                <c:pt idx="52">
                  <c:v>1.9562216401049702E-5</c:v>
                </c:pt>
                <c:pt idx="53">
                  <c:v>1.4825387738366223E-5</c:v>
                </c:pt>
                <c:pt idx="54">
                  <c:v>1.1235542899990903E-5</c:v>
                </c:pt>
                <c:pt idx="55">
                  <c:v>8.5149492536272459E-6</c:v>
                </c:pt>
                <c:pt idx="56">
                  <c:v>6.4531248233590827E-6</c:v>
                </c:pt>
                <c:pt idx="57">
                  <c:v>4.8905541002624245E-6</c:v>
                </c:pt>
                <c:pt idx="58">
                  <c:v>3.7063469345915549E-6</c:v>
                </c:pt>
                <c:pt idx="59">
                  <c:v>2.8088857249977254E-6</c:v>
                </c:pt>
                <c:pt idx="60">
                  <c:v>2.1287373134068115E-6</c:v>
                </c:pt>
                <c:pt idx="61">
                  <c:v>1.6132812058397705E-6</c:v>
                </c:pt>
                <c:pt idx="62">
                  <c:v>1.2226385250656059E-6</c:v>
                </c:pt>
                <c:pt idx="63">
                  <c:v>9.2658673364788861E-7</c:v>
                </c:pt>
                <c:pt idx="64">
                  <c:v>7.0222143124943125E-7</c:v>
                </c:pt>
                <c:pt idx="65">
                  <c:v>5.3218432835170277E-7</c:v>
                </c:pt>
                <c:pt idx="66">
                  <c:v>4.0332030145994256E-7</c:v>
                </c:pt>
                <c:pt idx="67">
                  <c:v>3.0565963126640143E-7</c:v>
                </c:pt>
                <c:pt idx="68">
                  <c:v>2.316466834119721E-7</c:v>
                </c:pt>
                <c:pt idx="69">
                  <c:v>1.7555535781235778E-7</c:v>
                </c:pt>
                <c:pt idx="70">
                  <c:v>1.3304608208792566E-7</c:v>
                </c:pt>
                <c:pt idx="71">
                  <c:v>1.0083007536498563E-7</c:v>
                </c:pt>
                <c:pt idx="72">
                  <c:v>7.641490781660033E-8</c:v>
                </c:pt>
                <c:pt idx="73">
                  <c:v>5.7911670852993019E-8</c:v>
                </c:pt>
                <c:pt idx="74">
                  <c:v>4.3888839453089433E-8</c:v>
                </c:pt>
                <c:pt idx="75">
                  <c:v>3.3261520521981403E-8</c:v>
                </c:pt>
                <c:pt idx="76">
                  <c:v>2.5207518841246397E-8</c:v>
                </c:pt>
                <c:pt idx="77">
                  <c:v>1.9103726954150079E-8</c:v>
                </c:pt>
                <c:pt idx="78">
                  <c:v>1.4477917713248251E-8</c:v>
                </c:pt>
              </c:numCache>
            </c:numRef>
          </c:yVal>
          <c:smooth val="0"/>
        </c:ser>
        <c:ser>
          <c:idx val="2"/>
          <c:order val="2"/>
          <c:tx>
            <c:v>Elimination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'Flip Flop'!$B$21:$B$99</c:f>
              <c:numCache>
                <c:formatCode>General</c:formatCode>
                <c:ptCount val="7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</c:numCache>
            </c:numRef>
          </c:xVal>
          <c:yVal>
            <c:numRef>
              <c:f>'Flip Flop'!$E$21:$E$99</c:f>
              <c:numCache>
                <c:formatCode>General</c:formatCode>
                <c:ptCount val="79"/>
                <c:pt idx="0">
                  <c:v>35.714285714285715</c:v>
                </c:pt>
                <c:pt idx="1">
                  <c:v>31.091091546290148</c:v>
                </c:pt>
                <c:pt idx="2">
                  <c:v>27.066367259114255</c:v>
                </c:pt>
                <c:pt idx="3">
                  <c:v>23.562641263801687</c:v>
                </c:pt>
                <c:pt idx="4">
                  <c:v>20.512470624947056</c:v>
                </c:pt>
                <c:pt idx="5">
                  <c:v>17.857142857142858</c:v>
                </c:pt>
                <c:pt idx="6">
                  <c:v>15.545545773145076</c:v>
                </c:pt>
                <c:pt idx="7">
                  <c:v>13.533183629557128</c:v>
                </c:pt>
                <c:pt idx="8">
                  <c:v>11.781320631900844</c:v>
                </c:pt>
                <c:pt idx="9">
                  <c:v>10.256235312473528</c:v>
                </c:pt>
                <c:pt idx="10">
                  <c:v>8.9285714285714288</c:v>
                </c:pt>
                <c:pt idx="11">
                  <c:v>7.772772886572537</c:v>
                </c:pt>
                <c:pt idx="12">
                  <c:v>6.7665918147785646</c:v>
                </c:pt>
                <c:pt idx="13">
                  <c:v>5.8906603159504227</c:v>
                </c:pt>
                <c:pt idx="14">
                  <c:v>5.128117656236765</c:v>
                </c:pt>
                <c:pt idx="15">
                  <c:v>4.4642857142857153</c:v>
                </c:pt>
                <c:pt idx="16">
                  <c:v>3.8863864432862689</c:v>
                </c:pt>
                <c:pt idx="17">
                  <c:v>3.3832959073892819</c:v>
                </c:pt>
                <c:pt idx="18">
                  <c:v>2.9453301579752109</c:v>
                </c:pt>
                <c:pt idx="19">
                  <c:v>2.564058828118382</c:v>
                </c:pt>
                <c:pt idx="20">
                  <c:v>2.2321428571428572</c:v>
                </c:pt>
                <c:pt idx="21">
                  <c:v>1.9431932216431345</c:v>
                </c:pt>
                <c:pt idx="22">
                  <c:v>1.6916479536946409</c:v>
                </c:pt>
                <c:pt idx="23">
                  <c:v>1.4726650789876055</c:v>
                </c:pt>
                <c:pt idx="24">
                  <c:v>1.2820294140591915</c:v>
                </c:pt>
                <c:pt idx="25">
                  <c:v>1.116071428571429</c:v>
                </c:pt>
                <c:pt idx="26">
                  <c:v>0.97159661082156767</c:v>
                </c:pt>
                <c:pt idx="27">
                  <c:v>0.84582397684732069</c:v>
                </c:pt>
                <c:pt idx="28">
                  <c:v>0.73633253949380295</c:v>
                </c:pt>
                <c:pt idx="29">
                  <c:v>0.64101470702959573</c:v>
                </c:pt>
                <c:pt idx="30">
                  <c:v>0.55803571428571452</c:v>
                </c:pt>
                <c:pt idx="31">
                  <c:v>0.48579830541078373</c:v>
                </c:pt>
                <c:pt idx="32">
                  <c:v>0.42291198842366035</c:v>
                </c:pt>
                <c:pt idx="33">
                  <c:v>0.36816626974690142</c:v>
                </c:pt>
                <c:pt idx="34">
                  <c:v>0.32050735351479781</c:v>
                </c:pt>
                <c:pt idx="35">
                  <c:v>0.27901785714285721</c:v>
                </c:pt>
                <c:pt idx="36">
                  <c:v>0.24289915270539184</c:v>
                </c:pt>
                <c:pt idx="37">
                  <c:v>0.21145599421183014</c:v>
                </c:pt>
                <c:pt idx="38">
                  <c:v>0.18408313487345071</c:v>
                </c:pt>
                <c:pt idx="39">
                  <c:v>0.16025367675739891</c:v>
                </c:pt>
                <c:pt idx="40">
                  <c:v>0.1395089285714286</c:v>
                </c:pt>
                <c:pt idx="41">
                  <c:v>0.1214495763526959</c:v>
                </c:pt>
                <c:pt idx="42">
                  <c:v>0.10572799710591506</c:v>
                </c:pt>
                <c:pt idx="43">
                  <c:v>9.2041567436725341E-2</c:v>
                </c:pt>
                <c:pt idx="44">
                  <c:v>8.0126838378699439E-2</c:v>
                </c:pt>
                <c:pt idx="45">
                  <c:v>6.9754464285714288E-2</c:v>
                </c:pt>
                <c:pt idx="46">
                  <c:v>6.0724788176347952E-2</c:v>
                </c:pt>
                <c:pt idx="47">
                  <c:v>5.2863998552957529E-2</c:v>
                </c:pt>
                <c:pt idx="48">
                  <c:v>4.6020783718362705E-2</c:v>
                </c:pt>
                <c:pt idx="49">
                  <c:v>4.0063419189349747E-2</c:v>
                </c:pt>
                <c:pt idx="50">
                  <c:v>3.4877232142857172E-2</c:v>
                </c:pt>
                <c:pt idx="51">
                  <c:v>3.0362394088174E-2</c:v>
                </c:pt>
                <c:pt idx="52">
                  <c:v>2.6431999276478782E-2</c:v>
                </c:pt>
                <c:pt idx="53">
                  <c:v>2.3010391859181349E-2</c:v>
                </c:pt>
                <c:pt idx="54">
                  <c:v>2.0031709594674874E-2</c:v>
                </c:pt>
                <c:pt idx="55">
                  <c:v>1.7438616071428586E-2</c:v>
                </c:pt>
                <c:pt idx="56">
                  <c:v>1.5181197044086998E-2</c:v>
                </c:pt>
                <c:pt idx="57">
                  <c:v>1.3215999638239391E-2</c:v>
                </c:pt>
                <c:pt idx="58">
                  <c:v>1.1505195929590675E-2</c:v>
                </c:pt>
                <c:pt idx="59">
                  <c:v>1.0015854797337435E-2</c:v>
                </c:pt>
                <c:pt idx="60">
                  <c:v>8.7193080357142912E-3</c:v>
                </c:pt>
                <c:pt idx="61">
                  <c:v>7.5905985220434992E-3</c:v>
                </c:pt>
                <c:pt idx="62">
                  <c:v>6.6079998191196946E-3</c:v>
                </c:pt>
                <c:pt idx="63">
                  <c:v>5.7525979647953364E-3</c:v>
                </c:pt>
                <c:pt idx="64">
                  <c:v>5.0079273986687175E-3</c:v>
                </c:pt>
                <c:pt idx="65">
                  <c:v>4.3596540178571456E-3</c:v>
                </c:pt>
                <c:pt idx="66">
                  <c:v>3.7952992610217492E-3</c:v>
                </c:pt>
                <c:pt idx="67">
                  <c:v>3.3039999095598473E-3</c:v>
                </c:pt>
                <c:pt idx="68">
                  <c:v>2.8762989823976682E-3</c:v>
                </c:pt>
                <c:pt idx="69">
                  <c:v>2.5039636993343588E-3</c:v>
                </c:pt>
                <c:pt idx="70">
                  <c:v>2.1798270089285724E-3</c:v>
                </c:pt>
                <c:pt idx="71">
                  <c:v>1.8976496305108744E-3</c:v>
                </c:pt>
                <c:pt idx="72">
                  <c:v>1.6519999547799234E-3</c:v>
                </c:pt>
                <c:pt idx="73">
                  <c:v>1.4381494911988339E-3</c:v>
                </c:pt>
                <c:pt idx="74">
                  <c:v>1.2519818496671792E-3</c:v>
                </c:pt>
                <c:pt idx="75">
                  <c:v>1.0899135044642862E-3</c:v>
                </c:pt>
                <c:pt idx="76">
                  <c:v>9.4882481525543718E-4</c:v>
                </c:pt>
                <c:pt idx="77">
                  <c:v>8.2599997738996161E-4</c:v>
                </c:pt>
                <c:pt idx="78">
                  <c:v>7.1907474559941694E-4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3304"/>
        <c:axId val="173932912"/>
      </c:scatterChart>
      <c:valAx>
        <c:axId val="17393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32912"/>
        <c:crosses val="autoZero"/>
        <c:crossBetween val="midCat"/>
      </c:valAx>
      <c:valAx>
        <c:axId val="17393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Concentration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33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44378827646548"/>
          <c:y val="0.18626409874441371"/>
          <c:w val="0.2288895450568679"/>
          <c:h val="0.24436369440306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 vs. Time</a:t>
            </a:r>
          </a:p>
          <a:p>
            <a:pPr>
              <a:defRPr/>
            </a:pPr>
            <a:r>
              <a:rPr lang="en-US"/>
              <a:t>Semi-Log</a:t>
            </a:r>
            <a:r>
              <a:rPr lang="en-US" baseline="0"/>
              <a:t>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5338972831098815"/>
          <c:w val="0.82464982502187223"/>
          <c:h val="0.6832918351422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'Flip Flop'!$C$20</c:f>
              <c:strCache>
                <c:ptCount val="1"/>
                <c:pt idx="0">
                  <c:v>Con'n (mg/L)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'Flip Flop'!$B$21:$B$99</c:f>
              <c:numCache>
                <c:formatCode>General</c:formatCode>
                <c:ptCount val="7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</c:numCache>
            </c:numRef>
          </c:xVal>
          <c:yVal>
            <c:numRef>
              <c:f>'Flip Flop'!$C$21:$C$99</c:f>
              <c:numCache>
                <c:formatCode>General</c:formatCode>
                <c:ptCount val="79"/>
                <c:pt idx="0">
                  <c:v>0</c:v>
                </c:pt>
                <c:pt idx="1">
                  <c:v>4.0247242871758937</c:v>
                </c:pt>
                <c:pt idx="2">
                  <c:v>6.5538966341671987</c:v>
                </c:pt>
                <c:pt idx="3">
                  <c:v>8.0170954906566099</c:v>
                </c:pt>
                <c:pt idx="4">
                  <c:v>8.7311499930462126</c:v>
                </c:pt>
                <c:pt idx="5">
                  <c:v>8.9285714285714288</c:v>
                </c:pt>
                <c:pt idx="6">
                  <c:v>8.778953958366511</c:v>
                </c:pt>
                <c:pt idx="7">
                  <c:v>8.4050659733203616</c:v>
                </c:pt>
                <c:pt idx="8">
                  <c:v>7.8949341886145747</c:v>
                </c:pt>
                <c:pt idx="9">
                  <c:v>7.3109051544983172</c:v>
                </c:pt>
                <c:pt idx="10">
                  <c:v>6.6964285714285712</c:v>
                </c:pt>
                <c:pt idx="11">
                  <c:v>6.0811249328778967</c:v>
                </c:pt>
                <c:pt idx="12">
                  <c:v>5.4845624007193727</c:v>
                </c:pt>
                <c:pt idx="13">
                  <c:v>4.9190637051288553</c:v>
                </c:pt>
                <c:pt idx="14">
                  <c:v>4.3917851167429616</c:v>
                </c:pt>
                <c:pt idx="15">
                  <c:v>3.9062500000000009</c:v>
                </c:pt>
                <c:pt idx="16">
                  <c:v>3.4634744548626086</c:v>
                </c:pt>
                <c:pt idx="17">
                  <c:v>3.0627885538744839</c:v>
                </c:pt>
                <c:pt idx="18">
                  <c:v>2.7024310052698191</c:v>
                </c:pt>
                <c:pt idx="19">
                  <c:v>2.3799756932449312</c:v>
                </c:pt>
                <c:pt idx="20">
                  <c:v>2.0926339285714288</c:v>
                </c:pt>
                <c:pt idx="21">
                  <c:v>1.8374652245372194</c:v>
                </c:pt>
                <c:pt idx="22">
                  <c:v>1.6115211153159414</c:v>
                </c:pt>
                <c:pt idx="23">
                  <c:v>1.4119402908112575</c:v>
                </c:pt>
                <c:pt idx="24">
                  <c:v>1.2360086303408286</c:v>
                </c:pt>
                <c:pt idx="25">
                  <c:v>1.0811941964285721</c:v>
                </c:pt>
                <c:pt idx="26">
                  <c:v>0.94516461154508891</c:v>
                </c:pt>
                <c:pt idx="27">
                  <c:v>0.82579226725264576</c:v>
                </c:pt>
                <c:pt idx="28">
                  <c:v>0.7211513424497159</c:v>
                </c:pt>
                <c:pt idx="29">
                  <c:v>0.62950951110000508</c:v>
                </c:pt>
                <c:pt idx="30">
                  <c:v>0.54931640625000022</c:v>
                </c:pt>
                <c:pt idx="31">
                  <c:v>0.47919030559166403</c:v>
                </c:pt>
                <c:pt idx="32">
                  <c:v>0.41790406102499161</c:v>
                </c:pt>
                <c:pt idx="33">
                  <c:v>0.36437097048587969</c:v>
                </c:pt>
                <c:pt idx="34">
                  <c:v>0.31763105453240015</c:v>
                </c:pt>
                <c:pt idx="35">
                  <c:v>0.27683803013392866</c:v>
                </c:pt>
                <c:pt idx="36">
                  <c:v>0.24124715275061193</c:v>
                </c:pt>
                <c:pt idx="37">
                  <c:v>0.21020401236216296</c:v>
                </c:pt>
                <c:pt idx="38">
                  <c:v>0.18313431005819528</c:v>
                </c:pt>
                <c:pt idx="39">
                  <c:v>0.1595346020117995</c:v>
                </c:pt>
                <c:pt idx="40">
                  <c:v>0.13896397181919645</c:v>
                </c:pt>
                <c:pt idx="41">
                  <c:v>0.12103657636400093</c:v>
                </c:pt>
                <c:pt idx="42">
                  <c:v>0.10541500164349826</c:v>
                </c:pt>
                <c:pt idx="43">
                  <c:v>9.1804361232911469E-2</c:v>
                </c:pt>
                <c:pt idx="44">
                  <c:v>7.9947069692299574E-2</c:v>
                </c:pt>
                <c:pt idx="45">
                  <c:v>6.961822509765625E-2</c:v>
                </c:pt>
                <c:pt idx="46">
                  <c:v>6.0621538179174213E-2</c:v>
                </c:pt>
                <c:pt idx="47">
                  <c:v>5.2785749687353334E-2</c:v>
                </c:pt>
                <c:pt idx="48">
                  <c:v>4.5961482167409244E-2</c:v>
                </c:pt>
                <c:pt idx="49">
                  <c:v>4.0018477017749784E-2</c:v>
                </c:pt>
                <c:pt idx="50">
                  <c:v>3.4843172345842666E-2</c:v>
                </c:pt>
                <c:pt idx="51">
                  <c:v>3.0336581588880564E-2</c:v>
                </c:pt>
                <c:pt idx="52">
                  <c:v>2.6412437060077731E-2</c:v>
                </c:pt>
                <c:pt idx="53">
                  <c:v>2.2995566471442984E-2</c:v>
                </c:pt>
                <c:pt idx="54">
                  <c:v>2.0020474051774886E-2</c:v>
                </c:pt>
                <c:pt idx="55">
                  <c:v>1.7430101122174961E-2</c:v>
                </c:pt>
                <c:pt idx="56">
                  <c:v>1.5174743919263638E-2</c:v>
                </c:pt>
                <c:pt idx="57">
                  <c:v>1.3211109084139128E-2</c:v>
                </c:pt>
                <c:pt idx="58">
                  <c:v>1.1501489582656083E-2</c:v>
                </c:pt>
                <c:pt idx="59">
                  <c:v>1.0013045911612438E-2</c:v>
                </c:pt>
                <c:pt idx="60">
                  <c:v>8.7171792984008841E-3</c:v>
                </c:pt>
                <c:pt idx="61">
                  <c:v>7.5889852408376592E-3</c:v>
                </c:pt>
                <c:pt idx="62">
                  <c:v>6.6067771805946298E-3</c:v>
                </c:pt>
                <c:pt idx="63">
                  <c:v>5.7516713780616886E-3</c:v>
                </c:pt>
                <c:pt idx="64">
                  <c:v>5.0072251772374683E-3</c:v>
                </c:pt>
                <c:pt idx="65">
                  <c:v>4.3591218335287943E-3</c:v>
                </c:pt>
                <c:pt idx="66">
                  <c:v>3.7948959407202894E-3</c:v>
                </c:pt>
                <c:pt idx="67">
                  <c:v>3.3036942499285811E-3</c:v>
                </c:pt>
                <c:pt idx="68">
                  <c:v>2.8760673357142563E-3</c:v>
                </c:pt>
                <c:pt idx="69">
                  <c:v>2.5037881439765467E-3</c:v>
                </c:pt>
                <c:pt idx="70">
                  <c:v>2.1796939628464847E-3</c:v>
                </c:pt>
                <c:pt idx="71">
                  <c:v>1.8975488004355093E-3</c:v>
                </c:pt>
                <c:pt idx="72">
                  <c:v>1.6519235398721069E-3</c:v>
                </c:pt>
                <c:pt idx="73">
                  <c:v>1.4380915795279808E-3</c:v>
                </c:pt>
                <c:pt idx="74">
                  <c:v>1.251937960827726E-3</c:v>
                </c:pt>
                <c:pt idx="75">
                  <c:v>1.0898802429437642E-3</c:v>
                </c:pt>
                <c:pt idx="76">
                  <c:v>9.4879960773659592E-4</c:v>
                </c:pt>
                <c:pt idx="77">
                  <c:v>8.2598087366300742E-4</c:v>
                </c:pt>
                <c:pt idx="78">
                  <c:v>7.1906026768170372E-4</c:v>
                </c:pt>
              </c:numCache>
            </c:numRef>
          </c:yVal>
          <c:smooth val="0"/>
        </c:ser>
        <c:ser>
          <c:idx val="1"/>
          <c:order val="1"/>
          <c:tx>
            <c:v>Absorption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'Flip Flop'!$B$21:$B$99</c:f>
              <c:numCache>
                <c:formatCode>General</c:formatCode>
                <c:ptCount val="7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</c:numCache>
            </c:numRef>
          </c:xVal>
          <c:yVal>
            <c:numRef>
              <c:f>'Flip Flop'!$D$21:$D$99</c:f>
              <c:numCache>
                <c:formatCode>General</c:formatCode>
                <c:ptCount val="79"/>
                <c:pt idx="0">
                  <c:v>35.714285714285715</c:v>
                </c:pt>
                <c:pt idx="1">
                  <c:v>27.066367259114255</c:v>
                </c:pt>
                <c:pt idx="2">
                  <c:v>20.512470624947056</c:v>
                </c:pt>
                <c:pt idx="3">
                  <c:v>15.545545773145076</c:v>
                </c:pt>
                <c:pt idx="4">
                  <c:v>11.781320631900844</c:v>
                </c:pt>
                <c:pt idx="5">
                  <c:v>8.9285714285714288</c:v>
                </c:pt>
                <c:pt idx="6">
                  <c:v>6.7665918147785646</c:v>
                </c:pt>
                <c:pt idx="7">
                  <c:v>5.128117656236765</c:v>
                </c:pt>
                <c:pt idx="8">
                  <c:v>3.8863864432862689</c:v>
                </c:pt>
                <c:pt idx="9">
                  <c:v>2.9453301579752109</c:v>
                </c:pt>
                <c:pt idx="10">
                  <c:v>2.2321428571428572</c:v>
                </c:pt>
                <c:pt idx="11">
                  <c:v>1.6916479536946409</c:v>
                </c:pt>
                <c:pt idx="12">
                  <c:v>1.2820294140591915</c:v>
                </c:pt>
                <c:pt idx="13">
                  <c:v>0.97159661082156767</c:v>
                </c:pt>
                <c:pt idx="14">
                  <c:v>0.73633253949380295</c:v>
                </c:pt>
                <c:pt idx="15">
                  <c:v>0.55803571428571452</c:v>
                </c:pt>
                <c:pt idx="16">
                  <c:v>0.42291198842366035</c:v>
                </c:pt>
                <c:pt idx="17">
                  <c:v>0.32050735351479781</c:v>
                </c:pt>
                <c:pt idx="18">
                  <c:v>0.24289915270539184</c:v>
                </c:pt>
                <c:pt idx="19">
                  <c:v>0.18408313487345071</c:v>
                </c:pt>
                <c:pt idx="20">
                  <c:v>0.1395089285714286</c:v>
                </c:pt>
                <c:pt idx="21">
                  <c:v>0.10572799710591506</c:v>
                </c:pt>
                <c:pt idx="22">
                  <c:v>8.0126838378699439E-2</c:v>
                </c:pt>
                <c:pt idx="23">
                  <c:v>6.0724788176347952E-2</c:v>
                </c:pt>
                <c:pt idx="24">
                  <c:v>4.6020783718362705E-2</c:v>
                </c:pt>
                <c:pt idx="25">
                  <c:v>3.4877232142857172E-2</c:v>
                </c:pt>
                <c:pt idx="26">
                  <c:v>2.6431999276478782E-2</c:v>
                </c:pt>
                <c:pt idx="27">
                  <c:v>2.0031709594674874E-2</c:v>
                </c:pt>
                <c:pt idx="28">
                  <c:v>1.5181197044086998E-2</c:v>
                </c:pt>
                <c:pt idx="29">
                  <c:v>1.1505195929590675E-2</c:v>
                </c:pt>
                <c:pt idx="30">
                  <c:v>8.7193080357142912E-3</c:v>
                </c:pt>
                <c:pt idx="31">
                  <c:v>6.6079998191196946E-3</c:v>
                </c:pt>
                <c:pt idx="32">
                  <c:v>5.0079273986687175E-3</c:v>
                </c:pt>
                <c:pt idx="33">
                  <c:v>3.7952992610217492E-3</c:v>
                </c:pt>
                <c:pt idx="34">
                  <c:v>2.8762989823976682E-3</c:v>
                </c:pt>
                <c:pt idx="35">
                  <c:v>2.1798270089285724E-3</c:v>
                </c:pt>
                <c:pt idx="36">
                  <c:v>1.6519999547799234E-3</c:v>
                </c:pt>
                <c:pt idx="37">
                  <c:v>1.2519818496671792E-3</c:v>
                </c:pt>
                <c:pt idx="38">
                  <c:v>9.4882481525543718E-4</c:v>
                </c:pt>
                <c:pt idx="39">
                  <c:v>7.1907474559941694E-4</c:v>
                </c:pt>
                <c:pt idx="40">
                  <c:v>5.4495675223214309E-4</c:v>
                </c:pt>
                <c:pt idx="41">
                  <c:v>4.1299998869498081E-4</c:v>
                </c:pt>
                <c:pt idx="42">
                  <c:v>3.1299546241679474E-4</c:v>
                </c:pt>
                <c:pt idx="43">
                  <c:v>2.3720620381385921E-4</c:v>
                </c:pt>
                <c:pt idx="44">
                  <c:v>1.7976868639985421E-4</c:v>
                </c:pt>
                <c:pt idx="45">
                  <c:v>1.3623918805803575E-4</c:v>
                </c:pt>
                <c:pt idx="46">
                  <c:v>1.0324999717374519E-4</c:v>
                </c:pt>
                <c:pt idx="47">
                  <c:v>7.8248865604198671E-5</c:v>
                </c:pt>
                <c:pt idx="48">
                  <c:v>5.9301550953464905E-5</c:v>
                </c:pt>
                <c:pt idx="49">
                  <c:v>4.494217159996362E-5</c:v>
                </c:pt>
                <c:pt idx="50">
                  <c:v>3.4059797014508991E-5</c:v>
                </c:pt>
                <c:pt idx="51">
                  <c:v>2.5812499293436334E-5</c:v>
                </c:pt>
                <c:pt idx="52">
                  <c:v>1.9562216401049702E-5</c:v>
                </c:pt>
                <c:pt idx="53">
                  <c:v>1.4825387738366223E-5</c:v>
                </c:pt>
                <c:pt idx="54">
                  <c:v>1.1235542899990903E-5</c:v>
                </c:pt>
                <c:pt idx="55">
                  <c:v>8.5149492536272459E-6</c:v>
                </c:pt>
                <c:pt idx="56">
                  <c:v>6.4531248233590827E-6</c:v>
                </c:pt>
                <c:pt idx="57">
                  <c:v>4.8905541002624245E-6</c:v>
                </c:pt>
                <c:pt idx="58">
                  <c:v>3.7063469345915549E-6</c:v>
                </c:pt>
                <c:pt idx="59">
                  <c:v>2.8088857249977254E-6</c:v>
                </c:pt>
                <c:pt idx="60">
                  <c:v>2.1287373134068115E-6</c:v>
                </c:pt>
                <c:pt idx="61">
                  <c:v>1.6132812058397705E-6</c:v>
                </c:pt>
                <c:pt idx="62">
                  <c:v>1.2226385250656059E-6</c:v>
                </c:pt>
                <c:pt idx="63">
                  <c:v>9.2658673364788861E-7</c:v>
                </c:pt>
                <c:pt idx="64">
                  <c:v>7.0222143124943125E-7</c:v>
                </c:pt>
                <c:pt idx="65">
                  <c:v>5.3218432835170277E-7</c:v>
                </c:pt>
                <c:pt idx="66">
                  <c:v>4.0332030145994256E-7</c:v>
                </c:pt>
                <c:pt idx="67">
                  <c:v>3.0565963126640143E-7</c:v>
                </c:pt>
                <c:pt idx="68">
                  <c:v>2.316466834119721E-7</c:v>
                </c:pt>
                <c:pt idx="69">
                  <c:v>1.7555535781235778E-7</c:v>
                </c:pt>
                <c:pt idx="70">
                  <c:v>1.3304608208792566E-7</c:v>
                </c:pt>
                <c:pt idx="71">
                  <c:v>1.0083007536498563E-7</c:v>
                </c:pt>
                <c:pt idx="72">
                  <c:v>7.641490781660033E-8</c:v>
                </c:pt>
                <c:pt idx="73">
                  <c:v>5.7911670852993019E-8</c:v>
                </c:pt>
                <c:pt idx="74">
                  <c:v>4.3888839453089433E-8</c:v>
                </c:pt>
                <c:pt idx="75">
                  <c:v>3.3261520521981403E-8</c:v>
                </c:pt>
                <c:pt idx="76">
                  <c:v>2.5207518841246397E-8</c:v>
                </c:pt>
                <c:pt idx="77">
                  <c:v>1.9103726954150079E-8</c:v>
                </c:pt>
                <c:pt idx="78">
                  <c:v>1.4477917713248251E-8</c:v>
                </c:pt>
              </c:numCache>
            </c:numRef>
          </c:yVal>
          <c:smooth val="0"/>
        </c:ser>
        <c:ser>
          <c:idx val="2"/>
          <c:order val="2"/>
          <c:tx>
            <c:v>Elimination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'Flip Flop'!$B$21:$B$99</c:f>
              <c:numCache>
                <c:formatCode>General</c:formatCode>
                <c:ptCount val="7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</c:numCache>
            </c:numRef>
          </c:xVal>
          <c:yVal>
            <c:numRef>
              <c:f>'Flip Flop'!$E$21:$E$99</c:f>
              <c:numCache>
                <c:formatCode>General</c:formatCode>
                <c:ptCount val="79"/>
                <c:pt idx="0">
                  <c:v>35.714285714285715</c:v>
                </c:pt>
                <c:pt idx="1">
                  <c:v>31.091091546290148</c:v>
                </c:pt>
                <c:pt idx="2">
                  <c:v>27.066367259114255</c:v>
                </c:pt>
                <c:pt idx="3">
                  <c:v>23.562641263801687</c:v>
                </c:pt>
                <c:pt idx="4">
                  <c:v>20.512470624947056</c:v>
                </c:pt>
                <c:pt idx="5">
                  <c:v>17.857142857142858</c:v>
                </c:pt>
                <c:pt idx="6">
                  <c:v>15.545545773145076</c:v>
                </c:pt>
                <c:pt idx="7">
                  <c:v>13.533183629557128</c:v>
                </c:pt>
                <c:pt idx="8">
                  <c:v>11.781320631900844</c:v>
                </c:pt>
                <c:pt idx="9">
                  <c:v>10.256235312473528</c:v>
                </c:pt>
                <c:pt idx="10">
                  <c:v>8.9285714285714288</c:v>
                </c:pt>
                <c:pt idx="11">
                  <c:v>7.772772886572537</c:v>
                </c:pt>
                <c:pt idx="12">
                  <c:v>6.7665918147785646</c:v>
                </c:pt>
                <c:pt idx="13">
                  <c:v>5.8906603159504227</c:v>
                </c:pt>
                <c:pt idx="14">
                  <c:v>5.128117656236765</c:v>
                </c:pt>
                <c:pt idx="15">
                  <c:v>4.4642857142857153</c:v>
                </c:pt>
                <c:pt idx="16">
                  <c:v>3.8863864432862689</c:v>
                </c:pt>
                <c:pt idx="17">
                  <c:v>3.3832959073892819</c:v>
                </c:pt>
                <c:pt idx="18">
                  <c:v>2.9453301579752109</c:v>
                </c:pt>
                <c:pt idx="19">
                  <c:v>2.564058828118382</c:v>
                </c:pt>
                <c:pt idx="20">
                  <c:v>2.2321428571428572</c:v>
                </c:pt>
                <c:pt idx="21">
                  <c:v>1.9431932216431345</c:v>
                </c:pt>
                <c:pt idx="22">
                  <c:v>1.6916479536946409</c:v>
                </c:pt>
                <c:pt idx="23">
                  <c:v>1.4726650789876055</c:v>
                </c:pt>
                <c:pt idx="24">
                  <c:v>1.2820294140591915</c:v>
                </c:pt>
                <c:pt idx="25">
                  <c:v>1.116071428571429</c:v>
                </c:pt>
                <c:pt idx="26">
                  <c:v>0.97159661082156767</c:v>
                </c:pt>
                <c:pt idx="27">
                  <c:v>0.84582397684732069</c:v>
                </c:pt>
                <c:pt idx="28">
                  <c:v>0.73633253949380295</c:v>
                </c:pt>
                <c:pt idx="29">
                  <c:v>0.64101470702959573</c:v>
                </c:pt>
                <c:pt idx="30">
                  <c:v>0.55803571428571452</c:v>
                </c:pt>
                <c:pt idx="31">
                  <c:v>0.48579830541078373</c:v>
                </c:pt>
                <c:pt idx="32">
                  <c:v>0.42291198842366035</c:v>
                </c:pt>
                <c:pt idx="33">
                  <c:v>0.36816626974690142</c:v>
                </c:pt>
                <c:pt idx="34">
                  <c:v>0.32050735351479781</c:v>
                </c:pt>
                <c:pt idx="35">
                  <c:v>0.27901785714285721</c:v>
                </c:pt>
                <c:pt idx="36">
                  <c:v>0.24289915270539184</c:v>
                </c:pt>
                <c:pt idx="37">
                  <c:v>0.21145599421183014</c:v>
                </c:pt>
                <c:pt idx="38">
                  <c:v>0.18408313487345071</c:v>
                </c:pt>
                <c:pt idx="39">
                  <c:v>0.16025367675739891</c:v>
                </c:pt>
                <c:pt idx="40">
                  <c:v>0.1395089285714286</c:v>
                </c:pt>
                <c:pt idx="41">
                  <c:v>0.1214495763526959</c:v>
                </c:pt>
                <c:pt idx="42">
                  <c:v>0.10572799710591506</c:v>
                </c:pt>
                <c:pt idx="43">
                  <c:v>9.2041567436725341E-2</c:v>
                </c:pt>
                <c:pt idx="44">
                  <c:v>8.0126838378699439E-2</c:v>
                </c:pt>
                <c:pt idx="45">
                  <c:v>6.9754464285714288E-2</c:v>
                </c:pt>
                <c:pt idx="46">
                  <c:v>6.0724788176347952E-2</c:v>
                </c:pt>
                <c:pt idx="47">
                  <c:v>5.2863998552957529E-2</c:v>
                </c:pt>
                <c:pt idx="48">
                  <c:v>4.6020783718362705E-2</c:v>
                </c:pt>
                <c:pt idx="49">
                  <c:v>4.0063419189349747E-2</c:v>
                </c:pt>
                <c:pt idx="50">
                  <c:v>3.4877232142857172E-2</c:v>
                </c:pt>
                <c:pt idx="51">
                  <c:v>3.0362394088174E-2</c:v>
                </c:pt>
                <c:pt idx="52">
                  <c:v>2.6431999276478782E-2</c:v>
                </c:pt>
                <c:pt idx="53">
                  <c:v>2.3010391859181349E-2</c:v>
                </c:pt>
                <c:pt idx="54">
                  <c:v>2.0031709594674874E-2</c:v>
                </c:pt>
                <c:pt idx="55">
                  <c:v>1.7438616071428586E-2</c:v>
                </c:pt>
                <c:pt idx="56">
                  <c:v>1.5181197044086998E-2</c:v>
                </c:pt>
                <c:pt idx="57">
                  <c:v>1.3215999638239391E-2</c:v>
                </c:pt>
                <c:pt idx="58">
                  <c:v>1.1505195929590675E-2</c:v>
                </c:pt>
                <c:pt idx="59">
                  <c:v>1.0015854797337435E-2</c:v>
                </c:pt>
                <c:pt idx="60">
                  <c:v>8.7193080357142912E-3</c:v>
                </c:pt>
                <c:pt idx="61">
                  <c:v>7.5905985220434992E-3</c:v>
                </c:pt>
                <c:pt idx="62">
                  <c:v>6.6079998191196946E-3</c:v>
                </c:pt>
                <c:pt idx="63">
                  <c:v>5.7525979647953364E-3</c:v>
                </c:pt>
                <c:pt idx="64">
                  <c:v>5.0079273986687175E-3</c:v>
                </c:pt>
                <c:pt idx="65">
                  <c:v>4.3596540178571456E-3</c:v>
                </c:pt>
                <c:pt idx="66">
                  <c:v>3.7952992610217492E-3</c:v>
                </c:pt>
                <c:pt idx="67">
                  <c:v>3.3039999095598473E-3</c:v>
                </c:pt>
                <c:pt idx="68">
                  <c:v>2.8762989823976682E-3</c:v>
                </c:pt>
                <c:pt idx="69">
                  <c:v>2.5039636993343588E-3</c:v>
                </c:pt>
                <c:pt idx="70">
                  <c:v>2.1798270089285724E-3</c:v>
                </c:pt>
                <c:pt idx="71">
                  <c:v>1.8976496305108744E-3</c:v>
                </c:pt>
                <c:pt idx="72">
                  <c:v>1.6519999547799234E-3</c:v>
                </c:pt>
                <c:pt idx="73">
                  <c:v>1.4381494911988339E-3</c:v>
                </c:pt>
                <c:pt idx="74">
                  <c:v>1.2519818496671792E-3</c:v>
                </c:pt>
                <c:pt idx="75">
                  <c:v>1.0899135044642862E-3</c:v>
                </c:pt>
                <c:pt idx="76">
                  <c:v>9.4882481525543718E-4</c:v>
                </c:pt>
                <c:pt idx="77">
                  <c:v>8.2599997738996161E-4</c:v>
                </c:pt>
                <c:pt idx="78">
                  <c:v>7.1907474559941694E-4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2400"/>
        <c:axId val="176171616"/>
      </c:scatterChart>
      <c:valAx>
        <c:axId val="17617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71616"/>
        <c:crosses val="autoZero"/>
        <c:crossBetween val="midCat"/>
      </c:valAx>
      <c:valAx>
        <c:axId val="17617161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Concentration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81443214868411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172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66601049868764"/>
          <c:y val="0.52860644108675592"/>
          <c:w val="0.2288895450568679"/>
          <c:h val="0.24436369440306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</xdr:row>
      <xdr:rowOff>4762</xdr:rowOff>
    </xdr:from>
    <xdr:to>
      <xdr:col>12</xdr:col>
      <xdr:colOff>542925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19050</xdr:rowOff>
    </xdr:from>
    <xdr:to>
      <xdr:col>12</xdr:col>
      <xdr:colOff>542925</xdr:colOff>
      <xdr:row>4</xdr:row>
      <xdr:rowOff>19050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95275" y="285750"/>
          <a:ext cx="7620000" cy="571500"/>
        </a:xfrm>
        <a:prstGeom prst="rect">
          <a:avLst/>
        </a:prstGeom>
        <a:solidFill>
          <a:schemeClr val="bg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Goal: Increase ka in relation to kel and watch the observed t1/2 increase. This phenomenon is known as flip-flop kinetics, because the absorption phase flip-flops into the elimination phase.</a:t>
          </a:r>
        </a:p>
      </xdr:txBody>
    </xdr:sp>
    <xdr:clientData/>
  </xdr:twoCellAnchor>
  <xdr:twoCellAnchor>
    <xdr:from>
      <xdr:col>1</xdr:col>
      <xdr:colOff>552450</xdr:colOff>
      <xdr:row>4</xdr:row>
      <xdr:rowOff>104775</xdr:rowOff>
    </xdr:from>
    <xdr:to>
      <xdr:col>5</xdr:col>
      <xdr:colOff>266700</xdr:colOff>
      <xdr:row>6</xdr:row>
      <xdr:rowOff>105611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7"/>
            <xdr:cNvSpPr txBox="1"/>
          </xdr:nvSpPr>
          <xdr:spPr>
            <a:xfrm>
              <a:off x="809625" y="942975"/>
              <a:ext cx="2562225" cy="3818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𝐷𝑜𝑠𝑒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d>
                      </m:den>
                    </m:f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7"/>
            <xdr:cNvSpPr txBox="1"/>
          </xdr:nvSpPr>
          <xdr:spPr>
            <a:xfrm>
              <a:off x="809625" y="942975"/>
              <a:ext cx="2562225" cy="3818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𝐶(𝑡)=(𝑘_𝑎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×𝐹×𝐷𝑜𝑠𝑒)/(</a:t>
              </a:r>
              <a:r>
                <a:rPr lang="en-US" sz="1200" b="0" i="0">
                  <a:latin typeface="Cambria Math" panose="02040503050406030204" pitchFamily="18" charset="0"/>
                </a:rPr>
                <a:t>𝑉_𝐷 (𝑘_𝑎−𝑘_𝑒 ) ) (𝑒^(〖−𝑘〗_𝑒 𝑡)−𝑒^(〖−𝑘〗_𝑎 𝑡) 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5</xdr:col>
      <xdr:colOff>238125</xdr:colOff>
      <xdr:row>19</xdr:row>
      <xdr:rowOff>76200</xdr:rowOff>
    </xdr:from>
    <xdr:to>
      <xdr:col>12</xdr:col>
      <xdr:colOff>542925</xdr:colOff>
      <xdr:row>34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593693</xdr:colOff>
      <xdr:row>12</xdr:row>
      <xdr:rowOff>117951</xdr:rowOff>
    </xdr:from>
    <xdr:ext cx="1156663" cy="3455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966043" y="2537301"/>
              <a:ext cx="1156663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𝐴𝑈𝐶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𝑖𝑛𝑓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𝐷𝑜𝑠𝑒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966043" y="2537301"/>
              <a:ext cx="1156663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〖𝐴𝑈𝐶〗_𝑖𝑛𝑓=(𝐹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∙𝐷𝑜𝑠𝑒)/(</a:t>
              </a:r>
              <a:r>
                <a:rPr lang="en-US" sz="1100" b="0" i="0">
                  <a:latin typeface="Cambria Math" panose="02040503050406030204" pitchFamily="18" charset="0"/>
                </a:rPr>
                <a:t>𝑉_𝑑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100" b="0" i="0">
                  <a:latin typeface="Cambria Math" panose="02040503050406030204" pitchFamily="18" charset="0"/>
                </a:rPr>
                <a:t>𝐾)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12</xdr:col>
      <xdr:colOff>533401</xdr:colOff>
      <xdr:row>14</xdr:row>
      <xdr:rowOff>161925</xdr:rowOff>
    </xdr:from>
    <xdr:to>
      <xdr:col>15</xdr:col>
      <xdr:colOff>95251</xdr:colOff>
      <xdr:row>17</xdr:row>
      <xdr:rowOff>123841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"/>
            <xdr:cNvSpPr txBox="1"/>
          </xdr:nvSpPr>
          <xdr:spPr>
            <a:xfrm>
              <a:off x="7905751" y="2981325"/>
              <a:ext cx="1390650" cy="5334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den>
                            </m:f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9" name="TextBox 1"/>
            <xdr:cNvSpPr txBox="1"/>
          </xdr:nvSpPr>
          <xdr:spPr>
            <a:xfrm>
              <a:off x="7905751" y="2981325"/>
              <a:ext cx="1390650" cy="5334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𝑇_𝑚𝑎𝑥=𝑙𝑛(𝑘_𝑎/𝑘)/((𝑘_𝑎−𝑘) )</a:t>
              </a:r>
              <a:endParaRPr lang="en-US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9"/>
  <sheetViews>
    <sheetView tabSelected="1" workbookViewId="0">
      <selection activeCell="C8" sqref="C8"/>
    </sheetView>
  </sheetViews>
  <sheetFormatPr defaultRowHeight="15" x14ac:dyDescent="0.25"/>
  <cols>
    <col min="1" max="1" width="3.85546875" style="2" customWidth="1"/>
    <col min="2" max="2" width="15.28515625" style="2" customWidth="1"/>
    <col min="3" max="16384" width="9.140625" style="2"/>
  </cols>
  <sheetData>
    <row r="1" spans="2:6" ht="21" x14ac:dyDescent="0.35">
      <c r="B1" s="1" t="s">
        <v>0</v>
      </c>
    </row>
    <row r="6" spans="2:6" x14ac:dyDescent="0.25">
      <c r="B6" s="2" t="s">
        <v>9</v>
      </c>
    </row>
    <row r="7" spans="2:6" ht="15.75" thickBot="1" x14ac:dyDescent="0.3"/>
    <row r="8" spans="2:6" ht="15.75" thickBot="1" x14ac:dyDescent="0.3">
      <c r="B8" s="3" t="s">
        <v>13</v>
      </c>
      <c r="C8" s="4">
        <v>100</v>
      </c>
      <c r="D8" s="2" t="s">
        <v>14</v>
      </c>
    </row>
    <row r="9" spans="2:6" ht="15.75" thickBot="1" x14ac:dyDescent="0.3">
      <c r="B9" s="3" t="s">
        <v>12</v>
      </c>
      <c r="C9" s="4">
        <v>1</v>
      </c>
    </row>
    <row r="10" spans="2:6" ht="15.75" thickBot="1" x14ac:dyDescent="0.3">
      <c r="B10" s="3" t="s">
        <v>15</v>
      </c>
      <c r="C10" s="4">
        <v>5.6</v>
      </c>
      <c r="D10" s="2" t="s">
        <v>16</v>
      </c>
    </row>
    <row r="11" spans="2:6" ht="15.75" thickBot="1" x14ac:dyDescent="0.3">
      <c r="B11" s="3" t="s">
        <v>1</v>
      </c>
      <c r="C11" s="5">
        <f>LN(2)/E11</f>
        <v>0.13862943611198905</v>
      </c>
      <c r="D11" s="3" t="s">
        <v>2</v>
      </c>
      <c r="E11" s="4">
        <v>5</v>
      </c>
      <c r="F11" s="2" t="s">
        <v>10</v>
      </c>
    </row>
    <row r="12" spans="2:6" ht="15.75" thickBot="1" x14ac:dyDescent="0.3">
      <c r="B12" s="3" t="s">
        <v>3</v>
      </c>
      <c r="C12" s="5">
        <f>LN(2)/E12</f>
        <v>6.9314718055994526E-2</v>
      </c>
      <c r="D12" s="3" t="s">
        <v>4</v>
      </c>
      <c r="E12" s="4">
        <v>10</v>
      </c>
      <c r="F12" s="2" t="s">
        <v>10</v>
      </c>
    </row>
    <row r="13" spans="2:6" ht="15.75" thickBot="1" x14ac:dyDescent="0.3">
      <c r="B13" s="3" t="s">
        <v>18</v>
      </c>
      <c r="C13" s="5">
        <f>C11*C9*C8/(C10*(C11-C12))</f>
        <v>35.714285714285715</v>
      </c>
      <c r="D13" s="2" t="s">
        <v>20</v>
      </c>
    </row>
    <row r="14" spans="2:6" ht="15.75" thickBot="1" x14ac:dyDescent="0.3">
      <c r="B14" s="3" t="s">
        <v>5</v>
      </c>
      <c r="C14" s="4">
        <v>2</v>
      </c>
    </row>
    <row r="15" spans="2:6" x14ac:dyDescent="0.25">
      <c r="B15" s="3" t="s">
        <v>6</v>
      </c>
      <c r="C15" s="5">
        <f>LN(2)/(LN(C91/C99)/(B99-B91))</f>
        <v>10.000368827079143</v>
      </c>
      <c r="D15" s="6" t="s">
        <v>7</v>
      </c>
    </row>
    <row r="16" spans="2:6" x14ac:dyDescent="0.25">
      <c r="B16" s="3" t="s">
        <v>21</v>
      </c>
      <c r="C16" s="6">
        <f>(C9*C8)/(C10*C12)</f>
        <v>257.6241144444578</v>
      </c>
      <c r="D16" s="6" t="s">
        <v>22</v>
      </c>
    </row>
    <row r="17" spans="2:5" x14ac:dyDescent="0.25">
      <c r="B17" s="3" t="s">
        <v>23</v>
      </c>
      <c r="C17" s="6">
        <f>LN(C11/C12)/(C11-C12)</f>
        <v>10</v>
      </c>
      <c r="D17" s="6" t="s">
        <v>24</v>
      </c>
    </row>
    <row r="18" spans="2:5" x14ac:dyDescent="0.25">
      <c r="B18" s="3" t="s">
        <v>25</v>
      </c>
      <c r="C18" s="6">
        <f>C13*(EXP(-C12*C17)-EXP(-C11*C17))</f>
        <v>8.9285714285714288</v>
      </c>
      <c r="D18" s="6" t="s">
        <v>20</v>
      </c>
    </row>
    <row r="20" spans="2:5" x14ac:dyDescent="0.25">
      <c r="B20" s="3" t="s">
        <v>11</v>
      </c>
      <c r="C20" s="3" t="s">
        <v>17</v>
      </c>
      <c r="D20" s="3" t="s">
        <v>8</v>
      </c>
      <c r="E20" s="3" t="s">
        <v>19</v>
      </c>
    </row>
    <row r="21" spans="2:5" x14ac:dyDescent="0.25">
      <c r="B21" s="2">
        <v>0</v>
      </c>
      <c r="C21" s="2">
        <f t="shared" ref="C21:C52" si="0">$C$13*(EXP(-$C$12*B21)-EXP(-$C$11*B21))</f>
        <v>0</v>
      </c>
      <c r="D21" s="2">
        <f>ABS($C$13*EXP(-$C$11*B21))</f>
        <v>35.714285714285715</v>
      </c>
      <c r="E21" s="2">
        <f>ABS($C$13*EXP(-$C$12*B21))</f>
        <v>35.714285714285715</v>
      </c>
    </row>
    <row r="22" spans="2:5" x14ac:dyDescent="0.25">
      <c r="B22" s="2">
        <f t="shared" ref="B22:B53" si="1">B21+$C$14</f>
        <v>2</v>
      </c>
      <c r="C22" s="2">
        <f t="shared" si="0"/>
        <v>4.0247242871758937</v>
      </c>
      <c r="D22" s="2">
        <f t="shared" ref="D22:D85" si="2">ABS($C$13*EXP(-$C$11*B22))</f>
        <v>27.066367259114255</v>
      </c>
      <c r="E22" s="2">
        <f t="shared" ref="E22:E85" si="3">ABS($C$13*EXP(-$C$12*B22))</f>
        <v>31.091091546290148</v>
      </c>
    </row>
    <row r="23" spans="2:5" x14ac:dyDescent="0.25">
      <c r="B23" s="2">
        <f t="shared" si="1"/>
        <v>4</v>
      </c>
      <c r="C23" s="2">
        <f t="shared" si="0"/>
        <v>6.5538966341671987</v>
      </c>
      <c r="D23" s="2">
        <f t="shared" si="2"/>
        <v>20.512470624947056</v>
      </c>
      <c r="E23" s="2">
        <f t="shared" si="3"/>
        <v>27.066367259114255</v>
      </c>
    </row>
    <row r="24" spans="2:5" x14ac:dyDescent="0.25">
      <c r="B24" s="2">
        <f t="shared" si="1"/>
        <v>6</v>
      </c>
      <c r="C24" s="2">
        <f t="shared" si="0"/>
        <v>8.0170954906566099</v>
      </c>
      <c r="D24" s="2">
        <f t="shared" si="2"/>
        <v>15.545545773145076</v>
      </c>
      <c r="E24" s="2">
        <f t="shared" si="3"/>
        <v>23.562641263801687</v>
      </c>
    </row>
    <row r="25" spans="2:5" x14ac:dyDescent="0.25">
      <c r="B25" s="2">
        <f t="shared" si="1"/>
        <v>8</v>
      </c>
      <c r="C25" s="2">
        <f t="shared" si="0"/>
        <v>8.7311499930462126</v>
      </c>
      <c r="D25" s="2">
        <f t="shared" si="2"/>
        <v>11.781320631900844</v>
      </c>
      <c r="E25" s="2">
        <f t="shared" si="3"/>
        <v>20.512470624947056</v>
      </c>
    </row>
    <row r="26" spans="2:5" x14ac:dyDescent="0.25">
      <c r="B26" s="2">
        <f t="shared" si="1"/>
        <v>10</v>
      </c>
      <c r="C26" s="2">
        <f t="shared" si="0"/>
        <v>8.9285714285714288</v>
      </c>
      <c r="D26" s="2">
        <f t="shared" si="2"/>
        <v>8.9285714285714288</v>
      </c>
      <c r="E26" s="2">
        <f t="shared" si="3"/>
        <v>17.857142857142858</v>
      </c>
    </row>
    <row r="27" spans="2:5" x14ac:dyDescent="0.25">
      <c r="B27" s="2">
        <f t="shared" si="1"/>
        <v>12</v>
      </c>
      <c r="C27" s="2">
        <f t="shared" si="0"/>
        <v>8.778953958366511</v>
      </c>
      <c r="D27" s="2">
        <f t="shared" si="2"/>
        <v>6.7665918147785646</v>
      </c>
      <c r="E27" s="2">
        <f t="shared" si="3"/>
        <v>15.545545773145076</v>
      </c>
    </row>
    <row r="28" spans="2:5" x14ac:dyDescent="0.25">
      <c r="B28" s="2">
        <f t="shared" si="1"/>
        <v>14</v>
      </c>
      <c r="C28" s="2">
        <f t="shared" si="0"/>
        <v>8.4050659733203616</v>
      </c>
      <c r="D28" s="2">
        <f t="shared" si="2"/>
        <v>5.128117656236765</v>
      </c>
      <c r="E28" s="2">
        <f t="shared" si="3"/>
        <v>13.533183629557128</v>
      </c>
    </row>
    <row r="29" spans="2:5" x14ac:dyDescent="0.25">
      <c r="B29" s="2">
        <f t="shared" si="1"/>
        <v>16</v>
      </c>
      <c r="C29" s="2">
        <f t="shared" si="0"/>
        <v>7.8949341886145747</v>
      </c>
      <c r="D29" s="2">
        <f t="shared" si="2"/>
        <v>3.8863864432862689</v>
      </c>
      <c r="E29" s="2">
        <f t="shared" si="3"/>
        <v>11.781320631900844</v>
      </c>
    </row>
    <row r="30" spans="2:5" x14ac:dyDescent="0.25">
      <c r="B30" s="2">
        <f t="shared" si="1"/>
        <v>18</v>
      </c>
      <c r="C30" s="2">
        <f t="shared" si="0"/>
        <v>7.3109051544983172</v>
      </c>
      <c r="D30" s="2">
        <f t="shared" si="2"/>
        <v>2.9453301579752109</v>
      </c>
      <c r="E30" s="2">
        <f t="shared" si="3"/>
        <v>10.256235312473528</v>
      </c>
    </row>
    <row r="31" spans="2:5" x14ac:dyDescent="0.25">
      <c r="B31" s="2">
        <f t="shared" si="1"/>
        <v>20</v>
      </c>
      <c r="C31" s="2">
        <f t="shared" si="0"/>
        <v>6.6964285714285712</v>
      </c>
      <c r="D31" s="2">
        <f t="shared" si="2"/>
        <v>2.2321428571428572</v>
      </c>
      <c r="E31" s="2">
        <f t="shared" si="3"/>
        <v>8.9285714285714288</v>
      </c>
    </row>
    <row r="32" spans="2:5" x14ac:dyDescent="0.25">
      <c r="B32" s="2">
        <f t="shared" si="1"/>
        <v>22</v>
      </c>
      <c r="C32" s="2">
        <f t="shared" si="0"/>
        <v>6.0811249328778967</v>
      </c>
      <c r="D32" s="2">
        <f t="shared" si="2"/>
        <v>1.6916479536946409</v>
      </c>
      <c r="E32" s="2">
        <f t="shared" si="3"/>
        <v>7.772772886572537</v>
      </c>
    </row>
    <row r="33" spans="2:5" x14ac:dyDescent="0.25">
      <c r="B33" s="2">
        <f t="shared" si="1"/>
        <v>24</v>
      </c>
      <c r="C33" s="2">
        <f t="shared" si="0"/>
        <v>5.4845624007193727</v>
      </c>
      <c r="D33" s="2">
        <f t="shared" si="2"/>
        <v>1.2820294140591915</v>
      </c>
      <c r="E33" s="2">
        <f t="shared" si="3"/>
        <v>6.7665918147785646</v>
      </c>
    </row>
    <row r="34" spans="2:5" x14ac:dyDescent="0.25">
      <c r="B34" s="2">
        <f t="shared" si="1"/>
        <v>26</v>
      </c>
      <c r="C34" s="2">
        <f t="shared" si="0"/>
        <v>4.9190637051288553</v>
      </c>
      <c r="D34" s="2">
        <f t="shared" si="2"/>
        <v>0.97159661082156767</v>
      </c>
      <c r="E34" s="2">
        <f t="shared" si="3"/>
        <v>5.8906603159504227</v>
      </c>
    </row>
    <row r="35" spans="2:5" x14ac:dyDescent="0.25">
      <c r="B35" s="2">
        <f t="shared" si="1"/>
        <v>28</v>
      </c>
      <c r="C35" s="2">
        <f t="shared" si="0"/>
        <v>4.3917851167429616</v>
      </c>
      <c r="D35" s="2">
        <f t="shared" si="2"/>
        <v>0.73633253949380295</v>
      </c>
      <c r="E35" s="2">
        <f t="shared" si="3"/>
        <v>5.128117656236765</v>
      </c>
    </row>
    <row r="36" spans="2:5" x14ac:dyDescent="0.25">
      <c r="B36" s="2">
        <f t="shared" si="1"/>
        <v>30</v>
      </c>
      <c r="C36" s="2">
        <f t="shared" si="0"/>
        <v>3.9062500000000009</v>
      </c>
      <c r="D36" s="2">
        <f t="shared" si="2"/>
        <v>0.55803571428571452</v>
      </c>
      <c r="E36" s="2">
        <f t="shared" si="3"/>
        <v>4.4642857142857153</v>
      </c>
    </row>
    <row r="37" spans="2:5" x14ac:dyDescent="0.25">
      <c r="B37" s="2">
        <f t="shared" si="1"/>
        <v>32</v>
      </c>
      <c r="C37" s="2">
        <f t="shared" si="0"/>
        <v>3.4634744548626086</v>
      </c>
      <c r="D37" s="2">
        <f t="shared" si="2"/>
        <v>0.42291198842366035</v>
      </c>
      <c r="E37" s="2">
        <f t="shared" si="3"/>
        <v>3.8863864432862689</v>
      </c>
    </row>
    <row r="38" spans="2:5" x14ac:dyDescent="0.25">
      <c r="B38" s="2">
        <f t="shared" si="1"/>
        <v>34</v>
      </c>
      <c r="C38" s="2">
        <f t="shared" si="0"/>
        <v>3.0627885538744839</v>
      </c>
      <c r="D38" s="2">
        <f t="shared" si="2"/>
        <v>0.32050735351479781</v>
      </c>
      <c r="E38" s="2">
        <f t="shared" si="3"/>
        <v>3.3832959073892819</v>
      </c>
    </row>
    <row r="39" spans="2:5" x14ac:dyDescent="0.25">
      <c r="B39" s="2">
        <f t="shared" si="1"/>
        <v>36</v>
      </c>
      <c r="C39" s="2">
        <f t="shared" si="0"/>
        <v>2.7024310052698191</v>
      </c>
      <c r="D39" s="2">
        <f t="shared" si="2"/>
        <v>0.24289915270539184</v>
      </c>
      <c r="E39" s="2">
        <f t="shared" si="3"/>
        <v>2.9453301579752109</v>
      </c>
    </row>
    <row r="40" spans="2:5" x14ac:dyDescent="0.25">
      <c r="B40" s="2">
        <f t="shared" si="1"/>
        <v>38</v>
      </c>
      <c r="C40" s="2">
        <f t="shared" si="0"/>
        <v>2.3799756932449312</v>
      </c>
      <c r="D40" s="2">
        <f t="shared" si="2"/>
        <v>0.18408313487345071</v>
      </c>
      <c r="E40" s="2">
        <f t="shared" si="3"/>
        <v>2.564058828118382</v>
      </c>
    </row>
    <row r="41" spans="2:5" x14ac:dyDescent="0.25">
      <c r="B41" s="2">
        <f t="shared" si="1"/>
        <v>40</v>
      </c>
      <c r="C41" s="2">
        <f t="shared" si="0"/>
        <v>2.0926339285714288</v>
      </c>
      <c r="D41" s="2">
        <f t="shared" si="2"/>
        <v>0.1395089285714286</v>
      </c>
      <c r="E41" s="2">
        <f t="shared" si="3"/>
        <v>2.2321428571428572</v>
      </c>
    </row>
    <row r="42" spans="2:5" x14ac:dyDescent="0.25">
      <c r="B42" s="2">
        <f t="shared" si="1"/>
        <v>42</v>
      </c>
      <c r="C42" s="2">
        <f t="shared" si="0"/>
        <v>1.8374652245372194</v>
      </c>
      <c r="D42" s="2">
        <f t="shared" si="2"/>
        <v>0.10572799710591506</v>
      </c>
      <c r="E42" s="2">
        <f t="shared" si="3"/>
        <v>1.9431932216431345</v>
      </c>
    </row>
    <row r="43" spans="2:5" x14ac:dyDescent="0.25">
      <c r="B43" s="2">
        <f t="shared" si="1"/>
        <v>44</v>
      </c>
      <c r="C43" s="2">
        <f t="shared" si="0"/>
        <v>1.6115211153159414</v>
      </c>
      <c r="D43" s="2">
        <f t="shared" si="2"/>
        <v>8.0126838378699439E-2</v>
      </c>
      <c r="E43" s="2">
        <f t="shared" si="3"/>
        <v>1.6916479536946409</v>
      </c>
    </row>
    <row r="44" spans="2:5" x14ac:dyDescent="0.25">
      <c r="B44" s="2">
        <f t="shared" si="1"/>
        <v>46</v>
      </c>
      <c r="C44" s="2">
        <f t="shared" si="0"/>
        <v>1.4119402908112575</v>
      </c>
      <c r="D44" s="2">
        <f t="shared" si="2"/>
        <v>6.0724788176347952E-2</v>
      </c>
      <c r="E44" s="2">
        <f t="shared" si="3"/>
        <v>1.4726650789876055</v>
      </c>
    </row>
    <row r="45" spans="2:5" x14ac:dyDescent="0.25">
      <c r="B45" s="2">
        <f t="shared" si="1"/>
        <v>48</v>
      </c>
      <c r="C45" s="2">
        <f t="shared" si="0"/>
        <v>1.2360086303408286</v>
      </c>
      <c r="D45" s="2">
        <f t="shared" si="2"/>
        <v>4.6020783718362705E-2</v>
      </c>
      <c r="E45" s="2">
        <f t="shared" si="3"/>
        <v>1.2820294140591915</v>
      </c>
    </row>
    <row r="46" spans="2:5" x14ac:dyDescent="0.25">
      <c r="B46" s="2">
        <f t="shared" si="1"/>
        <v>50</v>
      </c>
      <c r="C46" s="2">
        <f t="shared" si="0"/>
        <v>1.0811941964285721</v>
      </c>
      <c r="D46" s="2">
        <f t="shared" si="2"/>
        <v>3.4877232142857172E-2</v>
      </c>
      <c r="E46" s="2">
        <f t="shared" si="3"/>
        <v>1.116071428571429</v>
      </c>
    </row>
    <row r="47" spans="2:5" x14ac:dyDescent="0.25">
      <c r="B47" s="2">
        <f t="shared" si="1"/>
        <v>52</v>
      </c>
      <c r="C47" s="2">
        <f t="shared" si="0"/>
        <v>0.94516461154508891</v>
      </c>
      <c r="D47" s="2">
        <f t="shared" si="2"/>
        <v>2.6431999276478782E-2</v>
      </c>
      <c r="E47" s="2">
        <f t="shared" si="3"/>
        <v>0.97159661082156767</v>
      </c>
    </row>
    <row r="48" spans="2:5" x14ac:dyDescent="0.25">
      <c r="B48" s="2">
        <f t="shared" si="1"/>
        <v>54</v>
      </c>
      <c r="C48" s="2">
        <f t="shared" si="0"/>
        <v>0.82579226725264576</v>
      </c>
      <c r="D48" s="2">
        <f t="shared" si="2"/>
        <v>2.0031709594674874E-2</v>
      </c>
      <c r="E48" s="2">
        <f t="shared" si="3"/>
        <v>0.84582397684732069</v>
      </c>
    </row>
    <row r="49" spans="2:5" x14ac:dyDescent="0.25">
      <c r="B49" s="2">
        <f t="shared" si="1"/>
        <v>56</v>
      </c>
      <c r="C49" s="2">
        <f t="shared" si="0"/>
        <v>0.7211513424497159</v>
      </c>
      <c r="D49" s="2">
        <f t="shared" si="2"/>
        <v>1.5181197044086998E-2</v>
      </c>
      <c r="E49" s="2">
        <f t="shared" si="3"/>
        <v>0.73633253949380295</v>
      </c>
    </row>
    <row r="50" spans="2:5" x14ac:dyDescent="0.25">
      <c r="B50" s="2">
        <f t="shared" si="1"/>
        <v>58</v>
      </c>
      <c r="C50" s="2">
        <f t="shared" si="0"/>
        <v>0.62950951110000508</v>
      </c>
      <c r="D50" s="2">
        <f t="shared" si="2"/>
        <v>1.1505195929590675E-2</v>
      </c>
      <c r="E50" s="2">
        <f t="shared" si="3"/>
        <v>0.64101470702959573</v>
      </c>
    </row>
    <row r="51" spans="2:5" x14ac:dyDescent="0.25">
      <c r="B51" s="2">
        <f t="shared" si="1"/>
        <v>60</v>
      </c>
      <c r="C51" s="2">
        <f t="shared" si="0"/>
        <v>0.54931640625000022</v>
      </c>
      <c r="D51" s="2">
        <f t="shared" si="2"/>
        <v>8.7193080357142912E-3</v>
      </c>
      <c r="E51" s="2">
        <f t="shared" si="3"/>
        <v>0.55803571428571452</v>
      </c>
    </row>
    <row r="52" spans="2:5" x14ac:dyDescent="0.25">
      <c r="B52" s="2">
        <f t="shared" si="1"/>
        <v>62</v>
      </c>
      <c r="C52" s="2">
        <f t="shared" si="0"/>
        <v>0.47919030559166403</v>
      </c>
      <c r="D52" s="2">
        <f t="shared" si="2"/>
        <v>6.6079998191196946E-3</v>
      </c>
      <c r="E52" s="2">
        <f t="shared" si="3"/>
        <v>0.48579830541078373</v>
      </c>
    </row>
    <row r="53" spans="2:5" x14ac:dyDescent="0.25">
      <c r="B53" s="2">
        <f t="shared" si="1"/>
        <v>64</v>
      </c>
      <c r="C53" s="2">
        <f t="shared" ref="C53:C84" si="4">$C$13*(EXP(-$C$12*B53)-EXP(-$C$11*B53))</f>
        <v>0.41790406102499161</v>
      </c>
      <c r="D53" s="2">
        <f t="shared" si="2"/>
        <v>5.0079273986687175E-3</v>
      </c>
      <c r="E53" s="2">
        <f t="shared" si="3"/>
        <v>0.42291198842366035</v>
      </c>
    </row>
    <row r="54" spans="2:5" x14ac:dyDescent="0.25">
      <c r="B54" s="2">
        <f t="shared" ref="B54:B85" si="5">B53+$C$14</f>
        <v>66</v>
      </c>
      <c r="C54" s="2">
        <f t="shared" si="4"/>
        <v>0.36437097048587969</v>
      </c>
      <c r="D54" s="2">
        <f t="shared" si="2"/>
        <v>3.7952992610217492E-3</v>
      </c>
      <c r="E54" s="2">
        <f t="shared" si="3"/>
        <v>0.36816626974690142</v>
      </c>
    </row>
    <row r="55" spans="2:5" x14ac:dyDescent="0.25">
      <c r="B55" s="2">
        <f t="shared" si="5"/>
        <v>68</v>
      </c>
      <c r="C55" s="2">
        <f t="shared" si="4"/>
        <v>0.31763105453240015</v>
      </c>
      <c r="D55" s="2">
        <f t="shared" si="2"/>
        <v>2.8762989823976682E-3</v>
      </c>
      <c r="E55" s="2">
        <f t="shared" si="3"/>
        <v>0.32050735351479781</v>
      </c>
    </row>
    <row r="56" spans="2:5" x14ac:dyDescent="0.25">
      <c r="B56" s="2">
        <f t="shared" si="5"/>
        <v>70</v>
      </c>
      <c r="C56" s="2">
        <f t="shared" si="4"/>
        <v>0.27683803013392866</v>
      </c>
      <c r="D56" s="2">
        <f t="shared" si="2"/>
        <v>2.1798270089285724E-3</v>
      </c>
      <c r="E56" s="2">
        <f t="shared" si="3"/>
        <v>0.27901785714285721</v>
      </c>
    </row>
    <row r="57" spans="2:5" x14ac:dyDescent="0.25">
      <c r="B57" s="2">
        <f t="shared" si="5"/>
        <v>72</v>
      </c>
      <c r="C57" s="2">
        <f t="shared" si="4"/>
        <v>0.24124715275061193</v>
      </c>
      <c r="D57" s="2">
        <f t="shared" si="2"/>
        <v>1.6519999547799234E-3</v>
      </c>
      <c r="E57" s="2">
        <f t="shared" si="3"/>
        <v>0.24289915270539184</v>
      </c>
    </row>
    <row r="58" spans="2:5" x14ac:dyDescent="0.25">
      <c r="B58" s="2">
        <f t="shared" si="5"/>
        <v>74</v>
      </c>
      <c r="C58" s="2">
        <f t="shared" si="4"/>
        <v>0.21020401236216296</v>
      </c>
      <c r="D58" s="2">
        <f t="shared" si="2"/>
        <v>1.2519818496671792E-3</v>
      </c>
      <c r="E58" s="2">
        <f t="shared" si="3"/>
        <v>0.21145599421183014</v>
      </c>
    </row>
    <row r="59" spans="2:5" x14ac:dyDescent="0.25">
      <c r="B59" s="2">
        <f t="shared" si="5"/>
        <v>76</v>
      </c>
      <c r="C59" s="2">
        <f t="shared" si="4"/>
        <v>0.18313431005819528</v>
      </c>
      <c r="D59" s="2">
        <f t="shared" si="2"/>
        <v>9.4882481525543718E-4</v>
      </c>
      <c r="E59" s="2">
        <f t="shared" si="3"/>
        <v>0.18408313487345071</v>
      </c>
    </row>
    <row r="60" spans="2:5" x14ac:dyDescent="0.25">
      <c r="B60" s="2">
        <f t="shared" si="5"/>
        <v>78</v>
      </c>
      <c r="C60" s="2">
        <f t="shared" si="4"/>
        <v>0.1595346020117995</v>
      </c>
      <c r="D60" s="2">
        <f t="shared" si="2"/>
        <v>7.1907474559941694E-4</v>
      </c>
      <c r="E60" s="2">
        <f t="shared" si="3"/>
        <v>0.16025367675739891</v>
      </c>
    </row>
    <row r="61" spans="2:5" x14ac:dyDescent="0.25">
      <c r="B61" s="2">
        <f t="shared" si="5"/>
        <v>80</v>
      </c>
      <c r="C61" s="2">
        <f t="shared" si="4"/>
        <v>0.13896397181919645</v>
      </c>
      <c r="D61" s="2">
        <f t="shared" si="2"/>
        <v>5.4495675223214309E-4</v>
      </c>
      <c r="E61" s="2">
        <f t="shared" si="3"/>
        <v>0.1395089285714286</v>
      </c>
    </row>
    <row r="62" spans="2:5" x14ac:dyDescent="0.25">
      <c r="B62" s="2">
        <f t="shared" si="5"/>
        <v>82</v>
      </c>
      <c r="C62" s="2">
        <f t="shared" si="4"/>
        <v>0.12103657636400093</v>
      </c>
      <c r="D62" s="2">
        <f t="shared" si="2"/>
        <v>4.1299998869498081E-4</v>
      </c>
      <c r="E62" s="2">
        <f t="shared" si="3"/>
        <v>0.1214495763526959</v>
      </c>
    </row>
    <row r="63" spans="2:5" x14ac:dyDescent="0.25">
      <c r="B63" s="2">
        <f t="shared" si="5"/>
        <v>84</v>
      </c>
      <c r="C63" s="2">
        <f t="shared" si="4"/>
        <v>0.10541500164349826</v>
      </c>
      <c r="D63" s="2">
        <f t="shared" si="2"/>
        <v>3.1299546241679474E-4</v>
      </c>
      <c r="E63" s="2">
        <f t="shared" si="3"/>
        <v>0.10572799710591506</v>
      </c>
    </row>
    <row r="64" spans="2:5" x14ac:dyDescent="0.25">
      <c r="B64" s="2">
        <f t="shared" si="5"/>
        <v>86</v>
      </c>
      <c r="C64" s="2">
        <f t="shared" si="4"/>
        <v>9.1804361232911469E-2</v>
      </c>
      <c r="D64" s="2">
        <f t="shared" si="2"/>
        <v>2.3720620381385921E-4</v>
      </c>
      <c r="E64" s="2">
        <f t="shared" si="3"/>
        <v>9.2041567436725341E-2</v>
      </c>
    </row>
    <row r="65" spans="2:5" x14ac:dyDescent="0.25">
      <c r="B65" s="2">
        <f t="shared" si="5"/>
        <v>88</v>
      </c>
      <c r="C65" s="2">
        <f t="shared" si="4"/>
        <v>7.9947069692299574E-2</v>
      </c>
      <c r="D65" s="2">
        <f t="shared" si="2"/>
        <v>1.7976868639985421E-4</v>
      </c>
      <c r="E65" s="2">
        <f t="shared" si="3"/>
        <v>8.0126838378699439E-2</v>
      </c>
    </row>
    <row r="66" spans="2:5" x14ac:dyDescent="0.25">
      <c r="B66" s="2">
        <f t="shared" si="5"/>
        <v>90</v>
      </c>
      <c r="C66" s="2">
        <f t="shared" si="4"/>
        <v>6.961822509765625E-2</v>
      </c>
      <c r="D66" s="2">
        <f t="shared" si="2"/>
        <v>1.3623918805803575E-4</v>
      </c>
      <c r="E66" s="2">
        <f t="shared" si="3"/>
        <v>6.9754464285714288E-2</v>
      </c>
    </row>
    <row r="67" spans="2:5" x14ac:dyDescent="0.25">
      <c r="B67" s="2">
        <f t="shared" si="5"/>
        <v>92</v>
      </c>
      <c r="C67" s="2">
        <f t="shared" si="4"/>
        <v>6.0621538179174213E-2</v>
      </c>
      <c r="D67" s="2">
        <f t="shared" si="2"/>
        <v>1.0324999717374519E-4</v>
      </c>
      <c r="E67" s="2">
        <f t="shared" si="3"/>
        <v>6.0724788176347952E-2</v>
      </c>
    </row>
    <row r="68" spans="2:5" x14ac:dyDescent="0.25">
      <c r="B68" s="2">
        <f t="shared" si="5"/>
        <v>94</v>
      </c>
      <c r="C68" s="2">
        <f t="shared" si="4"/>
        <v>5.2785749687353334E-2</v>
      </c>
      <c r="D68" s="2">
        <f t="shared" si="2"/>
        <v>7.8248865604198671E-5</v>
      </c>
      <c r="E68" s="2">
        <f t="shared" si="3"/>
        <v>5.2863998552957529E-2</v>
      </c>
    </row>
    <row r="69" spans="2:5" x14ac:dyDescent="0.25">
      <c r="B69" s="2">
        <f t="shared" si="5"/>
        <v>96</v>
      </c>
      <c r="C69" s="2">
        <f t="shared" si="4"/>
        <v>4.5961482167409244E-2</v>
      </c>
      <c r="D69" s="2">
        <f t="shared" si="2"/>
        <v>5.9301550953464905E-5</v>
      </c>
      <c r="E69" s="2">
        <f t="shared" si="3"/>
        <v>4.6020783718362705E-2</v>
      </c>
    </row>
    <row r="70" spans="2:5" x14ac:dyDescent="0.25">
      <c r="B70" s="2">
        <f t="shared" si="5"/>
        <v>98</v>
      </c>
      <c r="C70" s="2">
        <f t="shared" si="4"/>
        <v>4.0018477017749784E-2</v>
      </c>
      <c r="D70" s="2">
        <f t="shared" si="2"/>
        <v>4.494217159996362E-5</v>
      </c>
      <c r="E70" s="2">
        <f t="shared" si="3"/>
        <v>4.0063419189349747E-2</v>
      </c>
    </row>
    <row r="71" spans="2:5" x14ac:dyDescent="0.25">
      <c r="B71" s="2">
        <f t="shared" si="5"/>
        <v>100</v>
      </c>
      <c r="C71" s="2">
        <f t="shared" si="4"/>
        <v>3.4843172345842666E-2</v>
      </c>
      <c r="D71" s="2">
        <f t="shared" si="2"/>
        <v>3.4059797014508991E-5</v>
      </c>
      <c r="E71" s="2">
        <f t="shared" si="3"/>
        <v>3.4877232142857172E-2</v>
      </c>
    </row>
    <row r="72" spans="2:5" x14ac:dyDescent="0.25">
      <c r="B72" s="2">
        <f t="shared" si="5"/>
        <v>102</v>
      </c>
      <c r="C72" s="2">
        <f t="shared" si="4"/>
        <v>3.0336581588880564E-2</v>
      </c>
      <c r="D72" s="2">
        <f t="shared" si="2"/>
        <v>2.5812499293436334E-5</v>
      </c>
      <c r="E72" s="2">
        <f t="shared" si="3"/>
        <v>3.0362394088174E-2</v>
      </c>
    </row>
    <row r="73" spans="2:5" x14ac:dyDescent="0.25">
      <c r="B73" s="2">
        <f t="shared" si="5"/>
        <v>104</v>
      </c>
      <c r="C73" s="2">
        <f t="shared" si="4"/>
        <v>2.6412437060077731E-2</v>
      </c>
      <c r="D73" s="2">
        <f t="shared" si="2"/>
        <v>1.9562216401049702E-5</v>
      </c>
      <c r="E73" s="2">
        <f t="shared" si="3"/>
        <v>2.6431999276478782E-2</v>
      </c>
    </row>
    <row r="74" spans="2:5" x14ac:dyDescent="0.25">
      <c r="B74" s="2">
        <f t="shared" si="5"/>
        <v>106</v>
      </c>
      <c r="C74" s="2">
        <f t="shared" si="4"/>
        <v>2.2995566471442984E-2</v>
      </c>
      <c r="D74" s="2">
        <f t="shared" si="2"/>
        <v>1.4825387738366223E-5</v>
      </c>
      <c r="E74" s="2">
        <f t="shared" si="3"/>
        <v>2.3010391859181349E-2</v>
      </c>
    </row>
    <row r="75" spans="2:5" x14ac:dyDescent="0.25">
      <c r="B75" s="2">
        <f t="shared" si="5"/>
        <v>108</v>
      </c>
      <c r="C75" s="2">
        <f t="shared" si="4"/>
        <v>2.0020474051774886E-2</v>
      </c>
      <c r="D75" s="2">
        <f t="shared" si="2"/>
        <v>1.1235542899990903E-5</v>
      </c>
      <c r="E75" s="2">
        <f t="shared" si="3"/>
        <v>2.0031709594674874E-2</v>
      </c>
    </row>
    <row r="76" spans="2:5" x14ac:dyDescent="0.25">
      <c r="B76" s="2">
        <f t="shared" si="5"/>
        <v>110</v>
      </c>
      <c r="C76" s="2">
        <f t="shared" si="4"/>
        <v>1.7430101122174961E-2</v>
      </c>
      <c r="D76" s="2">
        <f t="shared" si="2"/>
        <v>8.5149492536272459E-6</v>
      </c>
      <c r="E76" s="2">
        <f t="shared" si="3"/>
        <v>1.7438616071428586E-2</v>
      </c>
    </row>
    <row r="77" spans="2:5" x14ac:dyDescent="0.25">
      <c r="B77" s="2">
        <f t="shared" si="5"/>
        <v>112</v>
      </c>
      <c r="C77" s="2">
        <f t="shared" si="4"/>
        <v>1.5174743919263638E-2</v>
      </c>
      <c r="D77" s="2">
        <f t="shared" si="2"/>
        <v>6.4531248233590827E-6</v>
      </c>
      <c r="E77" s="2">
        <f t="shared" si="3"/>
        <v>1.5181197044086998E-2</v>
      </c>
    </row>
    <row r="78" spans="2:5" x14ac:dyDescent="0.25">
      <c r="B78" s="2">
        <f t="shared" si="5"/>
        <v>114</v>
      </c>
      <c r="C78" s="2">
        <f t="shared" si="4"/>
        <v>1.3211109084139128E-2</v>
      </c>
      <c r="D78" s="2">
        <f t="shared" si="2"/>
        <v>4.8905541002624245E-6</v>
      </c>
      <c r="E78" s="2">
        <f t="shared" si="3"/>
        <v>1.3215999638239391E-2</v>
      </c>
    </row>
    <row r="79" spans="2:5" x14ac:dyDescent="0.25">
      <c r="B79" s="2">
        <f t="shared" si="5"/>
        <v>116</v>
      </c>
      <c r="C79" s="2">
        <f t="shared" si="4"/>
        <v>1.1501489582656083E-2</v>
      </c>
      <c r="D79" s="2">
        <f t="shared" si="2"/>
        <v>3.7063469345915549E-6</v>
      </c>
      <c r="E79" s="2">
        <f t="shared" si="3"/>
        <v>1.1505195929590675E-2</v>
      </c>
    </row>
    <row r="80" spans="2:5" x14ac:dyDescent="0.25">
      <c r="B80" s="2">
        <f t="shared" si="5"/>
        <v>118</v>
      </c>
      <c r="C80" s="2">
        <f t="shared" si="4"/>
        <v>1.0013045911612438E-2</v>
      </c>
      <c r="D80" s="2">
        <f t="shared" si="2"/>
        <v>2.8088857249977254E-6</v>
      </c>
      <c r="E80" s="2">
        <f t="shared" si="3"/>
        <v>1.0015854797337435E-2</v>
      </c>
    </row>
    <row r="81" spans="2:5" x14ac:dyDescent="0.25">
      <c r="B81" s="2">
        <f t="shared" si="5"/>
        <v>120</v>
      </c>
      <c r="C81" s="2">
        <f t="shared" si="4"/>
        <v>8.7171792984008841E-3</v>
      </c>
      <c r="D81" s="2">
        <f t="shared" si="2"/>
        <v>2.1287373134068115E-6</v>
      </c>
      <c r="E81" s="2">
        <f t="shared" si="3"/>
        <v>8.7193080357142912E-3</v>
      </c>
    </row>
    <row r="82" spans="2:5" x14ac:dyDescent="0.25">
      <c r="B82" s="2">
        <f t="shared" si="5"/>
        <v>122</v>
      </c>
      <c r="C82" s="2">
        <f t="shared" si="4"/>
        <v>7.5889852408376592E-3</v>
      </c>
      <c r="D82" s="2">
        <f t="shared" si="2"/>
        <v>1.6132812058397705E-6</v>
      </c>
      <c r="E82" s="2">
        <f t="shared" si="3"/>
        <v>7.5905985220434992E-3</v>
      </c>
    </row>
    <row r="83" spans="2:5" x14ac:dyDescent="0.25">
      <c r="B83" s="2">
        <f t="shared" si="5"/>
        <v>124</v>
      </c>
      <c r="C83" s="2">
        <f t="shared" si="4"/>
        <v>6.6067771805946298E-3</v>
      </c>
      <c r="D83" s="2">
        <f t="shared" si="2"/>
        <v>1.2226385250656059E-6</v>
      </c>
      <c r="E83" s="2">
        <f t="shared" si="3"/>
        <v>6.6079998191196946E-3</v>
      </c>
    </row>
    <row r="84" spans="2:5" x14ac:dyDescent="0.25">
      <c r="B84" s="2">
        <f t="shared" si="5"/>
        <v>126</v>
      </c>
      <c r="C84" s="2">
        <f t="shared" si="4"/>
        <v>5.7516713780616886E-3</v>
      </c>
      <c r="D84" s="2">
        <f t="shared" si="2"/>
        <v>9.2658673364788861E-7</v>
      </c>
      <c r="E84" s="2">
        <f t="shared" si="3"/>
        <v>5.7525979647953364E-3</v>
      </c>
    </row>
    <row r="85" spans="2:5" x14ac:dyDescent="0.25">
      <c r="B85" s="2">
        <f t="shared" si="5"/>
        <v>128</v>
      </c>
      <c r="C85" s="2">
        <f t="shared" ref="C85:C99" si="6">$C$13*(EXP(-$C$12*B85)-EXP(-$C$11*B85))</f>
        <v>5.0072251772374683E-3</v>
      </c>
      <c r="D85" s="2">
        <f t="shared" si="2"/>
        <v>7.0222143124943125E-7</v>
      </c>
      <c r="E85" s="2">
        <f t="shared" si="3"/>
        <v>5.0079273986687175E-3</v>
      </c>
    </row>
    <row r="86" spans="2:5" x14ac:dyDescent="0.25">
      <c r="B86" s="2">
        <f t="shared" ref="B86:B99" si="7">B85+$C$14</f>
        <v>130</v>
      </c>
      <c r="C86" s="2">
        <f t="shared" si="6"/>
        <v>4.3591218335287943E-3</v>
      </c>
      <c r="D86" s="2">
        <f t="shared" ref="D86:D99" si="8">ABS($C$13*EXP(-$C$11*B86))</f>
        <v>5.3218432835170277E-7</v>
      </c>
      <c r="E86" s="2">
        <f t="shared" ref="E86:E99" si="9">ABS($C$13*EXP(-$C$12*B86))</f>
        <v>4.3596540178571456E-3</v>
      </c>
    </row>
    <row r="87" spans="2:5" x14ac:dyDescent="0.25">
      <c r="B87" s="2">
        <f t="shared" si="7"/>
        <v>132</v>
      </c>
      <c r="C87" s="2">
        <f t="shared" si="6"/>
        <v>3.7948959407202894E-3</v>
      </c>
      <c r="D87" s="2">
        <f t="shared" si="8"/>
        <v>4.0332030145994256E-7</v>
      </c>
      <c r="E87" s="2">
        <f t="shared" si="9"/>
        <v>3.7952992610217492E-3</v>
      </c>
    </row>
    <row r="88" spans="2:5" x14ac:dyDescent="0.25">
      <c r="B88" s="2">
        <f t="shared" si="7"/>
        <v>134</v>
      </c>
      <c r="C88" s="2">
        <f t="shared" si="6"/>
        <v>3.3036942499285811E-3</v>
      </c>
      <c r="D88" s="2">
        <f t="shared" si="8"/>
        <v>3.0565963126640143E-7</v>
      </c>
      <c r="E88" s="2">
        <f t="shared" si="9"/>
        <v>3.3039999095598473E-3</v>
      </c>
    </row>
    <row r="89" spans="2:5" x14ac:dyDescent="0.25">
      <c r="B89" s="2">
        <f t="shared" si="7"/>
        <v>136</v>
      </c>
      <c r="C89" s="2">
        <f t="shared" si="6"/>
        <v>2.8760673357142563E-3</v>
      </c>
      <c r="D89" s="2">
        <f t="shared" si="8"/>
        <v>2.316466834119721E-7</v>
      </c>
      <c r="E89" s="2">
        <f t="shared" si="9"/>
        <v>2.8762989823976682E-3</v>
      </c>
    </row>
    <row r="90" spans="2:5" x14ac:dyDescent="0.25">
      <c r="B90" s="2">
        <f t="shared" si="7"/>
        <v>138</v>
      </c>
      <c r="C90" s="2">
        <f t="shared" si="6"/>
        <v>2.5037881439765467E-3</v>
      </c>
      <c r="D90" s="2">
        <f t="shared" si="8"/>
        <v>1.7555535781235778E-7</v>
      </c>
      <c r="E90" s="2">
        <f t="shared" si="9"/>
        <v>2.5039636993343588E-3</v>
      </c>
    </row>
    <row r="91" spans="2:5" x14ac:dyDescent="0.25">
      <c r="B91" s="2">
        <f t="shared" si="7"/>
        <v>140</v>
      </c>
      <c r="C91" s="2">
        <f t="shared" si="6"/>
        <v>2.1796939628464847E-3</v>
      </c>
      <c r="D91" s="2">
        <f t="shared" si="8"/>
        <v>1.3304608208792566E-7</v>
      </c>
      <c r="E91" s="2">
        <f t="shared" si="9"/>
        <v>2.1798270089285724E-3</v>
      </c>
    </row>
    <row r="92" spans="2:5" x14ac:dyDescent="0.25">
      <c r="B92" s="2">
        <f t="shared" si="7"/>
        <v>142</v>
      </c>
      <c r="C92" s="2">
        <f t="shared" si="6"/>
        <v>1.8975488004355093E-3</v>
      </c>
      <c r="D92" s="2">
        <f t="shared" si="8"/>
        <v>1.0083007536498563E-7</v>
      </c>
      <c r="E92" s="2">
        <f t="shared" si="9"/>
        <v>1.8976496305108744E-3</v>
      </c>
    </row>
    <row r="93" spans="2:5" x14ac:dyDescent="0.25">
      <c r="B93" s="2">
        <f t="shared" si="7"/>
        <v>144</v>
      </c>
      <c r="C93" s="2">
        <f t="shared" si="6"/>
        <v>1.6519235398721069E-3</v>
      </c>
      <c r="D93" s="2">
        <f t="shared" si="8"/>
        <v>7.641490781660033E-8</v>
      </c>
      <c r="E93" s="2">
        <f t="shared" si="9"/>
        <v>1.6519999547799234E-3</v>
      </c>
    </row>
    <row r="94" spans="2:5" x14ac:dyDescent="0.25">
      <c r="B94" s="2">
        <f t="shared" si="7"/>
        <v>146</v>
      </c>
      <c r="C94" s="2">
        <f t="shared" si="6"/>
        <v>1.4380915795279808E-3</v>
      </c>
      <c r="D94" s="2">
        <f t="shared" si="8"/>
        <v>5.7911670852993019E-8</v>
      </c>
      <c r="E94" s="2">
        <f t="shared" si="9"/>
        <v>1.4381494911988339E-3</v>
      </c>
    </row>
    <row r="95" spans="2:5" x14ac:dyDescent="0.25">
      <c r="B95" s="2">
        <f t="shared" si="7"/>
        <v>148</v>
      </c>
      <c r="C95" s="2">
        <f t="shared" si="6"/>
        <v>1.251937960827726E-3</v>
      </c>
      <c r="D95" s="2">
        <f t="shared" si="8"/>
        <v>4.3888839453089433E-8</v>
      </c>
      <c r="E95" s="2">
        <f t="shared" si="9"/>
        <v>1.2519818496671792E-3</v>
      </c>
    </row>
    <row r="96" spans="2:5" x14ac:dyDescent="0.25">
      <c r="B96" s="2">
        <f t="shared" si="7"/>
        <v>150</v>
      </c>
      <c r="C96" s="2">
        <f t="shared" si="6"/>
        <v>1.0898802429437642E-3</v>
      </c>
      <c r="D96" s="2">
        <f t="shared" si="8"/>
        <v>3.3261520521981403E-8</v>
      </c>
      <c r="E96" s="2">
        <f t="shared" si="9"/>
        <v>1.0899135044642862E-3</v>
      </c>
    </row>
    <row r="97" spans="2:5" x14ac:dyDescent="0.25">
      <c r="B97" s="2">
        <f t="shared" si="7"/>
        <v>152</v>
      </c>
      <c r="C97" s="2">
        <f t="shared" si="6"/>
        <v>9.4879960773659592E-4</v>
      </c>
      <c r="D97" s="2">
        <f t="shared" si="8"/>
        <v>2.5207518841246397E-8</v>
      </c>
      <c r="E97" s="2">
        <f t="shared" si="9"/>
        <v>9.4882481525543718E-4</v>
      </c>
    </row>
    <row r="98" spans="2:5" x14ac:dyDescent="0.25">
      <c r="B98" s="2">
        <f t="shared" si="7"/>
        <v>154</v>
      </c>
      <c r="C98" s="2">
        <f t="shared" si="6"/>
        <v>8.2598087366300742E-4</v>
      </c>
      <c r="D98" s="2">
        <f t="shared" si="8"/>
        <v>1.9103726954150079E-8</v>
      </c>
      <c r="E98" s="2">
        <f t="shared" si="9"/>
        <v>8.2599997738996161E-4</v>
      </c>
    </row>
    <row r="99" spans="2:5" x14ac:dyDescent="0.25">
      <c r="B99" s="2">
        <f t="shared" si="7"/>
        <v>156</v>
      </c>
      <c r="C99" s="2">
        <f t="shared" si="6"/>
        <v>7.1906026768170372E-4</v>
      </c>
      <c r="D99" s="2">
        <f t="shared" si="8"/>
        <v>1.4477917713248251E-8</v>
      </c>
      <c r="E99" s="2">
        <f t="shared" si="9"/>
        <v>7.1907474559941694E-4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 Flop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Dubins</dc:creator>
  <cp:lastModifiedBy>dndub_000</cp:lastModifiedBy>
  <dcterms:created xsi:type="dcterms:W3CDTF">2012-11-27T21:14:01Z</dcterms:created>
  <dcterms:modified xsi:type="dcterms:W3CDTF">2013-11-04T17:46:37Z</dcterms:modified>
</cp:coreProperties>
</file>