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Lectures/PHC331 2021/Programs/Excel Programs/"/>
    </mc:Choice>
  </mc:AlternateContent>
  <xr:revisionPtr revIDLastSave="0" documentId="11_B40A6FBEF7AA2BE90017FC52E7EFED1EBE40A374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ultiple IV (amount)" sheetId="3" r:id="rId1"/>
    <sheet name="Multiple IV" sheetId="1" r:id="rId2"/>
    <sheet name="Multiple Oral 1C" sheetId="2" r:id="rId3"/>
    <sheet name="Infusion" sheetId="5" r:id="rId4"/>
    <sheet name="SS Attainment" sheetId="4" r:id="rId5"/>
  </sheets>
  <definedNames>
    <definedName name="Dose">'Multiple Oral 1C'!$D$10</definedName>
    <definedName name="F">'Multiple Oral 1C'!$G$10</definedName>
    <definedName name="ka">'Multiple Oral 1C'!$G$17</definedName>
    <definedName name="ke">'Multiple Oral 1C'!$G$16</definedName>
    <definedName name="tau">'Multiple Oral 1C'!$D$12</definedName>
    <definedName name="Vd">'Multiple Oral 1C'!$G$9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B40" i="4" l="1"/>
  <c r="C14" i="4"/>
  <c r="C13" i="4" l="1"/>
  <c r="C12" i="4"/>
  <c r="B19" i="5" l="1"/>
  <c r="B20" i="5" s="1"/>
  <c r="B21" i="5" s="1"/>
  <c r="L15" i="5"/>
  <c r="L14" i="5"/>
  <c r="G14" i="5"/>
  <c r="L13" i="5"/>
  <c r="L12" i="5"/>
  <c r="D12" i="5"/>
  <c r="D19" i="5" l="1"/>
  <c r="D20" i="5"/>
  <c r="D21" i="5"/>
  <c r="D18" i="5"/>
  <c r="G15" i="5"/>
  <c r="D11" i="5" s="1"/>
  <c r="B22" i="5"/>
  <c r="D22" i="5" s="1"/>
  <c r="E19" i="5" l="1"/>
  <c r="E21" i="5"/>
  <c r="C21" i="5" s="1"/>
  <c r="E20" i="5"/>
  <c r="E22" i="5"/>
  <c r="E18" i="5"/>
  <c r="C19" i="5"/>
  <c r="C20" i="5"/>
  <c r="C18" i="5"/>
  <c r="C22" i="5"/>
  <c r="B23" i="5"/>
  <c r="D23" i="5" s="1"/>
  <c r="E23" i="5" l="1"/>
  <c r="C23" i="5" s="1"/>
  <c r="B24" i="5"/>
  <c r="C11" i="4"/>
  <c r="D24" i="5" l="1"/>
  <c r="E24" i="5"/>
  <c r="E32" i="4"/>
  <c r="F32" i="4" s="1"/>
  <c r="E36" i="4"/>
  <c r="F36" i="4" s="1"/>
  <c r="E29" i="4"/>
  <c r="F29" i="4" s="1"/>
  <c r="E33" i="4"/>
  <c r="F33" i="4" s="1"/>
  <c r="E37" i="4"/>
  <c r="F37" i="4" s="1"/>
  <c r="E30" i="4"/>
  <c r="F30" i="4" s="1"/>
  <c r="E34" i="4"/>
  <c r="F34" i="4" s="1"/>
  <c r="E38" i="4"/>
  <c r="F38" i="4" s="1"/>
  <c r="E31" i="4"/>
  <c r="F31" i="4" s="1"/>
  <c r="E35" i="4"/>
  <c r="F35" i="4" s="1"/>
  <c r="E28" i="4"/>
  <c r="F28" i="4" s="1"/>
  <c r="C16" i="4"/>
  <c r="B25" i="5"/>
  <c r="E11" i="2"/>
  <c r="E11" i="1"/>
  <c r="E11" i="3"/>
  <c r="B19" i="3"/>
  <c r="C18" i="3"/>
  <c r="L15" i="3"/>
  <c r="L14" i="3"/>
  <c r="G14" i="3"/>
  <c r="L13" i="3"/>
  <c r="L12" i="3"/>
  <c r="D25" i="5" l="1"/>
  <c r="E25" i="5"/>
  <c r="C25" i="5" s="1"/>
  <c r="C24" i="5"/>
  <c r="G15" i="3"/>
  <c r="D18" i="3" s="1"/>
  <c r="E19" i="3"/>
  <c r="E18" i="3"/>
  <c r="C17" i="4"/>
  <c r="C18" i="4"/>
  <c r="B26" i="5"/>
  <c r="B20" i="3"/>
  <c r="E20" i="3" s="1"/>
  <c r="C19" i="3"/>
  <c r="D19" i="3" s="1"/>
  <c r="G14" i="1"/>
  <c r="G17" i="2"/>
  <c r="G16" i="2"/>
  <c r="C20" i="3" l="1"/>
  <c r="D20" i="3" s="1"/>
  <c r="D26" i="5"/>
  <c r="E26" i="5"/>
  <c r="B21" i="3"/>
  <c r="E21" i="3" s="1"/>
  <c r="E18" i="1"/>
  <c r="G22" i="2"/>
  <c r="G18" i="2"/>
  <c r="E25" i="2"/>
  <c r="B27" i="5"/>
  <c r="G19" i="2"/>
  <c r="G20" i="2"/>
  <c r="B22" i="3"/>
  <c r="E22" i="3" s="1"/>
  <c r="B26" i="2"/>
  <c r="C25" i="2"/>
  <c r="L15" i="2"/>
  <c r="L14" i="2"/>
  <c r="L13" i="2"/>
  <c r="L12" i="2"/>
  <c r="L15" i="1"/>
  <c r="L14" i="1"/>
  <c r="L13" i="1"/>
  <c r="L12" i="1"/>
  <c r="C18" i="1"/>
  <c r="B19" i="1"/>
  <c r="C19" i="1" s="1"/>
  <c r="G15" i="1"/>
  <c r="C21" i="3" l="1"/>
  <c r="D21" i="3" s="1"/>
  <c r="D27" i="5"/>
  <c r="C27" i="5" s="1"/>
  <c r="E27" i="5"/>
  <c r="C26" i="5"/>
  <c r="D19" i="1"/>
  <c r="E19" i="1"/>
  <c r="D18" i="1"/>
  <c r="D25" i="2"/>
  <c r="B28" i="5"/>
  <c r="G21" i="2"/>
  <c r="B27" i="2"/>
  <c r="E27" i="2" s="1"/>
  <c r="E26" i="2"/>
  <c r="B23" i="3"/>
  <c r="E23" i="3" s="1"/>
  <c r="C22" i="3"/>
  <c r="D22" i="3" s="1"/>
  <c r="C26" i="2"/>
  <c r="D26" i="2" s="1"/>
  <c r="C27" i="2"/>
  <c r="D27" i="2" s="1"/>
  <c r="B28" i="2"/>
  <c r="E28" i="2" s="1"/>
  <c r="B20" i="1"/>
  <c r="E20" i="1" s="1"/>
  <c r="D28" i="5" l="1"/>
  <c r="E28" i="5"/>
  <c r="C28" i="5" s="1"/>
  <c r="B29" i="5"/>
  <c r="B24" i="3"/>
  <c r="E24" i="3" s="1"/>
  <c r="C23" i="3"/>
  <c r="D23" i="3" s="1"/>
  <c r="B29" i="2"/>
  <c r="E29" i="2" s="1"/>
  <c r="C28" i="2"/>
  <c r="D28" i="2" s="1"/>
  <c r="C20" i="1"/>
  <c r="D20" i="1" s="1"/>
  <c r="B21" i="1"/>
  <c r="D29" i="5" l="1"/>
  <c r="E29" i="5"/>
  <c r="C21" i="1"/>
  <c r="D21" i="1" s="1"/>
  <c r="E21" i="1"/>
  <c r="B30" i="5"/>
  <c r="B25" i="3"/>
  <c r="E25" i="3" s="1"/>
  <c r="C24" i="3"/>
  <c r="D24" i="3" s="1"/>
  <c r="B30" i="2"/>
  <c r="E30" i="2" s="1"/>
  <c r="C29" i="2"/>
  <c r="D29" i="2" s="1"/>
  <c r="B22" i="1"/>
  <c r="E22" i="1" s="1"/>
  <c r="D30" i="5" l="1"/>
  <c r="E30" i="5"/>
  <c r="C29" i="5"/>
  <c r="B31" i="5"/>
  <c r="B26" i="3"/>
  <c r="E26" i="3" s="1"/>
  <c r="C25" i="3"/>
  <c r="D25" i="3" s="1"/>
  <c r="C30" i="2"/>
  <c r="D30" i="2" s="1"/>
  <c r="B31" i="2"/>
  <c r="E31" i="2" s="1"/>
  <c r="C22" i="1"/>
  <c r="D22" i="1" s="1"/>
  <c r="B23" i="1"/>
  <c r="D31" i="5" l="1"/>
  <c r="E31" i="5"/>
  <c r="C30" i="5"/>
  <c r="C23" i="1"/>
  <c r="D23" i="1" s="1"/>
  <c r="E23" i="1"/>
  <c r="B32" i="5"/>
  <c r="B27" i="3"/>
  <c r="E27" i="3" s="1"/>
  <c r="C26" i="3"/>
  <c r="D26" i="3" s="1"/>
  <c r="B32" i="2"/>
  <c r="E32" i="2" s="1"/>
  <c r="C31" i="2"/>
  <c r="D31" i="2" s="1"/>
  <c r="B24" i="1"/>
  <c r="E24" i="1" s="1"/>
  <c r="D32" i="5" l="1"/>
  <c r="E32" i="5"/>
  <c r="C32" i="5" s="1"/>
  <c r="C31" i="5"/>
  <c r="B33" i="5"/>
  <c r="B28" i="3"/>
  <c r="E28" i="3" s="1"/>
  <c r="C27" i="3"/>
  <c r="D27" i="3" s="1"/>
  <c r="B33" i="2"/>
  <c r="E33" i="2" s="1"/>
  <c r="C32" i="2"/>
  <c r="D32" i="2" s="1"/>
  <c r="C24" i="1"/>
  <c r="D24" i="1" s="1"/>
  <c r="B25" i="1"/>
  <c r="D33" i="5" l="1"/>
  <c r="E33" i="5"/>
  <c r="C25" i="1"/>
  <c r="D25" i="1" s="1"/>
  <c r="E25" i="1"/>
  <c r="B34" i="5"/>
  <c r="B29" i="3"/>
  <c r="E29" i="3" s="1"/>
  <c r="C28" i="3"/>
  <c r="D28" i="3" s="1"/>
  <c r="B34" i="2"/>
  <c r="E34" i="2" s="1"/>
  <c r="C33" i="2"/>
  <c r="D33" i="2" s="1"/>
  <c r="B26" i="1"/>
  <c r="D34" i="5" l="1"/>
  <c r="E34" i="5"/>
  <c r="C34" i="5" s="1"/>
  <c r="C33" i="5"/>
  <c r="C26" i="1"/>
  <c r="D26" i="1" s="1"/>
  <c r="E26" i="1"/>
  <c r="B35" i="5"/>
  <c r="B30" i="3"/>
  <c r="E30" i="3" s="1"/>
  <c r="C29" i="3"/>
  <c r="D29" i="3" s="1"/>
  <c r="C34" i="2"/>
  <c r="D34" i="2" s="1"/>
  <c r="B35" i="2"/>
  <c r="E35" i="2" s="1"/>
  <c r="B27" i="1"/>
  <c r="E27" i="1" s="1"/>
  <c r="D35" i="5" l="1"/>
  <c r="E35" i="5"/>
  <c r="C35" i="5" s="1"/>
  <c r="B36" i="5"/>
  <c r="B31" i="3"/>
  <c r="E31" i="3" s="1"/>
  <c r="C30" i="3"/>
  <c r="D30" i="3" s="1"/>
  <c r="C35" i="2"/>
  <c r="D35" i="2" s="1"/>
  <c r="B36" i="2"/>
  <c r="E36" i="2" s="1"/>
  <c r="C27" i="1"/>
  <c r="D27" i="1" s="1"/>
  <c r="B28" i="1"/>
  <c r="D36" i="5" l="1"/>
  <c r="E36" i="5"/>
  <c r="C28" i="1"/>
  <c r="D28" i="1" s="1"/>
  <c r="E28" i="1"/>
  <c r="B37" i="5"/>
  <c r="B32" i="3"/>
  <c r="E32" i="3" s="1"/>
  <c r="C31" i="3"/>
  <c r="D31" i="3" s="1"/>
  <c r="B37" i="2"/>
  <c r="E37" i="2" s="1"/>
  <c r="C36" i="2"/>
  <c r="D36" i="2" s="1"/>
  <c r="B29" i="1"/>
  <c r="D37" i="5" l="1"/>
  <c r="E37" i="5"/>
  <c r="C37" i="5" s="1"/>
  <c r="C36" i="5"/>
  <c r="C29" i="1"/>
  <c r="D29" i="1" s="1"/>
  <c r="E29" i="1"/>
  <c r="B38" i="5"/>
  <c r="B33" i="3"/>
  <c r="E33" i="3" s="1"/>
  <c r="C32" i="3"/>
  <c r="D32" i="3" s="1"/>
  <c r="B38" i="2"/>
  <c r="E38" i="2" s="1"/>
  <c r="C37" i="2"/>
  <c r="D37" i="2" s="1"/>
  <c r="B30" i="1"/>
  <c r="D38" i="5" l="1"/>
  <c r="E38" i="5"/>
  <c r="C30" i="1"/>
  <c r="D30" i="1" s="1"/>
  <c r="E30" i="1"/>
  <c r="B39" i="5"/>
  <c r="B34" i="3"/>
  <c r="E34" i="3" s="1"/>
  <c r="C33" i="3"/>
  <c r="D33" i="3" s="1"/>
  <c r="C38" i="2"/>
  <c r="D38" i="2" s="1"/>
  <c r="B39" i="2"/>
  <c r="E39" i="2" s="1"/>
  <c r="B31" i="1"/>
  <c r="D39" i="5" l="1"/>
  <c r="E39" i="5"/>
  <c r="C38" i="5"/>
  <c r="C31" i="1"/>
  <c r="D31" i="1" s="1"/>
  <c r="E31" i="1"/>
  <c r="B40" i="5"/>
  <c r="B35" i="3"/>
  <c r="E35" i="3" s="1"/>
  <c r="C34" i="3"/>
  <c r="D34" i="3" s="1"/>
  <c r="C39" i="2"/>
  <c r="D39" i="2" s="1"/>
  <c r="B40" i="2"/>
  <c r="E40" i="2" s="1"/>
  <c r="B32" i="1"/>
  <c r="D40" i="5" l="1"/>
  <c r="E40" i="5"/>
  <c r="C39" i="5"/>
  <c r="C32" i="1"/>
  <c r="D32" i="1" s="1"/>
  <c r="E32" i="1"/>
  <c r="B41" i="5"/>
  <c r="B36" i="3"/>
  <c r="E36" i="3" s="1"/>
  <c r="C35" i="3"/>
  <c r="D35" i="3" s="1"/>
  <c r="B41" i="2"/>
  <c r="E41" i="2" s="1"/>
  <c r="C40" i="2"/>
  <c r="D40" i="2" s="1"/>
  <c r="B33" i="1"/>
  <c r="D41" i="5" l="1"/>
  <c r="E41" i="5"/>
  <c r="C40" i="5"/>
  <c r="C33" i="1"/>
  <c r="D33" i="1" s="1"/>
  <c r="E33" i="1"/>
  <c r="B42" i="5"/>
  <c r="B37" i="3"/>
  <c r="E37" i="3" s="1"/>
  <c r="C36" i="3"/>
  <c r="D36" i="3" s="1"/>
  <c r="B42" i="2"/>
  <c r="E42" i="2" s="1"/>
  <c r="C41" i="2"/>
  <c r="D41" i="2" s="1"/>
  <c r="B34" i="1"/>
  <c r="D42" i="5" l="1"/>
  <c r="E42" i="5"/>
  <c r="C41" i="5"/>
  <c r="C34" i="1"/>
  <c r="D34" i="1" s="1"/>
  <c r="E34" i="1"/>
  <c r="B43" i="5"/>
  <c r="B38" i="3"/>
  <c r="E38" i="3" s="1"/>
  <c r="C37" i="3"/>
  <c r="D37" i="3" s="1"/>
  <c r="C42" i="2"/>
  <c r="D42" i="2" s="1"/>
  <c r="B43" i="2"/>
  <c r="E43" i="2" s="1"/>
  <c r="B35" i="1"/>
  <c r="D43" i="5" l="1"/>
  <c r="E43" i="5"/>
  <c r="C43" i="5" s="1"/>
  <c r="C42" i="5"/>
  <c r="C35" i="1"/>
  <c r="D35" i="1" s="1"/>
  <c r="E35" i="1"/>
  <c r="B44" i="5"/>
  <c r="B39" i="3"/>
  <c r="E39" i="3" s="1"/>
  <c r="C38" i="3"/>
  <c r="D38" i="3" s="1"/>
  <c r="B44" i="2"/>
  <c r="E44" i="2" s="1"/>
  <c r="C43" i="2"/>
  <c r="D43" i="2" s="1"/>
  <c r="B36" i="1"/>
  <c r="D44" i="5" l="1"/>
  <c r="E44" i="5"/>
  <c r="C44" i="5" s="1"/>
  <c r="C36" i="1"/>
  <c r="D36" i="1" s="1"/>
  <c r="E36" i="1"/>
  <c r="B45" i="5"/>
  <c r="B40" i="3"/>
  <c r="E40" i="3" s="1"/>
  <c r="C39" i="3"/>
  <c r="D39" i="3" s="1"/>
  <c r="B45" i="2"/>
  <c r="E45" i="2" s="1"/>
  <c r="C44" i="2"/>
  <c r="D44" i="2" s="1"/>
  <c r="B37" i="1"/>
  <c r="D45" i="5" l="1"/>
  <c r="C45" i="5" s="1"/>
  <c r="E45" i="5"/>
  <c r="C37" i="1"/>
  <c r="D37" i="1" s="1"/>
  <c r="E37" i="1"/>
  <c r="B46" i="5"/>
  <c r="C40" i="3"/>
  <c r="D40" i="3" s="1"/>
  <c r="B41" i="3"/>
  <c r="E41" i="3" s="1"/>
  <c r="B46" i="2"/>
  <c r="E46" i="2" s="1"/>
  <c r="C45" i="2"/>
  <c r="D45" i="2" s="1"/>
  <c r="B38" i="1"/>
  <c r="D46" i="5" l="1"/>
  <c r="E46" i="5"/>
  <c r="C38" i="1"/>
  <c r="D38" i="1" s="1"/>
  <c r="E38" i="1"/>
  <c r="B47" i="5"/>
  <c r="C41" i="3"/>
  <c r="D41" i="3" s="1"/>
  <c r="B42" i="3"/>
  <c r="E42" i="3" s="1"/>
  <c r="C46" i="2"/>
  <c r="D46" i="2" s="1"/>
  <c r="B47" i="2"/>
  <c r="E47" i="2" s="1"/>
  <c r="B39" i="1"/>
  <c r="D47" i="5" l="1"/>
  <c r="C47" i="5" s="1"/>
  <c r="E47" i="5"/>
  <c r="C46" i="5"/>
  <c r="C39" i="1"/>
  <c r="D39" i="1" s="1"/>
  <c r="E39" i="1"/>
  <c r="B48" i="5"/>
  <c r="C42" i="3"/>
  <c r="D42" i="3" s="1"/>
  <c r="B43" i="3"/>
  <c r="E43" i="3" s="1"/>
  <c r="C47" i="2"/>
  <c r="D47" i="2" s="1"/>
  <c r="B48" i="2"/>
  <c r="E48" i="2" s="1"/>
  <c r="B40" i="1"/>
  <c r="D48" i="5" l="1"/>
  <c r="C48" i="5" s="1"/>
  <c r="E48" i="5"/>
  <c r="C40" i="1"/>
  <c r="D40" i="1" s="1"/>
  <c r="E40" i="1"/>
  <c r="B49" i="5"/>
  <c r="C43" i="3"/>
  <c r="D43" i="3" s="1"/>
  <c r="B44" i="3"/>
  <c r="E44" i="3" s="1"/>
  <c r="B49" i="2"/>
  <c r="E49" i="2" s="1"/>
  <c r="C48" i="2"/>
  <c r="D48" i="2" s="1"/>
  <c r="B41" i="1"/>
  <c r="D49" i="5" l="1"/>
  <c r="E49" i="5"/>
  <c r="C41" i="1"/>
  <c r="D41" i="1" s="1"/>
  <c r="E41" i="1"/>
  <c r="B50" i="5"/>
  <c r="C44" i="3"/>
  <c r="D44" i="3" s="1"/>
  <c r="B45" i="3"/>
  <c r="E45" i="3" s="1"/>
  <c r="C49" i="2"/>
  <c r="D49" i="2" s="1"/>
  <c r="B50" i="2"/>
  <c r="E50" i="2" s="1"/>
  <c r="B42" i="1"/>
  <c r="D50" i="5" l="1"/>
  <c r="C50" i="5" s="1"/>
  <c r="E50" i="5"/>
  <c r="C49" i="5"/>
  <c r="C42" i="1"/>
  <c r="D42" i="1" s="1"/>
  <c r="E42" i="1"/>
  <c r="B51" i="5"/>
  <c r="C45" i="3"/>
  <c r="D45" i="3" s="1"/>
  <c r="B46" i="3"/>
  <c r="E46" i="3" s="1"/>
  <c r="C50" i="2"/>
  <c r="D50" i="2" s="1"/>
  <c r="B51" i="2"/>
  <c r="E51" i="2" s="1"/>
  <c r="B43" i="1"/>
  <c r="D51" i="5" l="1"/>
  <c r="E51" i="5"/>
  <c r="C43" i="1"/>
  <c r="D43" i="1" s="1"/>
  <c r="E43" i="1"/>
  <c r="B52" i="5"/>
  <c r="C46" i="3"/>
  <c r="D46" i="3" s="1"/>
  <c r="B47" i="3"/>
  <c r="E47" i="3" s="1"/>
  <c r="C51" i="2"/>
  <c r="D51" i="2" s="1"/>
  <c r="B52" i="2"/>
  <c r="E52" i="2" s="1"/>
  <c r="B44" i="1"/>
  <c r="D52" i="5" l="1"/>
  <c r="E52" i="5"/>
  <c r="C51" i="5"/>
  <c r="C44" i="1"/>
  <c r="D44" i="1" s="1"/>
  <c r="E44" i="1"/>
  <c r="B53" i="5"/>
  <c r="C47" i="3"/>
  <c r="D47" i="3" s="1"/>
  <c r="B48" i="3"/>
  <c r="E48" i="3" s="1"/>
  <c r="B53" i="2"/>
  <c r="E53" i="2" s="1"/>
  <c r="C52" i="2"/>
  <c r="D52" i="2" s="1"/>
  <c r="B45" i="1"/>
  <c r="D53" i="5" l="1"/>
  <c r="E53" i="5"/>
  <c r="C52" i="5"/>
  <c r="C45" i="1"/>
  <c r="D45" i="1" s="1"/>
  <c r="E45" i="1"/>
  <c r="B54" i="5"/>
  <c r="C48" i="3"/>
  <c r="D48" i="3" s="1"/>
  <c r="B49" i="3"/>
  <c r="E49" i="3" s="1"/>
  <c r="B54" i="2"/>
  <c r="E54" i="2" s="1"/>
  <c r="C53" i="2"/>
  <c r="D53" i="2" s="1"/>
  <c r="B46" i="1"/>
  <c r="D54" i="5" l="1"/>
  <c r="E54" i="5"/>
  <c r="C54" i="5" s="1"/>
  <c r="C53" i="5"/>
  <c r="C46" i="1"/>
  <c r="D46" i="1" s="1"/>
  <c r="E46" i="1"/>
  <c r="B55" i="5"/>
  <c r="C49" i="3"/>
  <c r="D49" i="3" s="1"/>
  <c r="B50" i="3"/>
  <c r="E50" i="3" s="1"/>
  <c r="C54" i="2"/>
  <c r="D54" i="2" s="1"/>
  <c r="B55" i="2"/>
  <c r="E55" i="2" s="1"/>
  <c r="B47" i="1"/>
  <c r="D55" i="5" l="1"/>
  <c r="E55" i="5"/>
  <c r="C47" i="1"/>
  <c r="D47" i="1" s="1"/>
  <c r="E47" i="1"/>
  <c r="B56" i="5"/>
  <c r="C50" i="3"/>
  <c r="D50" i="3" s="1"/>
  <c r="B51" i="3"/>
  <c r="E51" i="3" s="1"/>
  <c r="C55" i="2"/>
  <c r="D55" i="2" s="1"/>
  <c r="B56" i="2"/>
  <c r="E56" i="2" s="1"/>
  <c r="B48" i="1"/>
  <c r="D56" i="5" l="1"/>
  <c r="E56" i="5"/>
  <c r="C55" i="5"/>
  <c r="C48" i="1"/>
  <c r="D48" i="1" s="1"/>
  <c r="E48" i="1"/>
  <c r="B57" i="5"/>
  <c r="C51" i="3"/>
  <c r="D51" i="3" s="1"/>
  <c r="B52" i="3"/>
  <c r="E52" i="3" s="1"/>
  <c r="B57" i="2"/>
  <c r="E57" i="2" s="1"/>
  <c r="C56" i="2"/>
  <c r="D56" i="2" s="1"/>
  <c r="B49" i="1"/>
  <c r="D57" i="5" l="1"/>
  <c r="E57" i="5"/>
  <c r="C57" i="5" s="1"/>
  <c r="C56" i="5"/>
  <c r="C49" i="1"/>
  <c r="D49" i="1" s="1"/>
  <c r="E49" i="1"/>
  <c r="B58" i="5"/>
  <c r="C52" i="3"/>
  <c r="D52" i="3" s="1"/>
  <c r="B53" i="3"/>
  <c r="E53" i="3" s="1"/>
  <c r="B58" i="2"/>
  <c r="E58" i="2" s="1"/>
  <c r="C57" i="2"/>
  <c r="D57" i="2" s="1"/>
  <c r="B50" i="1"/>
  <c r="D58" i="5" l="1"/>
  <c r="E58" i="5"/>
  <c r="C50" i="1"/>
  <c r="D50" i="1" s="1"/>
  <c r="E50" i="1"/>
  <c r="B59" i="5"/>
  <c r="C53" i="3"/>
  <c r="D53" i="3" s="1"/>
  <c r="B54" i="3"/>
  <c r="E54" i="3" s="1"/>
  <c r="C58" i="2"/>
  <c r="D58" i="2" s="1"/>
  <c r="B59" i="2"/>
  <c r="E59" i="2" s="1"/>
  <c r="B51" i="1"/>
  <c r="D59" i="5" l="1"/>
  <c r="E59" i="5"/>
  <c r="C58" i="5"/>
  <c r="C51" i="1"/>
  <c r="D51" i="1" s="1"/>
  <c r="E51" i="1"/>
  <c r="B60" i="5"/>
  <c r="C54" i="3"/>
  <c r="D54" i="3" s="1"/>
  <c r="B55" i="3"/>
  <c r="E55" i="3" s="1"/>
  <c r="C59" i="2"/>
  <c r="D59" i="2" s="1"/>
  <c r="B60" i="2"/>
  <c r="E60" i="2" s="1"/>
  <c r="B52" i="1"/>
  <c r="D60" i="5" l="1"/>
  <c r="E60" i="5"/>
  <c r="C59" i="5"/>
  <c r="C52" i="1"/>
  <c r="D52" i="1" s="1"/>
  <c r="E52" i="1"/>
  <c r="B61" i="5"/>
  <c r="C55" i="3"/>
  <c r="D55" i="3" s="1"/>
  <c r="B56" i="3"/>
  <c r="E56" i="3" s="1"/>
  <c r="B61" i="2"/>
  <c r="E61" i="2" s="1"/>
  <c r="C60" i="2"/>
  <c r="D60" i="2" s="1"/>
  <c r="B53" i="1"/>
  <c r="D61" i="5" l="1"/>
  <c r="E61" i="5"/>
  <c r="C61" i="5" s="1"/>
  <c r="C60" i="5"/>
  <c r="C53" i="1"/>
  <c r="D53" i="1" s="1"/>
  <c r="E53" i="1"/>
  <c r="B62" i="5"/>
  <c r="C56" i="3"/>
  <c r="D56" i="3" s="1"/>
  <c r="B57" i="3"/>
  <c r="E57" i="3" s="1"/>
  <c r="C61" i="2"/>
  <c r="D61" i="2" s="1"/>
  <c r="B62" i="2"/>
  <c r="E62" i="2" s="1"/>
  <c r="B54" i="1"/>
  <c r="D62" i="5" l="1"/>
  <c r="E62" i="5"/>
  <c r="C62" i="5" s="1"/>
  <c r="C54" i="1"/>
  <c r="D54" i="1" s="1"/>
  <c r="E54" i="1"/>
  <c r="B63" i="5"/>
  <c r="C57" i="3"/>
  <c r="D57" i="3" s="1"/>
  <c r="B58" i="3"/>
  <c r="E58" i="3" s="1"/>
  <c r="C62" i="2"/>
  <c r="D62" i="2" s="1"/>
  <c r="B63" i="2"/>
  <c r="E63" i="2" s="1"/>
  <c r="B55" i="1"/>
  <c r="D63" i="5" l="1"/>
  <c r="E63" i="5"/>
  <c r="C55" i="1"/>
  <c r="D55" i="1" s="1"/>
  <c r="E55" i="1"/>
  <c r="B64" i="5"/>
  <c r="C58" i="3"/>
  <c r="D58" i="3" s="1"/>
  <c r="B59" i="3"/>
  <c r="E59" i="3" s="1"/>
  <c r="C63" i="2"/>
  <c r="D63" i="2" s="1"/>
  <c r="B64" i="2"/>
  <c r="E64" i="2" s="1"/>
  <c r="B56" i="1"/>
  <c r="D64" i="5" l="1"/>
  <c r="E64" i="5"/>
  <c r="C63" i="5"/>
  <c r="C56" i="1"/>
  <c r="D56" i="1" s="1"/>
  <c r="E56" i="1"/>
  <c r="B65" i="5"/>
  <c r="C59" i="3"/>
  <c r="D59" i="3" s="1"/>
  <c r="B60" i="3"/>
  <c r="E60" i="3" s="1"/>
  <c r="B65" i="2"/>
  <c r="E65" i="2" s="1"/>
  <c r="C64" i="2"/>
  <c r="D64" i="2" s="1"/>
  <c r="B57" i="1"/>
  <c r="D65" i="5" l="1"/>
  <c r="E65" i="5"/>
  <c r="C64" i="5"/>
  <c r="C57" i="1"/>
  <c r="D57" i="1" s="1"/>
  <c r="E57" i="1"/>
  <c r="B66" i="5"/>
  <c r="C60" i="3"/>
  <c r="D60" i="3" s="1"/>
  <c r="B61" i="3"/>
  <c r="E61" i="3" s="1"/>
  <c r="B66" i="2"/>
  <c r="E66" i="2" s="1"/>
  <c r="C65" i="2"/>
  <c r="D65" i="2" s="1"/>
  <c r="B58" i="1"/>
  <c r="D66" i="5" l="1"/>
  <c r="E66" i="5"/>
  <c r="C66" i="5" s="1"/>
  <c r="C65" i="5"/>
  <c r="C58" i="1"/>
  <c r="D58" i="1" s="1"/>
  <c r="E58" i="1"/>
  <c r="B67" i="5"/>
  <c r="C61" i="3"/>
  <c r="D61" i="3" s="1"/>
  <c r="B62" i="3"/>
  <c r="E62" i="3" s="1"/>
  <c r="C66" i="2"/>
  <c r="D66" i="2" s="1"/>
  <c r="B67" i="2"/>
  <c r="E67" i="2" s="1"/>
  <c r="B59" i="1"/>
  <c r="D67" i="5" l="1"/>
  <c r="E67" i="5"/>
  <c r="C59" i="1"/>
  <c r="D59" i="1" s="1"/>
  <c r="E59" i="1"/>
  <c r="B68" i="5"/>
  <c r="C62" i="3"/>
  <c r="D62" i="3" s="1"/>
  <c r="B63" i="3"/>
  <c r="E63" i="3" s="1"/>
  <c r="C67" i="2"/>
  <c r="D67" i="2" s="1"/>
  <c r="B68" i="2"/>
  <c r="E68" i="2" s="1"/>
  <c r="B60" i="1"/>
  <c r="D68" i="5" l="1"/>
  <c r="E68" i="5"/>
  <c r="C67" i="5"/>
  <c r="C60" i="1"/>
  <c r="D60" i="1" s="1"/>
  <c r="E60" i="1"/>
  <c r="B69" i="5"/>
  <c r="C63" i="3"/>
  <c r="D63" i="3" s="1"/>
  <c r="B64" i="3"/>
  <c r="E64" i="3" s="1"/>
  <c r="B69" i="2"/>
  <c r="E69" i="2" s="1"/>
  <c r="C68" i="2"/>
  <c r="D68" i="2" s="1"/>
  <c r="B61" i="1"/>
  <c r="D69" i="5" l="1"/>
  <c r="E69" i="5"/>
  <c r="C68" i="5"/>
  <c r="C61" i="1"/>
  <c r="D61" i="1" s="1"/>
  <c r="E61" i="1"/>
  <c r="B70" i="5"/>
  <c r="C64" i="3"/>
  <c r="D64" i="3" s="1"/>
  <c r="B65" i="3"/>
  <c r="E65" i="3" s="1"/>
  <c r="B70" i="2"/>
  <c r="E70" i="2" s="1"/>
  <c r="C69" i="2"/>
  <c r="D69" i="2" s="1"/>
  <c r="B62" i="1"/>
  <c r="D70" i="5" l="1"/>
  <c r="E70" i="5"/>
  <c r="C69" i="5"/>
  <c r="C62" i="1"/>
  <c r="D62" i="1" s="1"/>
  <c r="E62" i="1"/>
  <c r="B71" i="5"/>
  <c r="C65" i="3"/>
  <c r="D65" i="3" s="1"/>
  <c r="B66" i="3"/>
  <c r="E66" i="3" s="1"/>
  <c r="C70" i="2"/>
  <c r="D70" i="2" s="1"/>
  <c r="B71" i="2"/>
  <c r="E71" i="2" s="1"/>
  <c r="B63" i="1"/>
  <c r="D71" i="5" l="1"/>
  <c r="E71" i="5"/>
  <c r="C71" i="5" s="1"/>
  <c r="C70" i="5"/>
  <c r="C63" i="1"/>
  <c r="D63" i="1" s="1"/>
  <c r="E63" i="1"/>
  <c r="B72" i="5"/>
  <c r="C66" i="3"/>
  <c r="D66" i="3" s="1"/>
  <c r="B67" i="3"/>
  <c r="E67" i="3" s="1"/>
  <c r="C71" i="2"/>
  <c r="D71" i="2" s="1"/>
  <c r="B72" i="2"/>
  <c r="E72" i="2" s="1"/>
  <c r="B64" i="1"/>
  <c r="D72" i="5" l="1"/>
  <c r="E72" i="5"/>
  <c r="C64" i="1"/>
  <c r="D64" i="1" s="1"/>
  <c r="E64" i="1"/>
  <c r="B73" i="5"/>
  <c r="C67" i="3"/>
  <c r="D67" i="3" s="1"/>
  <c r="B68" i="3"/>
  <c r="E68" i="3" s="1"/>
  <c r="B73" i="2"/>
  <c r="E73" i="2" s="1"/>
  <c r="C72" i="2"/>
  <c r="D72" i="2" s="1"/>
  <c r="B65" i="1"/>
  <c r="D73" i="5" l="1"/>
  <c r="E73" i="5"/>
  <c r="C72" i="5"/>
  <c r="C65" i="1"/>
  <c r="D65" i="1" s="1"/>
  <c r="E65" i="1"/>
  <c r="B74" i="5"/>
  <c r="C68" i="3"/>
  <c r="D68" i="3" s="1"/>
  <c r="B69" i="3"/>
  <c r="E69" i="3" s="1"/>
  <c r="B74" i="2"/>
  <c r="E74" i="2" s="1"/>
  <c r="C73" i="2"/>
  <c r="D73" i="2" s="1"/>
  <c r="B66" i="1"/>
  <c r="D74" i="5" l="1"/>
  <c r="E74" i="5"/>
  <c r="C74" i="5" s="1"/>
  <c r="C73" i="5"/>
  <c r="C66" i="1"/>
  <c r="D66" i="1" s="1"/>
  <c r="E66" i="1"/>
  <c r="B75" i="5"/>
  <c r="C69" i="3"/>
  <c r="D69" i="3" s="1"/>
  <c r="B70" i="3"/>
  <c r="E70" i="3" s="1"/>
  <c r="C74" i="2"/>
  <c r="D74" i="2" s="1"/>
  <c r="B75" i="2"/>
  <c r="E75" i="2" s="1"/>
  <c r="B67" i="1"/>
  <c r="D75" i="5" l="1"/>
  <c r="E75" i="5"/>
  <c r="C75" i="5" s="1"/>
  <c r="C67" i="1"/>
  <c r="D67" i="1" s="1"/>
  <c r="E67" i="1"/>
  <c r="B76" i="5"/>
  <c r="C70" i="3"/>
  <c r="D70" i="3" s="1"/>
  <c r="B71" i="3"/>
  <c r="E71" i="3" s="1"/>
  <c r="C75" i="2"/>
  <c r="D75" i="2" s="1"/>
  <c r="B76" i="2"/>
  <c r="E76" i="2" s="1"/>
  <c r="B68" i="1"/>
  <c r="D76" i="5" l="1"/>
  <c r="E76" i="5"/>
  <c r="C76" i="5" s="1"/>
  <c r="C68" i="1"/>
  <c r="D68" i="1" s="1"/>
  <c r="E68" i="1"/>
  <c r="B77" i="5"/>
  <c r="C71" i="3"/>
  <c r="D71" i="3" s="1"/>
  <c r="B72" i="3"/>
  <c r="E72" i="3" s="1"/>
  <c r="B77" i="2"/>
  <c r="E77" i="2" s="1"/>
  <c r="C76" i="2"/>
  <c r="D76" i="2" s="1"/>
  <c r="B69" i="1"/>
  <c r="D77" i="5" l="1"/>
  <c r="E77" i="5"/>
  <c r="C77" i="5" s="1"/>
  <c r="C69" i="1"/>
  <c r="D69" i="1" s="1"/>
  <c r="E69" i="1"/>
  <c r="B78" i="5"/>
  <c r="C72" i="3"/>
  <c r="D72" i="3" s="1"/>
  <c r="B73" i="3"/>
  <c r="E73" i="3" s="1"/>
  <c r="B78" i="2"/>
  <c r="E78" i="2" s="1"/>
  <c r="C77" i="2"/>
  <c r="D77" i="2" s="1"/>
  <c r="B70" i="1"/>
  <c r="D78" i="5" l="1"/>
  <c r="E78" i="5"/>
  <c r="C70" i="1"/>
  <c r="D70" i="1" s="1"/>
  <c r="E70" i="1"/>
  <c r="B79" i="5"/>
  <c r="C73" i="3"/>
  <c r="D73" i="3" s="1"/>
  <c r="B74" i="3"/>
  <c r="E74" i="3" s="1"/>
  <c r="C78" i="2"/>
  <c r="D78" i="2" s="1"/>
  <c r="B79" i="2"/>
  <c r="E79" i="2" s="1"/>
  <c r="B71" i="1"/>
  <c r="D79" i="5" l="1"/>
  <c r="E79" i="5"/>
  <c r="C78" i="5"/>
  <c r="C71" i="1"/>
  <c r="D71" i="1" s="1"/>
  <c r="E71" i="1"/>
  <c r="B80" i="5"/>
  <c r="C74" i="3"/>
  <c r="D74" i="3" s="1"/>
  <c r="B75" i="3"/>
  <c r="E75" i="3" s="1"/>
  <c r="C79" i="2"/>
  <c r="D79" i="2" s="1"/>
  <c r="B80" i="2"/>
  <c r="E80" i="2" s="1"/>
  <c r="B72" i="1"/>
  <c r="D80" i="5" l="1"/>
  <c r="E80" i="5"/>
  <c r="C79" i="5"/>
  <c r="C72" i="1"/>
  <c r="D72" i="1" s="1"/>
  <c r="E72" i="1"/>
  <c r="B81" i="5"/>
  <c r="C75" i="3"/>
  <c r="D75" i="3" s="1"/>
  <c r="B76" i="3"/>
  <c r="E76" i="3" s="1"/>
  <c r="B81" i="2"/>
  <c r="E81" i="2" s="1"/>
  <c r="C80" i="2"/>
  <c r="D80" i="2" s="1"/>
  <c r="B73" i="1"/>
  <c r="D81" i="5" l="1"/>
  <c r="E81" i="5"/>
  <c r="C80" i="5"/>
  <c r="C73" i="1"/>
  <c r="D73" i="1" s="1"/>
  <c r="E73" i="1"/>
  <c r="B82" i="5"/>
  <c r="C76" i="3"/>
  <c r="D76" i="3" s="1"/>
  <c r="B77" i="3"/>
  <c r="E77" i="3" s="1"/>
  <c r="B82" i="2"/>
  <c r="E82" i="2" s="1"/>
  <c r="C81" i="2"/>
  <c r="D81" i="2" s="1"/>
  <c r="B74" i="1"/>
  <c r="D82" i="5" l="1"/>
  <c r="E82" i="5"/>
  <c r="C81" i="5"/>
  <c r="C74" i="1"/>
  <c r="D74" i="1" s="1"/>
  <c r="E74" i="1"/>
  <c r="B83" i="5"/>
  <c r="C77" i="3"/>
  <c r="D77" i="3" s="1"/>
  <c r="B78" i="3"/>
  <c r="E78" i="3" s="1"/>
  <c r="C82" i="2"/>
  <c r="D82" i="2" s="1"/>
  <c r="B83" i="2"/>
  <c r="E83" i="2" s="1"/>
  <c r="B75" i="1"/>
  <c r="D83" i="5" l="1"/>
  <c r="E83" i="5"/>
  <c r="C82" i="5"/>
  <c r="C75" i="1"/>
  <c r="D75" i="1" s="1"/>
  <c r="E75" i="1"/>
  <c r="B84" i="5"/>
  <c r="C78" i="3"/>
  <c r="D78" i="3" s="1"/>
  <c r="B79" i="3"/>
  <c r="E79" i="3" s="1"/>
  <c r="C83" i="2"/>
  <c r="D83" i="2" s="1"/>
  <c r="B84" i="2"/>
  <c r="E84" i="2" s="1"/>
  <c r="B76" i="1"/>
  <c r="D84" i="5" l="1"/>
  <c r="E84" i="5"/>
  <c r="C83" i="5"/>
  <c r="C76" i="1"/>
  <c r="D76" i="1" s="1"/>
  <c r="E76" i="1"/>
  <c r="B85" i="5"/>
  <c r="C79" i="3"/>
  <c r="D79" i="3" s="1"/>
  <c r="B80" i="3"/>
  <c r="E80" i="3" s="1"/>
  <c r="B85" i="2"/>
  <c r="E85" i="2" s="1"/>
  <c r="C84" i="2"/>
  <c r="D84" i="2" s="1"/>
  <c r="B77" i="1"/>
  <c r="D85" i="5" l="1"/>
  <c r="E85" i="5"/>
  <c r="C84" i="5"/>
  <c r="C77" i="1"/>
  <c r="D77" i="1" s="1"/>
  <c r="E77" i="1"/>
  <c r="B86" i="5"/>
  <c r="C80" i="3"/>
  <c r="D80" i="3" s="1"/>
  <c r="B81" i="3"/>
  <c r="E81" i="3" s="1"/>
  <c r="B86" i="2"/>
  <c r="E86" i="2" s="1"/>
  <c r="C85" i="2"/>
  <c r="D85" i="2" s="1"/>
  <c r="B78" i="1"/>
  <c r="D86" i="5" l="1"/>
  <c r="E86" i="5"/>
  <c r="C85" i="5"/>
  <c r="C78" i="1"/>
  <c r="D78" i="1" s="1"/>
  <c r="E78" i="1"/>
  <c r="B87" i="5"/>
  <c r="C81" i="3"/>
  <c r="D81" i="3" s="1"/>
  <c r="B82" i="3"/>
  <c r="E82" i="3" s="1"/>
  <c r="C86" i="2"/>
  <c r="D86" i="2" s="1"/>
  <c r="B87" i="2"/>
  <c r="E87" i="2" s="1"/>
  <c r="B79" i="1"/>
  <c r="D87" i="5" l="1"/>
  <c r="E87" i="5"/>
  <c r="C86" i="5"/>
  <c r="C79" i="1"/>
  <c r="D79" i="1" s="1"/>
  <c r="E79" i="1"/>
  <c r="B88" i="5"/>
  <c r="C82" i="3"/>
  <c r="D82" i="3" s="1"/>
  <c r="B83" i="3"/>
  <c r="E83" i="3" s="1"/>
  <c r="C87" i="2"/>
  <c r="D87" i="2" s="1"/>
  <c r="B88" i="2"/>
  <c r="E88" i="2" s="1"/>
  <c r="B80" i="1"/>
  <c r="D88" i="5" l="1"/>
  <c r="E88" i="5"/>
  <c r="C87" i="5"/>
  <c r="C80" i="1"/>
  <c r="D80" i="1" s="1"/>
  <c r="E80" i="1"/>
  <c r="B89" i="5"/>
  <c r="C83" i="3"/>
  <c r="D83" i="3" s="1"/>
  <c r="B84" i="3"/>
  <c r="E84" i="3" s="1"/>
  <c r="B89" i="2"/>
  <c r="E89" i="2" s="1"/>
  <c r="C88" i="2"/>
  <c r="D88" i="2" s="1"/>
  <c r="B81" i="1"/>
  <c r="D89" i="5" l="1"/>
  <c r="E89" i="5"/>
  <c r="C88" i="5"/>
  <c r="C81" i="1"/>
  <c r="D81" i="1" s="1"/>
  <c r="E81" i="1"/>
  <c r="B90" i="5"/>
  <c r="C84" i="3"/>
  <c r="D84" i="3" s="1"/>
  <c r="B85" i="3"/>
  <c r="E85" i="3" s="1"/>
  <c r="B90" i="2"/>
  <c r="E90" i="2" s="1"/>
  <c r="C89" i="2"/>
  <c r="D89" i="2" s="1"/>
  <c r="B82" i="1"/>
  <c r="D90" i="5" l="1"/>
  <c r="E90" i="5"/>
  <c r="C89" i="5"/>
  <c r="C82" i="1"/>
  <c r="D82" i="1" s="1"/>
  <c r="E82" i="1"/>
  <c r="B91" i="5"/>
  <c r="C85" i="3"/>
  <c r="D85" i="3" s="1"/>
  <c r="B86" i="3"/>
  <c r="E86" i="3" s="1"/>
  <c r="C90" i="2"/>
  <c r="D90" i="2" s="1"/>
  <c r="B91" i="2"/>
  <c r="E91" i="2" s="1"/>
  <c r="B83" i="1"/>
  <c r="D91" i="5" l="1"/>
  <c r="E91" i="5"/>
  <c r="C91" i="5" s="1"/>
  <c r="C90" i="5"/>
  <c r="C83" i="1"/>
  <c r="D83" i="1" s="1"/>
  <c r="E83" i="1"/>
  <c r="B92" i="5"/>
  <c r="C86" i="3"/>
  <c r="D86" i="3" s="1"/>
  <c r="B87" i="3"/>
  <c r="E87" i="3" s="1"/>
  <c r="C91" i="2"/>
  <c r="D91" i="2" s="1"/>
  <c r="B92" i="2"/>
  <c r="E92" i="2" s="1"/>
  <c r="B84" i="1"/>
  <c r="D92" i="5" l="1"/>
  <c r="E92" i="5"/>
  <c r="C84" i="1"/>
  <c r="D84" i="1" s="1"/>
  <c r="E84" i="1"/>
  <c r="B93" i="5"/>
  <c r="C87" i="3"/>
  <c r="D87" i="3" s="1"/>
  <c r="B88" i="3"/>
  <c r="E88" i="3" s="1"/>
  <c r="B93" i="2"/>
  <c r="E93" i="2" s="1"/>
  <c r="C92" i="2"/>
  <c r="D92" i="2" s="1"/>
  <c r="B85" i="1"/>
  <c r="D93" i="5" l="1"/>
  <c r="E93" i="5"/>
  <c r="C92" i="5"/>
  <c r="C85" i="1"/>
  <c r="D85" i="1" s="1"/>
  <c r="E85" i="1"/>
  <c r="B94" i="5"/>
  <c r="C88" i="3"/>
  <c r="D88" i="3" s="1"/>
  <c r="B89" i="3"/>
  <c r="E89" i="3" s="1"/>
  <c r="B94" i="2"/>
  <c r="E94" i="2" s="1"/>
  <c r="C93" i="2"/>
  <c r="D93" i="2" s="1"/>
  <c r="B86" i="1"/>
  <c r="D94" i="5" l="1"/>
  <c r="E94" i="5"/>
  <c r="C93" i="5"/>
  <c r="C86" i="1"/>
  <c r="D86" i="1" s="1"/>
  <c r="E86" i="1"/>
  <c r="B95" i="5"/>
  <c r="C89" i="3"/>
  <c r="D89" i="3" s="1"/>
  <c r="B90" i="3"/>
  <c r="E90" i="3" s="1"/>
  <c r="C94" i="2"/>
  <c r="D94" i="2" s="1"/>
  <c r="B95" i="2"/>
  <c r="E95" i="2" s="1"/>
  <c r="B87" i="1"/>
  <c r="D95" i="5" l="1"/>
  <c r="E95" i="5"/>
  <c r="C94" i="5"/>
  <c r="C87" i="1"/>
  <c r="D87" i="1" s="1"/>
  <c r="E87" i="1"/>
  <c r="B96" i="5"/>
  <c r="C90" i="3"/>
  <c r="D90" i="3" s="1"/>
  <c r="B91" i="3"/>
  <c r="E91" i="3" s="1"/>
  <c r="C95" i="2"/>
  <c r="D95" i="2" s="1"/>
  <c r="B96" i="2"/>
  <c r="E96" i="2" s="1"/>
  <c r="B88" i="1"/>
  <c r="D96" i="5" l="1"/>
  <c r="E96" i="5"/>
  <c r="C95" i="5"/>
  <c r="C88" i="1"/>
  <c r="D88" i="1" s="1"/>
  <c r="E88" i="1"/>
  <c r="B97" i="5"/>
  <c r="C91" i="3"/>
  <c r="D91" i="3" s="1"/>
  <c r="B92" i="3"/>
  <c r="E92" i="3" s="1"/>
  <c r="B97" i="2"/>
  <c r="E97" i="2" s="1"/>
  <c r="C96" i="2"/>
  <c r="D96" i="2" s="1"/>
  <c r="B89" i="1"/>
  <c r="D97" i="5" l="1"/>
  <c r="E97" i="5"/>
  <c r="C96" i="5"/>
  <c r="C89" i="1"/>
  <c r="D89" i="1" s="1"/>
  <c r="E89" i="1"/>
  <c r="B98" i="5"/>
  <c r="C92" i="3"/>
  <c r="D92" i="3" s="1"/>
  <c r="B93" i="3"/>
  <c r="E93" i="3" s="1"/>
  <c r="B98" i="2"/>
  <c r="E98" i="2" s="1"/>
  <c r="C97" i="2"/>
  <c r="D97" i="2" s="1"/>
  <c r="B90" i="1"/>
  <c r="D98" i="5" l="1"/>
  <c r="E98" i="5"/>
  <c r="C97" i="5"/>
  <c r="C90" i="1"/>
  <c r="D90" i="1" s="1"/>
  <c r="E90" i="1"/>
  <c r="B99" i="5"/>
  <c r="C93" i="3"/>
  <c r="D93" i="3" s="1"/>
  <c r="B94" i="3"/>
  <c r="E94" i="3" s="1"/>
  <c r="C98" i="2"/>
  <c r="D98" i="2" s="1"/>
  <c r="B99" i="2"/>
  <c r="E99" i="2" s="1"/>
  <c r="B91" i="1"/>
  <c r="D99" i="5" l="1"/>
  <c r="E99" i="5"/>
  <c r="C99" i="5" s="1"/>
  <c r="C98" i="5"/>
  <c r="C91" i="1"/>
  <c r="D91" i="1" s="1"/>
  <c r="E91" i="1"/>
  <c r="B100" i="5"/>
  <c r="C94" i="3"/>
  <c r="D94" i="3" s="1"/>
  <c r="B95" i="3"/>
  <c r="E95" i="3" s="1"/>
  <c r="C99" i="2"/>
  <c r="D99" i="2" s="1"/>
  <c r="B100" i="2"/>
  <c r="E100" i="2" s="1"/>
  <c r="B92" i="1"/>
  <c r="D100" i="5" l="1"/>
  <c r="E100" i="5"/>
  <c r="C92" i="1"/>
  <c r="D92" i="1" s="1"/>
  <c r="E92" i="1"/>
  <c r="B101" i="5"/>
  <c r="C95" i="3"/>
  <c r="D95" i="3" s="1"/>
  <c r="B96" i="3"/>
  <c r="E96" i="3" s="1"/>
  <c r="B101" i="2"/>
  <c r="E101" i="2" s="1"/>
  <c r="C100" i="2"/>
  <c r="D100" i="2" s="1"/>
  <c r="B93" i="1"/>
  <c r="D101" i="5" l="1"/>
  <c r="E101" i="5"/>
  <c r="C101" i="5" s="1"/>
  <c r="C100" i="5"/>
  <c r="C93" i="1"/>
  <c r="D93" i="1" s="1"/>
  <c r="E93" i="1"/>
  <c r="B102" i="5"/>
  <c r="C96" i="3"/>
  <c r="D96" i="3" s="1"/>
  <c r="B97" i="3"/>
  <c r="E97" i="3" s="1"/>
  <c r="B102" i="2"/>
  <c r="E102" i="2" s="1"/>
  <c r="C101" i="2"/>
  <c r="D101" i="2" s="1"/>
  <c r="B94" i="1"/>
  <c r="D102" i="5" l="1"/>
  <c r="E102" i="5"/>
  <c r="C102" i="5" s="1"/>
  <c r="C94" i="1"/>
  <c r="D94" i="1" s="1"/>
  <c r="E94" i="1"/>
  <c r="B103" i="5"/>
  <c r="C97" i="3"/>
  <c r="D97" i="3" s="1"/>
  <c r="B98" i="3"/>
  <c r="E98" i="3" s="1"/>
  <c r="C102" i="2"/>
  <c r="D102" i="2" s="1"/>
  <c r="B103" i="2"/>
  <c r="E103" i="2" s="1"/>
  <c r="B95" i="1"/>
  <c r="D103" i="5" l="1"/>
  <c r="E103" i="5"/>
  <c r="C95" i="1"/>
  <c r="D95" i="1" s="1"/>
  <c r="E95" i="1"/>
  <c r="B104" i="5"/>
  <c r="C98" i="3"/>
  <c r="D98" i="3" s="1"/>
  <c r="B99" i="3"/>
  <c r="E99" i="3" s="1"/>
  <c r="C103" i="2"/>
  <c r="D103" i="2" s="1"/>
  <c r="B104" i="2"/>
  <c r="E104" i="2" s="1"/>
  <c r="B96" i="1"/>
  <c r="D104" i="5" l="1"/>
  <c r="E104" i="5"/>
  <c r="C103" i="5"/>
  <c r="C96" i="1"/>
  <c r="D96" i="1" s="1"/>
  <c r="E96" i="1"/>
  <c r="B105" i="5"/>
  <c r="C99" i="3"/>
  <c r="D99" i="3" s="1"/>
  <c r="B100" i="3"/>
  <c r="E100" i="3" s="1"/>
  <c r="B105" i="2"/>
  <c r="E105" i="2" s="1"/>
  <c r="C104" i="2"/>
  <c r="D104" i="2" s="1"/>
  <c r="B97" i="1"/>
  <c r="D105" i="5" l="1"/>
  <c r="E105" i="5"/>
  <c r="C104" i="5"/>
  <c r="C97" i="1"/>
  <c r="D97" i="1" s="1"/>
  <c r="E97" i="1"/>
  <c r="B106" i="5"/>
  <c r="C100" i="3"/>
  <c r="D100" i="3" s="1"/>
  <c r="B101" i="3"/>
  <c r="E101" i="3" s="1"/>
  <c r="B106" i="2"/>
  <c r="E106" i="2" s="1"/>
  <c r="C105" i="2"/>
  <c r="D105" i="2" s="1"/>
  <c r="B98" i="1"/>
  <c r="D106" i="5" l="1"/>
  <c r="E106" i="5"/>
  <c r="C106" i="5" s="1"/>
  <c r="C105" i="5"/>
  <c r="C98" i="1"/>
  <c r="D98" i="1" s="1"/>
  <c r="E98" i="1"/>
  <c r="B107" i="5"/>
  <c r="C101" i="3"/>
  <c r="D101" i="3" s="1"/>
  <c r="B102" i="3"/>
  <c r="E102" i="3" s="1"/>
  <c r="C106" i="2"/>
  <c r="D106" i="2" s="1"/>
  <c r="B107" i="2"/>
  <c r="E107" i="2" s="1"/>
  <c r="B99" i="1"/>
  <c r="D107" i="5" l="1"/>
  <c r="E107" i="5"/>
  <c r="C107" i="5" s="1"/>
  <c r="C99" i="1"/>
  <c r="D99" i="1" s="1"/>
  <c r="E99" i="1"/>
  <c r="B108" i="5"/>
  <c r="C102" i="3"/>
  <c r="D102" i="3" s="1"/>
  <c r="B103" i="3"/>
  <c r="E103" i="3" s="1"/>
  <c r="C107" i="2"/>
  <c r="D107" i="2" s="1"/>
  <c r="B108" i="2"/>
  <c r="E108" i="2" s="1"/>
  <c r="B100" i="1"/>
  <c r="D108" i="5" l="1"/>
  <c r="E108" i="5"/>
  <c r="C108" i="5" s="1"/>
  <c r="C100" i="1"/>
  <c r="D100" i="1" s="1"/>
  <c r="E100" i="1"/>
  <c r="B109" i="5"/>
  <c r="C103" i="3"/>
  <c r="D103" i="3" s="1"/>
  <c r="B104" i="3"/>
  <c r="E104" i="3" s="1"/>
  <c r="B109" i="2"/>
  <c r="E109" i="2" s="1"/>
  <c r="C108" i="2"/>
  <c r="D108" i="2" s="1"/>
  <c r="B101" i="1"/>
  <c r="D109" i="5" l="1"/>
  <c r="E109" i="5"/>
  <c r="C101" i="1"/>
  <c r="D101" i="1" s="1"/>
  <c r="E101" i="1"/>
  <c r="B110" i="5"/>
  <c r="C104" i="3"/>
  <c r="D104" i="3" s="1"/>
  <c r="B105" i="3"/>
  <c r="E105" i="3" s="1"/>
  <c r="B110" i="2"/>
  <c r="E110" i="2" s="1"/>
  <c r="C109" i="2"/>
  <c r="D109" i="2" s="1"/>
  <c r="B102" i="1"/>
  <c r="D110" i="5" l="1"/>
  <c r="E110" i="5"/>
  <c r="C109" i="5"/>
  <c r="C102" i="1"/>
  <c r="D102" i="1" s="1"/>
  <c r="E102" i="1"/>
  <c r="B111" i="5"/>
  <c r="C105" i="3"/>
  <c r="D105" i="3" s="1"/>
  <c r="B106" i="3"/>
  <c r="E106" i="3" s="1"/>
  <c r="C110" i="2"/>
  <c r="D110" i="2" s="1"/>
  <c r="B111" i="2"/>
  <c r="E111" i="2" s="1"/>
  <c r="B103" i="1"/>
  <c r="D111" i="5" l="1"/>
  <c r="C111" i="5" s="1"/>
  <c r="E111" i="5"/>
  <c r="C110" i="5"/>
  <c r="C103" i="1"/>
  <c r="D103" i="1" s="1"/>
  <c r="E103" i="1"/>
  <c r="B112" i="5"/>
  <c r="C106" i="3"/>
  <c r="D106" i="3" s="1"/>
  <c r="B107" i="3"/>
  <c r="E107" i="3" s="1"/>
  <c r="C111" i="2"/>
  <c r="D111" i="2" s="1"/>
  <c r="B112" i="2"/>
  <c r="E112" i="2" s="1"/>
  <c r="B104" i="1"/>
  <c r="D112" i="5" l="1"/>
  <c r="E112" i="5"/>
  <c r="C104" i="1"/>
  <c r="D104" i="1" s="1"/>
  <c r="E104" i="1"/>
  <c r="B113" i="5"/>
  <c r="C107" i="3"/>
  <c r="D107" i="3" s="1"/>
  <c r="B108" i="3"/>
  <c r="E108" i="3" s="1"/>
  <c r="B113" i="2"/>
  <c r="E113" i="2" s="1"/>
  <c r="C112" i="2"/>
  <c r="D112" i="2" s="1"/>
  <c r="B105" i="1"/>
  <c r="D113" i="5" l="1"/>
  <c r="E113" i="5"/>
  <c r="C113" i="5" s="1"/>
  <c r="C112" i="5"/>
  <c r="C105" i="1"/>
  <c r="D105" i="1" s="1"/>
  <c r="E105" i="1"/>
  <c r="B114" i="5"/>
  <c r="C108" i="3"/>
  <c r="D108" i="3" s="1"/>
  <c r="B109" i="3"/>
  <c r="E109" i="3" s="1"/>
  <c r="B114" i="2"/>
  <c r="E114" i="2" s="1"/>
  <c r="C113" i="2"/>
  <c r="D113" i="2" s="1"/>
  <c r="B106" i="1"/>
  <c r="D114" i="5" l="1"/>
  <c r="E114" i="5"/>
  <c r="C106" i="1"/>
  <c r="D106" i="1" s="1"/>
  <c r="E106" i="1"/>
  <c r="B115" i="5"/>
  <c r="C109" i="3"/>
  <c r="D109" i="3" s="1"/>
  <c r="B110" i="3"/>
  <c r="E110" i="3" s="1"/>
  <c r="C114" i="2"/>
  <c r="D114" i="2" s="1"/>
  <c r="B115" i="2"/>
  <c r="E115" i="2" s="1"/>
  <c r="B107" i="1"/>
  <c r="D115" i="5" l="1"/>
  <c r="E115" i="5"/>
  <c r="C114" i="5"/>
  <c r="C107" i="1"/>
  <c r="D107" i="1" s="1"/>
  <c r="E107" i="1"/>
  <c r="B116" i="5"/>
  <c r="C110" i="3"/>
  <c r="D110" i="3" s="1"/>
  <c r="B111" i="3"/>
  <c r="E111" i="3" s="1"/>
  <c r="B116" i="2"/>
  <c r="E116" i="2" s="1"/>
  <c r="C115" i="2"/>
  <c r="D115" i="2" s="1"/>
  <c r="B108" i="1"/>
  <c r="D116" i="5" l="1"/>
  <c r="E116" i="5"/>
  <c r="C116" i="5" s="1"/>
  <c r="C115" i="5"/>
  <c r="C108" i="1"/>
  <c r="D108" i="1" s="1"/>
  <c r="E108" i="1"/>
  <c r="B117" i="5"/>
  <c r="C111" i="3"/>
  <c r="D111" i="3" s="1"/>
  <c r="B112" i="3"/>
  <c r="E112" i="3" s="1"/>
  <c r="B117" i="2"/>
  <c r="E117" i="2" s="1"/>
  <c r="C116" i="2"/>
  <c r="D116" i="2" s="1"/>
  <c r="B109" i="1"/>
  <c r="D117" i="5" l="1"/>
  <c r="E117" i="5"/>
  <c r="C117" i="5" s="1"/>
  <c r="C109" i="1"/>
  <c r="D109" i="1" s="1"/>
  <c r="E109" i="1"/>
  <c r="B118" i="5"/>
  <c r="C112" i="3"/>
  <c r="D112" i="3" s="1"/>
  <c r="B113" i="3"/>
  <c r="E113" i="3" s="1"/>
  <c r="C117" i="2"/>
  <c r="D117" i="2" s="1"/>
  <c r="B118" i="2"/>
  <c r="E118" i="2" s="1"/>
  <c r="B110" i="1"/>
  <c r="D118" i="5" l="1"/>
  <c r="E118" i="5"/>
  <c r="C110" i="1"/>
  <c r="D110" i="1" s="1"/>
  <c r="E110" i="1"/>
  <c r="B119" i="5"/>
  <c r="C113" i="3"/>
  <c r="D113" i="3" s="1"/>
  <c r="B114" i="3"/>
  <c r="E114" i="3" s="1"/>
  <c r="C118" i="2"/>
  <c r="D118" i="2" s="1"/>
  <c r="B119" i="2"/>
  <c r="E119" i="2" s="1"/>
  <c r="B111" i="1"/>
  <c r="D119" i="5" l="1"/>
  <c r="E119" i="5"/>
  <c r="C118" i="5"/>
  <c r="C111" i="1"/>
  <c r="D111" i="1" s="1"/>
  <c r="E111" i="1"/>
  <c r="B120" i="5"/>
  <c r="C114" i="3"/>
  <c r="D114" i="3" s="1"/>
  <c r="B115" i="3"/>
  <c r="E115" i="3" s="1"/>
  <c r="B120" i="2"/>
  <c r="E120" i="2" s="1"/>
  <c r="C119" i="2"/>
  <c r="D119" i="2" s="1"/>
  <c r="B112" i="1"/>
  <c r="D120" i="5" l="1"/>
  <c r="E120" i="5"/>
  <c r="C119" i="5"/>
  <c r="C112" i="1"/>
  <c r="D112" i="1" s="1"/>
  <c r="E112" i="1"/>
  <c r="B121" i="5"/>
  <c r="C115" i="3"/>
  <c r="D115" i="3" s="1"/>
  <c r="B116" i="3"/>
  <c r="E116" i="3" s="1"/>
  <c r="B121" i="2"/>
  <c r="E121" i="2" s="1"/>
  <c r="C120" i="2"/>
  <c r="D120" i="2" s="1"/>
  <c r="B113" i="1"/>
  <c r="D121" i="5" l="1"/>
  <c r="E121" i="5"/>
  <c r="C121" i="5" s="1"/>
  <c r="C120" i="5"/>
  <c r="C113" i="1"/>
  <c r="D113" i="1" s="1"/>
  <c r="E113" i="1"/>
  <c r="B122" i="5"/>
  <c r="C116" i="3"/>
  <c r="D116" i="3" s="1"/>
  <c r="B117" i="3"/>
  <c r="E117" i="3" s="1"/>
  <c r="C121" i="2"/>
  <c r="D121" i="2" s="1"/>
  <c r="B122" i="2"/>
  <c r="E122" i="2" s="1"/>
  <c r="B114" i="1"/>
  <c r="D122" i="5" l="1"/>
  <c r="E122" i="5"/>
  <c r="C114" i="1"/>
  <c r="D114" i="1" s="1"/>
  <c r="E114" i="1"/>
  <c r="B123" i="5"/>
  <c r="C117" i="3"/>
  <c r="D117" i="3" s="1"/>
  <c r="B118" i="3"/>
  <c r="E118" i="3" s="1"/>
  <c r="C122" i="2"/>
  <c r="D122" i="2" s="1"/>
  <c r="B123" i="2"/>
  <c r="E123" i="2" s="1"/>
  <c r="B115" i="1"/>
  <c r="D123" i="5" l="1"/>
  <c r="E123" i="5"/>
  <c r="C122" i="5"/>
  <c r="C115" i="1"/>
  <c r="D115" i="1" s="1"/>
  <c r="E115" i="1"/>
  <c r="B124" i="5"/>
  <c r="C118" i="3"/>
  <c r="D118" i="3" s="1"/>
  <c r="B119" i="3"/>
  <c r="E119" i="3" s="1"/>
  <c r="B124" i="2"/>
  <c r="E124" i="2" s="1"/>
  <c r="C123" i="2"/>
  <c r="D123" i="2" s="1"/>
  <c r="B116" i="1"/>
  <c r="D124" i="5" l="1"/>
  <c r="E124" i="5"/>
  <c r="C123" i="5"/>
  <c r="C116" i="1"/>
  <c r="D116" i="1" s="1"/>
  <c r="E116" i="1"/>
  <c r="B125" i="5"/>
  <c r="C119" i="3"/>
  <c r="D119" i="3" s="1"/>
  <c r="B120" i="3"/>
  <c r="E120" i="3" s="1"/>
  <c r="B125" i="2"/>
  <c r="E125" i="2" s="1"/>
  <c r="C124" i="2"/>
  <c r="D124" i="2" s="1"/>
  <c r="B117" i="1"/>
  <c r="D125" i="5" l="1"/>
  <c r="E125" i="5"/>
  <c r="C124" i="5"/>
  <c r="C117" i="1"/>
  <c r="D117" i="1" s="1"/>
  <c r="E117" i="1"/>
  <c r="B126" i="5"/>
  <c r="C120" i="3"/>
  <c r="D120" i="3" s="1"/>
  <c r="B121" i="3"/>
  <c r="E121" i="3" s="1"/>
  <c r="C125" i="2"/>
  <c r="D125" i="2" s="1"/>
  <c r="B126" i="2"/>
  <c r="E126" i="2" s="1"/>
  <c r="B118" i="1"/>
  <c r="E118" i="1" s="1"/>
  <c r="D126" i="5" l="1"/>
  <c r="E126" i="5"/>
  <c r="C126" i="5" s="1"/>
  <c r="C125" i="5"/>
  <c r="B127" i="5"/>
  <c r="C121" i="3"/>
  <c r="D121" i="3" s="1"/>
  <c r="B122" i="3"/>
  <c r="E122" i="3" s="1"/>
  <c r="C126" i="2"/>
  <c r="D126" i="2" s="1"/>
  <c r="B127" i="2"/>
  <c r="E127" i="2" s="1"/>
  <c r="C118" i="1"/>
  <c r="D118" i="1" s="1"/>
  <c r="B119" i="1"/>
  <c r="E119" i="1" s="1"/>
  <c r="D127" i="5" l="1"/>
  <c r="E127" i="5"/>
  <c r="B128" i="5"/>
  <c r="C122" i="3"/>
  <c r="D122" i="3" s="1"/>
  <c r="B123" i="3"/>
  <c r="E123" i="3" s="1"/>
  <c r="B128" i="2"/>
  <c r="E128" i="2" s="1"/>
  <c r="C127" i="2"/>
  <c r="D127" i="2" s="1"/>
  <c r="C119" i="1"/>
  <c r="D119" i="1" s="1"/>
  <c r="B120" i="1"/>
  <c r="E120" i="1" s="1"/>
  <c r="D128" i="5" l="1"/>
  <c r="E128" i="5"/>
  <c r="C127" i="5"/>
  <c r="B129" i="5"/>
  <c r="C123" i="3"/>
  <c r="D123" i="3" s="1"/>
  <c r="B124" i="3"/>
  <c r="E124" i="3" s="1"/>
  <c r="B129" i="2"/>
  <c r="E129" i="2" s="1"/>
  <c r="C128" i="2"/>
  <c r="D128" i="2" s="1"/>
  <c r="C120" i="1"/>
  <c r="D120" i="1" s="1"/>
  <c r="B121" i="1"/>
  <c r="E121" i="1" s="1"/>
  <c r="D129" i="5" l="1"/>
  <c r="E129" i="5"/>
  <c r="C128" i="5"/>
  <c r="B130" i="5"/>
  <c r="C124" i="3"/>
  <c r="D124" i="3" s="1"/>
  <c r="B125" i="3"/>
  <c r="E125" i="3" s="1"/>
  <c r="C129" i="2"/>
  <c r="D129" i="2" s="1"/>
  <c r="B130" i="2"/>
  <c r="E130" i="2" s="1"/>
  <c r="C121" i="1"/>
  <c r="D121" i="1" s="1"/>
  <c r="B122" i="1"/>
  <c r="E122" i="1" s="1"/>
  <c r="D130" i="5" l="1"/>
  <c r="E130" i="5"/>
  <c r="C129" i="5"/>
  <c r="B131" i="5"/>
  <c r="C125" i="3"/>
  <c r="D125" i="3" s="1"/>
  <c r="B126" i="3"/>
  <c r="E126" i="3" s="1"/>
  <c r="C130" i="2"/>
  <c r="D130" i="2" s="1"/>
  <c r="B131" i="2"/>
  <c r="E131" i="2" s="1"/>
  <c r="C122" i="1"/>
  <c r="D122" i="1" s="1"/>
  <c r="B123" i="1"/>
  <c r="E123" i="1" s="1"/>
  <c r="D131" i="5" l="1"/>
  <c r="E131" i="5"/>
  <c r="C130" i="5"/>
  <c r="B132" i="5"/>
  <c r="C126" i="3"/>
  <c r="D126" i="3" s="1"/>
  <c r="B127" i="3"/>
  <c r="E127" i="3" s="1"/>
  <c r="B132" i="2"/>
  <c r="E132" i="2" s="1"/>
  <c r="C131" i="2"/>
  <c r="D131" i="2" s="1"/>
  <c r="C123" i="1"/>
  <c r="D123" i="1" s="1"/>
  <c r="B124" i="1"/>
  <c r="E124" i="1" s="1"/>
  <c r="D132" i="5" l="1"/>
  <c r="E132" i="5"/>
  <c r="C131" i="5"/>
  <c r="B133" i="5"/>
  <c r="C127" i="3"/>
  <c r="D127" i="3" s="1"/>
  <c r="B128" i="3"/>
  <c r="E128" i="3" s="1"/>
  <c r="B133" i="2"/>
  <c r="E133" i="2" s="1"/>
  <c r="C132" i="2"/>
  <c r="D132" i="2" s="1"/>
  <c r="C124" i="1"/>
  <c r="D124" i="1" s="1"/>
  <c r="B125" i="1"/>
  <c r="E125" i="1" s="1"/>
  <c r="D133" i="5" l="1"/>
  <c r="E133" i="5"/>
  <c r="C132" i="5"/>
  <c r="B134" i="5"/>
  <c r="C128" i="3"/>
  <c r="D128" i="3" s="1"/>
  <c r="B129" i="3"/>
  <c r="E129" i="3" s="1"/>
  <c r="C133" i="2"/>
  <c r="D133" i="2" s="1"/>
  <c r="B134" i="2"/>
  <c r="E134" i="2" s="1"/>
  <c r="C125" i="1"/>
  <c r="D125" i="1" s="1"/>
  <c r="B126" i="1"/>
  <c r="E126" i="1" s="1"/>
  <c r="D134" i="5" l="1"/>
  <c r="E134" i="5"/>
  <c r="C133" i="5"/>
  <c r="B135" i="5"/>
  <c r="C129" i="3"/>
  <c r="D129" i="3" s="1"/>
  <c r="B130" i="3"/>
  <c r="E130" i="3" s="1"/>
  <c r="C134" i="2"/>
  <c r="D134" i="2" s="1"/>
  <c r="B135" i="2"/>
  <c r="E135" i="2" s="1"/>
  <c r="C126" i="1"/>
  <c r="D126" i="1" s="1"/>
  <c r="B127" i="1"/>
  <c r="E127" i="1" s="1"/>
  <c r="D135" i="5" l="1"/>
  <c r="E135" i="5"/>
  <c r="C135" i="5" s="1"/>
  <c r="C134" i="5"/>
  <c r="B136" i="5"/>
  <c r="C130" i="3"/>
  <c r="D130" i="3" s="1"/>
  <c r="B131" i="3"/>
  <c r="E131" i="3" s="1"/>
  <c r="B136" i="2"/>
  <c r="E136" i="2" s="1"/>
  <c r="C135" i="2"/>
  <c r="D135" i="2" s="1"/>
  <c r="C127" i="1"/>
  <c r="D127" i="1" s="1"/>
  <c r="B128" i="1"/>
  <c r="E128" i="1" s="1"/>
  <c r="D136" i="5" l="1"/>
  <c r="E136" i="5"/>
  <c r="C136" i="5" s="1"/>
  <c r="B137" i="5"/>
  <c r="C131" i="3"/>
  <c r="D131" i="3" s="1"/>
  <c r="B132" i="3"/>
  <c r="E132" i="3" s="1"/>
  <c r="B137" i="2"/>
  <c r="E137" i="2" s="1"/>
  <c r="C136" i="2"/>
  <c r="D136" i="2" s="1"/>
  <c r="C128" i="1"/>
  <c r="D128" i="1" s="1"/>
  <c r="B129" i="1"/>
  <c r="E129" i="1" s="1"/>
  <c r="D137" i="5" l="1"/>
  <c r="E137" i="5"/>
  <c r="B138" i="5"/>
  <c r="C132" i="3"/>
  <c r="D132" i="3" s="1"/>
  <c r="B133" i="3"/>
  <c r="E133" i="3" s="1"/>
  <c r="C137" i="2"/>
  <c r="D137" i="2" s="1"/>
  <c r="B138" i="2"/>
  <c r="E138" i="2" s="1"/>
  <c r="C129" i="1"/>
  <c r="D129" i="1" s="1"/>
  <c r="B130" i="1"/>
  <c r="E130" i="1" s="1"/>
  <c r="D138" i="5" l="1"/>
  <c r="E138" i="5"/>
  <c r="C138" i="5" s="1"/>
  <c r="C137" i="5"/>
  <c r="B139" i="5"/>
  <c r="C133" i="3"/>
  <c r="D133" i="3" s="1"/>
  <c r="B134" i="3"/>
  <c r="E134" i="3" s="1"/>
  <c r="C138" i="2"/>
  <c r="D138" i="2" s="1"/>
  <c r="B139" i="2"/>
  <c r="E139" i="2" s="1"/>
  <c r="C130" i="1"/>
  <c r="D130" i="1" s="1"/>
  <c r="B131" i="1"/>
  <c r="E131" i="1" s="1"/>
  <c r="D139" i="5" l="1"/>
  <c r="E139" i="5"/>
  <c r="B140" i="5"/>
  <c r="C134" i="3"/>
  <c r="D134" i="3" s="1"/>
  <c r="B135" i="3"/>
  <c r="E135" i="3" s="1"/>
  <c r="B140" i="2"/>
  <c r="E140" i="2" s="1"/>
  <c r="C139" i="2"/>
  <c r="D139" i="2" s="1"/>
  <c r="C131" i="1"/>
  <c r="D131" i="1" s="1"/>
  <c r="B132" i="1"/>
  <c r="E132" i="1" s="1"/>
  <c r="D140" i="5" l="1"/>
  <c r="E140" i="5"/>
  <c r="C140" i="5" s="1"/>
  <c r="C139" i="5"/>
  <c r="B141" i="5"/>
  <c r="C135" i="3"/>
  <c r="D135" i="3" s="1"/>
  <c r="B136" i="3"/>
  <c r="E136" i="3" s="1"/>
  <c r="B141" i="2"/>
  <c r="E141" i="2" s="1"/>
  <c r="C140" i="2"/>
  <c r="D140" i="2" s="1"/>
  <c r="C132" i="1"/>
  <c r="D132" i="1" s="1"/>
  <c r="B133" i="1"/>
  <c r="E133" i="1" s="1"/>
  <c r="D141" i="5" l="1"/>
  <c r="E141" i="5"/>
  <c r="B142" i="5"/>
  <c r="C136" i="3"/>
  <c r="D136" i="3" s="1"/>
  <c r="B137" i="3"/>
  <c r="E137" i="3" s="1"/>
  <c r="C141" i="2"/>
  <c r="D141" i="2" s="1"/>
  <c r="B142" i="2"/>
  <c r="E142" i="2" s="1"/>
  <c r="C133" i="1"/>
  <c r="D133" i="1" s="1"/>
  <c r="B134" i="1"/>
  <c r="E134" i="1" s="1"/>
  <c r="C141" i="5" l="1"/>
  <c r="D142" i="5"/>
  <c r="E142" i="5"/>
  <c r="B143" i="5"/>
  <c r="C137" i="3"/>
  <c r="D137" i="3" s="1"/>
  <c r="B138" i="3"/>
  <c r="E138" i="3" s="1"/>
  <c r="C142" i="2"/>
  <c r="D142" i="2" s="1"/>
  <c r="B143" i="2"/>
  <c r="E143" i="2" s="1"/>
  <c r="C134" i="1"/>
  <c r="D134" i="1" s="1"/>
  <c r="B135" i="1"/>
  <c r="E135" i="1" s="1"/>
  <c r="D143" i="5" l="1"/>
  <c r="E143" i="5"/>
  <c r="C143" i="5" s="1"/>
  <c r="C142" i="5"/>
  <c r="B144" i="5"/>
  <c r="C138" i="3"/>
  <c r="D138" i="3" s="1"/>
  <c r="B139" i="3"/>
  <c r="E139" i="3" s="1"/>
  <c r="B144" i="2"/>
  <c r="E144" i="2" s="1"/>
  <c r="C143" i="2"/>
  <c r="D143" i="2" s="1"/>
  <c r="C135" i="1"/>
  <c r="D135" i="1" s="1"/>
  <c r="B136" i="1"/>
  <c r="E136" i="1" s="1"/>
  <c r="D144" i="5" l="1"/>
  <c r="E144" i="5"/>
  <c r="B145" i="5"/>
  <c r="C139" i="3"/>
  <c r="D139" i="3" s="1"/>
  <c r="B140" i="3"/>
  <c r="E140" i="3" s="1"/>
  <c r="B145" i="2"/>
  <c r="E145" i="2" s="1"/>
  <c r="C144" i="2"/>
  <c r="D144" i="2" s="1"/>
  <c r="C136" i="1"/>
  <c r="D136" i="1" s="1"/>
  <c r="B137" i="1"/>
  <c r="E137" i="1" s="1"/>
  <c r="C144" i="5" l="1"/>
  <c r="D145" i="5"/>
  <c r="C145" i="5" s="1"/>
  <c r="E145" i="5"/>
  <c r="B146" i="5"/>
  <c r="C140" i="3"/>
  <c r="D140" i="3" s="1"/>
  <c r="B141" i="3"/>
  <c r="E141" i="3" s="1"/>
  <c r="C145" i="2"/>
  <c r="D145" i="2" s="1"/>
  <c r="B146" i="2"/>
  <c r="E146" i="2" s="1"/>
  <c r="C137" i="1"/>
  <c r="D137" i="1" s="1"/>
  <c r="B138" i="1"/>
  <c r="E138" i="1" s="1"/>
  <c r="D146" i="5" l="1"/>
  <c r="E146" i="5"/>
  <c r="B147" i="5"/>
  <c r="C141" i="3"/>
  <c r="D141" i="3" s="1"/>
  <c r="B142" i="3"/>
  <c r="E142" i="3" s="1"/>
  <c r="C146" i="2"/>
  <c r="D146" i="2" s="1"/>
  <c r="B147" i="2"/>
  <c r="E147" i="2" s="1"/>
  <c r="C138" i="1"/>
  <c r="D138" i="1" s="1"/>
  <c r="B139" i="1"/>
  <c r="E139" i="1" s="1"/>
  <c r="C146" i="5" l="1"/>
  <c r="D147" i="5"/>
  <c r="C147" i="5" s="1"/>
  <c r="E147" i="5"/>
  <c r="B148" i="5"/>
  <c r="C142" i="3"/>
  <c r="D142" i="3" s="1"/>
  <c r="B143" i="3"/>
  <c r="E143" i="3" s="1"/>
  <c r="B148" i="2"/>
  <c r="E148" i="2" s="1"/>
  <c r="C147" i="2"/>
  <c r="D147" i="2" s="1"/>
  <c r="C139" i="1"/>
  <c r="D139" i="1" s="1"/>
  <c r="B140" i="1"/>
  <c r="E140" i="1" s="1"/>
  <c r="D148" i="5" l="1"/>
  <c r="C148" i="5" s="1"/>
  <c r="E148" i="5"/>
  <c r="B149" i="5"/>
  <c r="C143" i="3"/>
  <c r="D143" i="3" s="1"/>
  <c r="B144" i="3"/>
  <c r="E144" i="3" s="1"/>
  <c r="B149" i="2"/>
  <c r="E149" i="2" s="1"/>
  <c r="C148" i="2"/>
  <c r="D148" i="2" s="1"/>
  <c r="C140" i="1"/>
  <c r="D140" i="1" s="1"/>
  <c r="B141" i="1"/>
  <c r="E141" i="1" s="1"/>
  <c r="D149" i="5" l="1"/>
  <c r="E149" i="5"/>
  <c r="C149" i="5" s="1"/>
  <c r="B150" i="5"/>
  <c r="C144" i="3"/>
  <c r="D144" i="3" s="1"/>
  <c r="B145" i="3"/>
  <c r="E145" i="3" s="1"/>
  <c r="C149" i="2"/>
  <c r="D149" i="2" s="1"/>
  <c r="B150" i="2"/>
  <c r="E150" i="2" s="1"/>
  <c r="C141" i="1"/>
  <c r="D141" i="1" s="1"/>
  <c r="B142" i="1"/>
  <c r="E142" i="1" s="1"/>
  <c r="D150" i="5" l="1"/>
  <c r="E150" i="5"/>
  <c r="C150" i="5" s="1"/>
  <c r="B151" i="5"/>
  <c r="C145" i="3"/>
  <c r="D145" i="3" s="1"/>
  <c r="B146" i="3"/>
  <c r="E146" i="3" s="1"/>
  <c r="C150" i="2"/>
  <c r="D150" i="2" s="1"/>
  <c r="B151" i="2"/>
  <c r="E151" i="2" s="1"/>
  <c r="C142" i="1"/>
  <c r="D142" i="1" s="1"/>
  <c r="B143" i="1"/>
  <c r="E143" i="1" s="1"/>
  <c r="D151" i="5" l="1"/>
  <c r="E151" i="5"/>
  <c r="B152" i="5"/>
  <c r="C146" i="3"/>
  <c r="D146" i="3" s="1"/>
  <c r="B147" i="3"/>
  <c r="E147" i="3" s="1"/>
  <c r="B152" i="2"/>
  <c r="E152" i="2" s="1"/>
  <c r="C151" i="2"/>
  <c r="D151" i="2" s="1"/>
  <c r="C143" i="1"/>
  <c r="D143" i="1" s="1"/>
  <c r="B144" i="1"/>
  <c r="E144" i="1" s="1"/>
  <c r="D152" i="5" l="1"/>
  <c r="E152" i="5"/>
  <c r="C152" i="5" s="1"/>
  <c r="C151" i="5"/>
  <c r="B153" i="5"/>
  <c r="C147" i="3"/>
  <c r="D147" i="3" s="1"/>
  <c r="B148" i="3"/>
  <c r="E148" i="3" s="1"/>
  <c r="B153" i="2"/>
  <c r="E153" i="2" s="1"/>
  <c r="C152" i="2"/>
  <c r="D152" i="2" s="1"/>
  <c r="C144" i="1"/>
  <c r="D144" i="1" s="1"/>
  <c r="B145" i="1"/>
  <c r="E145" i="1" s="1"/>
  <c r="D153" i="5" l="1"/>
  <c r="E153" i="5"/>
  <c r="C153" i="5" s="1"/>
  <c r="B154" i="5"/>
  <c r="C148" i="3"/>
  <c r="D148" i="3" s="1"/>
  <c r="B149" i="3"/>
  <c r="E149" i="3" s="1"/>
  <c r="C153" i="2"/>
  <c r="D153" i="2" s="1"/>
  <c r="B154" i="2"/>
  <c r="E154" i="2" s="1"/>
  <c r="C145" i="1"/>
  <c r="D145" i="1" s="1"/>
  <c r="B146" i="1"/>
  <c r="E146" i="1" s="1"/>
  <c r="D154" i="5" l="1"/>
  <c r="E154" i="5"/>
  <c r="B155" i="5"/>
  <c r="C149" i="3"/>
  <c r="D149" i="3" s="1"/>
  <c r="B150" i="3"/>
  <c r="E150" i="3" s="1"/>
  <c r="C154" i="2"/>
  <c r="D154" i="2" s="1"/>
  <c r="B155" i="2"/>
  <c r="E155" i="2" s="1"/>
  <c r="C146" i="1"/>
  <c r="D146" i="1" s="1"/>
  <c r="B147" i="1"/>
  <c r="E147" i="1" s="1"/>
  <c r="D155" i="5" l="1"/>
  <c r="E155" i="5"/>
  <c r="C154" i="5"/>
  <c r="B156" i="5"/>
  <c r="C150" i="3"/>
  <c r="D150" i="3" s="1"/>
  <c r="B151" i="3"/>
  <c r="E151" i="3" s="1"/>
  <c r="B156" i="2"/>
  <c r="E156" i="2" s="1"/>
  <c r="C155" i="2"/>
  <c r="D155" i="2" s="1"/>
  <c r="C147" i="1"/>
  <c r="D147" i="1" s="1"/>
  <c r="B148" i="1"/>
  <c r="E148" i="1" s="1"/>
  <c r="D156" i="5" l="1"/>
  <c r="E156" i="5"/>
  <c r="C155" i="5"/>
  <c r="B157" i="5"/>
  <c r="C151" i="3"/>
  <c r="D151" i="3" s="1"/>
  <c r="B152" i="3"/>
  <c r="E152" i="3" s="1"/>
  <c r="B157" i="2"/>
  <c r="E157" i="2" s="1"/>
  <c r="C156" i="2"/>
  <c r="D156" i="2" s="1"/>
  <c r="C148" i="1"/>
  <c r="D148" i="1" s="1"/>
  <c r="B149" i="1"/>
  <c r="E149" i="1" s="1"/>
  <c r="D157" i="5" l="1"/>
  <c r="E157" i="5"/>
  <c r="C156" i="5"/>
  <c r="B158" i="5"/>
  <c r="C152" i="3"/>
  <c r="D152" i="3" s="1"/>
  <c r="B153" i="3"/>
  <c r="E153" i="3" s="1"/>
  <c r="C157" i="2"/>
  <c r="D157" i="2" s="1"/>
  <c r="B158" i="2"/>
  <c r="E158" i="2" s="1"/>
  <c r="C149" i="1"/>
  <c r="D149" i="1" s="1"/>
  <c r="B150" i="1"/>
  <c r="E150" i="1" s="1"/>
  <c r="D158" i="5" l="1"/>
  <c r="E158" i="5"/>
  <c r="C158" i="5" s="1"/>
  <c r="C157" i="5"/>
  <c r="B159" i="5"/>
  <c r="C153" i="3"/>
  <c r="D153" i="3" s="1"/>
  <c r="B154" i="3"/>
  <c r="E154" i="3" s="1"/>
  <c r="C158" i="2"/>
  <c r="D158" i="2" s="1"/>
  <c r="B159" i="2"/>
  <c r="E159" i="2" s="1"/>
  <c r="C150" i="1"/>
  <c r="D150" i="1" s="1"/>
  <c r="B151" i="1"/>
  <c r="E151" i="1" s="1"/>
  <c r="D159" i="5" l="1"/>
  <c r="E159" i="5"/>
  <c r="B160" i="5"/>
  <c r="C154" i="3"/>
  <c r="D154" i="3" s="1"/>
  <c r="B155" i="3"/>
  <c r="E155" i="3" s="1"/>
  <c r="B160" i="2"/>
  <c r="E160" i="2" s="1"/>
  <c r="C159" i="2"/>
  <c r="D159" i="2" s="1"/>
  <c r="C151" i="1"/>
  <c r="D151" i="1" s="1"/>
  <c r="B152" i="1"/>
  <c r="E152" i="1" s="1"/>
  <c r="D160" i="5" l="1"/>
  <c r="E160" i="5"/>
  <c r="C160" i="5" s="1"/>
  <c r="C159" i="5"/>
  <c r="B161" i="5"/>
  <c r="C155" i="3"/>
  <c r="D155" i="3" s="1"/>
  <c r="B156" i="3"/>
  <c r="E156" i="3" s="1"/>
  <c r="B161" i="2"/>
  <c r="E161" i="2" s="1"/>
  <c r="C160" i="2"/>
  <c r="D160" i="2" s="1"/>
  <c r="C152" i="1"/>
  <c r="D152" i="1" s="1"/>
  <c r="B153" i="1"/>
  <c r="E153" i="1" s="1"/>
  <c r="D161" i="5" l="1"/>
  <c r="E161" i="5"/>
  <c r="C161" i="5" s="1"/>
  <c r="B162" i="5"/>
  <c r="C156" i="3"/>
  <c r="D156" i="3" s="1"/>
  <c r="B157" i="3"/>
  <c r="E157" i="3" s="1"/>
  <c r="C161" i="2"/>
  <c r="D161" i="2" s="1"/>
  <c r="B162" i="2"/>
  <c r="E162" i="2" s="1"/>
  <c r="C153" i="1"/>
  <c r="D153" i="1" s="1"/>
  <c r="B154" i="1"/>
  <c r="E154" i="1" s="1"/>
  <c r="D162" i="5" l="1"/>
  <c r="E162" i="5"/>
  <c r="B163" i="5"/>
  <c r="C157" i="3"/>
  <c r="D157" i="3" s="1"/>
  <c r="B158" i="3"/>
  <c r="E158" i="3" s="1"/>
  <c r="C162" i="2"/>
  <c r="D162" i="2" s="1"/>
  <c r="B163" i="2"/>
  <c r="E163" i="2" s="1"/>
  <c r="C154" i="1"/>
  <c r="D154" i="1" s="1"/>
  <c r="B155" i="1"/>
  <c r="E155" i="1" s="1"/>
  <c r="D163" i="5" l="1"/>
  <c r="E163" i="5"/>
  <c r="C163" i="5" s="1"/>
  <c r="C162" i="5"/>
  <c r="B164" i="5"/>
  <c r="C158" i="3"/>
  <c r="D158" i="3" s="1"/>
  <c r="B159" i="3"/>
  <c r="E159" i="3" s="1"/>
  <c r="B164" i="2"/>
  <c r="E164" i="2" s="1"/>
  <c r="C163" i="2"/>
  <c r="D163" i="2" s="1"/>
  <c r="C155" i="1"/>
  <c r="D155" i="1" s="1"/>
  <c r="B156" i="1"/>
  <c r="E156" i="1" s="1"/>
  <c r="D164" i="5" l="1"/>
  <c r="E164" i="5"/>
  <c r="B165" i="5"/>
  <c r="C159" i="3"/>
  <c r="D159" i="3" s="1"/>
  <c r="B160" i="3"/>
  <c r="E160" i="3" s="1"/>
  <c r="B165" i="2"/>
  <c r="E165" i="2" s="1"/>
  <c r="C164" i="2"/>
  <c r="D164" i="2" s="1"/>
  <c r="C156" i="1"/>
  <c r="D156" i="1" s="1"/>
  <c r="B157" i="1"/>
  <c r="E157" i="1" s="1"/>
  <c r="D165" i="5" l="1"/>
  <c r="E165" i="5"/>
  <c r="C164" i="5"/>
  <c r="B166" i="5"/>
  <c r="C160" i="3"/>
  <c r="D160" i="3" s="1"/>
  <c r="B161" i="3"/>
  <c r="E161" i="3" s="1"/>
  <c r="C165" i="2"/>
  <c r="D165" i="2" s="1"/>
  <c r="B166" i="2"/>
  <c r="E166" i="2" s="1"/>
  <c r="C157" i="1"/>
  <c r="D157" i="1" s="1"/>
  <c r="B158" i="1"/>
  <c r="E158" i="1" s="1"/>
  <c r="D166" i="5" l="1"/>
  <c r="E166" i="5"/>
  <c r="C165" i="5"/>
  <c r="B167" i="5"/>
  <c r="C161" i="3"/>
  <c r="D161" i="3" s="1"/>
  <c r="B162" i="3"/>
  <c r="E162" i="3" s="1"/>
  <c r="C166" i="2"/>
  <c r="D166" i="2" s="1"/>
  <c r="B167" i="2"/>
  <c r="E167" i="2" s="1"/>
  <c r="C158" i="1"/>
  <c r="D158" i="1" s="1"/>
  <c r="B159" i="1"/>
  <c r="E159" i="1" s="1"/>
  <c r="D167" i="5" l="1"/>
  <c r="E167" i="5"/>
  <c r="C166" i="5"/>
  <c r="B168" i="5"/>
  <c r="C162" i="3"/>
  <c r="D162" i="3" s="1"/>
  <c r="B163" i="3"/>
  <c r="E163" i="3" s="1"/>
  <c r="B168" i="2"/>
  <c r="E168" i="2" s="1"/>
  <c r="C167" i="2"/>
  <c r="D167" i="2" s="1"/>
  <c r="C159" i="1"/>
  <c r="D159" i="1" s="1"/>
  <c r="B160" i="1"/>
  <c r="E160" i="1" s="1"/>
  <c r="D168" i="5" l="1"/>
  <c r="E168" i="5"/>
  <c r="C168" i="5" s="1"/>
  <c r="C167" i="5"/>
  <c r="B169" i="5"/>
  <c r="C163" i="3"/>
  <c r="D163" i="3" s="1"/>
  <c r="B164" i="3"/>
  <c r="E164" i="3" s="1"/>
  <c r="B169" i="2"/>
  <c r="E169" i="2" s="1"/>
  <c r="C168" i="2"/>
  <c r="D168" i="2" s="1"/>
  <c r="C160" i="1"/>
  <c r="D160" i="1" s="1"/>
  <c r="B161" i="1"/>
  <c r="E161" i="1" s="1"/>
  <c r="D169" i="5" l="1"/>
  <c r="E169" i="5"/>
  <c r="B170" i="5"/>
  <c r="C164" i="3"/>
  <c r="D164" i="3" s="1"/>
  <c r="B165" i="3"/>
  <c r="E165" i="3" s="1"/>
  <c r="C169" i="2"/>
  <c r="D169" i="2" s="1"/>
  <c r="B170" i="2"/>
  <c r="E170" i="2" s="1"/>
  <c r="C161" i="1"/>
  <c r="D161" i="1" s="1"/>
  <c r="B162" i="1"/>
  <c r="E162" i="1" s="1"/>
  <c r="D170" i="5" l="1"/>
  <c r="E170" i="5"/>
  <c r="C170" i="5" s="1"/>
  <c r="C169" i="5"/>
  <c r="B171" i="5"/>
  <c r="C165" i="3"/>
  <c r="D165" i="3" s="1"/>
  <c r="B166" i="3"/>
  <c r="E166" i="3" s="1"/>
  <c r="C170" i="2"/>
  <c r="D170" i="2" s="1"/>
  <c r="B171" i="2"/>
  <c r="E171" i="2" s="1"/>
  <c r="C162" i="1"/>
  <c r="D162" i="1" s="1"/>
  <c r="B163" i="1"/>
  <c r="E163" i="1" s="1"/>
  <c r="D171" i="5" l="1"/>
  <c r="E171" i="5"/>
  <c r="C171" i="5" s="1"/>
  <c r="B172" i="5"/>
  <c r="C166" i="3"/>
  <c r="D166" i="3" s="1"/>
  <c r="B167" i="3"/>
  <c r="E167" i="3" s="1"/>
  <c r="B172" i="2"/>
  <c r="E172" i="2" s="1"/>
  <c r="C171" i="2"/>
  <c r="D171" i="2" s="1"/>
  <c r="C163" i="1"/>
  <c r="D163" i="1" s="1"/>
  <c r="B164" i="1"/>
  <c r="E164" i="1" s="1"/>
  <c r="D172" i="5" l="1"/>
  <c r="E172" i="5"/>
  <c r="C172" i="5" s="1"/>
  <c r="B173" i="5"/>
  <c r="C167" i="3"/>
  <c r="D167" i="3" s="1"/>
  <c r="B168" i="3"/>
  <c r="E168" i="3" s="1"/>
  <c r="B173" i="2"/>
  <c r="E173" i="2" s="1"/>
  <c r="C172" i="2"/>
  <c r="D172" i="2" s="1"/>
  <c r="C164" i="1"/>
  <c r="D164" i="1" s="1"/>
  <c r="B165" i="1"/>
  <c r="E165" i="1" s="1"/>
  <c r="D173" i="5" l="1"/>
  <c r="E173" i="5"/>
  <c r="B174" i="5"/>
  <c r="C168" i="3"/>
  <c r="D168" i="3" s="1"/>
  <c r="B169" i="3"/>
  <c r="E169" i="3" s="1"/>
  <c r="C173" i="2"/>
  <c r="D173" i="2" s="1"/>
  <c r="B174" i="2"/>
  <c r="E174" i="2" s="1"/>
  <c r="C165" i="1"/>
  <c r="D165" i="1" s="1"/>
  <c r="B166" i="1"/>
  <c r="E166" i="1" s="1"/>
  <c r="D174" i="5" l="1"/>
  <c r="E174" i="5"/>
  <c r="C173" i="5"/>
  <c r="B175" i="5"/>
  <c r="C169" i="3"/>
  <c r="D169" i="3" s="1"/>
  <c r="B170" i="3"/>
  <c r="E170" i="3" s="1"/>
  <c r="C174" i="2"/>
  <c r="D174" i="2" s="1"/>
  <c r="B175" i="2"/>
  <c r="E175" i="2" s="1"/>
  <c r="C166" i="1"/>
  <c r="D166" i="1" s="1"/>
  <c r="B167" i="1"/>
  <c r="E167" i="1" s="1"/>
  <c r="D175" i="5" l="1"/>
  <c r="E175" i="5"/>
  <c r="C175" i="5" s="1"/>
  <c r="C174" i="5"/>
  <c r="B176" i="5"/>
  <c r="C170" i="3"/>
  <c r="D170" i="3" s="1"/>
  <c r="B171" i="3"/>
  <c r="E171" i="3" s="1"/>
  <c r="B176" i="2"/>
  <c r="E176" i="2" s="1"/>
  <c r="C175" i="2"/>
  <c r="D175" i="2" s="1"/>
  <c r="C167" i="1"/>
  <c r="D167" i="1" s="1"/>
  <c r="B168" i="1"/>
  <c r="E168" i="1" s="1"/>
  <c r="D176" i="5" l="1"/>
  <c r="E176" i="5"/>
  <c r="B177" i="5"/>
  <c r="C171" i="3"/>
  <c r="D171" i="3" s="1"/>
  <c r="B172" i="3"/>
  <c r="E172" i="3" s="1"/>
  <c r="B177" i="2"/>
  <c r="E177" i="2" s="1"/>
  <c r="C176" i="2"/>
  <c r="D176" i="2" s="1"/>
  <c r="C168" i="1"/>
  <c r="D168" i="1" s="1"/>
  <c r="B169" i="1"/>
  <c r="E169" i="1" s="1"/>
  <c r="D177" i="5" l="1"/>
  <c r="E177" i="5"/>
  <c r="C176" i="5"/>
  <c r="B178" i="5"/>
  <c r="C172" i="3"/>
  <c r="D172" i="3" s="1"/>
  <c r="B173" i="3"/>
  <c r="E173" i="3" s="1"/>
  <c r="C177" i="2"/>
  <c r="D177" i="2" s="1"/>
  <c r="B178" i="2"/>
  <c r="E178" i="2" s="1"/>
  <c r="C169" i="1"/>
  <c r="D169" i="1" s="1"/>
  <c r="B170" i="1"/>
  <c r="E170" i="1" s="1"/>
  <c r="D178" i="5" l="1"/>
  <c r="C178" i="5" s="1"/>
  <c r="E178" i="5"/>
  <c r="C177" i="5"/>
  <c r="B179" i="5"/>
  <c r="C173" i="3"/>
  <c r="D173" i="3" s="1"/>
  <c r="B174" i="3"/>
  <c r="E174" i="3" s="1"/>
  <c r="C178" i="2"/>
  <c r="D178" i="2" s="1"/>
  <c r="B179" i="2"/>
  <c r="E179" i="2" s="1"/>
  <c r="C170" i="1"/>
  <c r="D170" i="1" s="1"/>
  <c r="B171" i="1"/>
  <c r="E171" i="1" s="1"/>
  <c r="D179" i="5" l="1"/>
  <c r="C179" i="5" s="1"/>
  <c r="E179" i="5"/>
  <c r="B180" i="5"/>
  <c r="C174" i="3"/>
  <c r="D174" i="3" s="1"/>
  <c r="B175" i="3"/>
  <c r="E175" i="3" s="1"/>
  <c r="B180" i="2"/>
  <c r="E180" i="2" s="1"/>
  <c r="C179" i="2"/>
  <c r="D179" i="2" s="1"/>
  <c r="C171" i="1"/>
  <c r="D171" i="1" s="1"/>
  <c r="B172" i="1"/>
  <c r="E172" i="1" s="1"/>
  <c r="D180" i="5" l="1"/>
  <c r="E180" i="5"/>
  <c r="B181" i="5"/>
  <c r="C175" i="3"/>
  <c r="D175" i="3" s="1"/>
  <c r="B176" i="3"/>
  <c r="E176" i="3" s="1"/>
  <c r="B181" i="2"/>
  <c r="E181" i="2" s="1"/>
  <c r="C180" i="2"/>
  <c r="D180" i="2" s="1"/>
  <c r="C172" i="1"/>
  <c r="D172" i="1" s="1"/>
  <c r="B173" i="1"/>
  <c r="E173" i="1" s="1"/>
  <c r="C180" i="5" l="1"/>
  <c r="D181" i="5"/>
  <c r="C181" i="5" s="1"/>
  <c r="E181" i="5"/>
  <c r="B182" i="5"/>
  <c r="C176" i="3"/>
  <c r="D176" i="3" s="1"/>
  <c r="B177" i="3"/>
  <c r="E177" i="3" s="1"/>
  <c r="C181" i="2"/>
  <c r="D181" i="2" s="1"/>
  <c r="B182" i="2"/>
  <c r="E182" i="2" s="1"/>
  <c r="C173" i="1"/>
  <c r="D173" i="1" s="1"/>
  <c r="B174" i="1"/>
  <c r="E174" i="1" s="1"/>
  <c r="D182" i="5" l="1"/>
  <c r="E182" i="5"/>
  <c r="B183" i="5"/>
  <c r="C177" i="3"/>
  <c r="D177" i="3" s="1"/>
  <c r="B178" i="3"/>
  <c r="E178" i="3" s="1"/>
  <c r="C182" i="2"/>
  <c r="D182" i="2" s="1"/>
  <c r="B183" i="2"/>
  <c r="E183" i="2" s="1"/>
  <c r="C174" i="1"/>
  <c r="D174" i="1" s="1"/>
  <c r="B175" i="1"/>
  <c r="E175" i="1" s="1"/>
  <c r="D183" i="5" l="1"/>
  <c r="E183" i="5"/>
  <c r="C182" i="5"/>
  <c r="B184" i="5"/>
  <c r="C178" i="3"/>
  <c r="D178" i="3" s="1"/>
  <c r="B179" i="3"/>
  <c r="E179" i="3" s="1"/>
  <c r="B184" i="2"/>
  <c r="E184" i="2" s="1"/>
  <c r="C183" i="2"/>
  <c r="D183" i="2" s="1"/>
  <c r="C175" i="1"/>
  <c r="D175" i="1" s="1"/>
  <c r="B176" i="1"/>
  <c r="E176" i="1" s="1"/>
  <c r="D184" i="5" l="1"/>
  <c r="E184" i="5"/>
  <c r="C184" i="5" s="1"/>
  <c r="C183" i="5"/>
  <c r="B185" i="5"/>
  <c r="C179" i="3"/>
  <c r="D179" i="3" s="1"/>
  <c r="B180" i="3"/>
  <c r="E180" i="3" s="1"/>
  <c r="B185" i="2"/>
  <c r="E185" i="2" s="1"/>
  <c r="C184" i="2"/>
  <c r="D184" i="2" s="1"/>
  <c r="C176" i="1"/>
  <c r="D176" i="1" s="1"/>
  <c r="B177" i="1"/>
  <c r="E177" i="1" s="1"/>
  <c r="D185" i="5" l="1"/>
  <c r="E185" i="5"/>
  <c r="C185" i="5" s="1"/>
  <c r="B186" i="5"/>
  <c r="C180" i="3"/>
  <c r="D180" i="3" s="1"/>
  <c r="B181" i="3"/>
  <c r="E181" i="3" s="1"/>
  <c r="C185" i="2"/>
  <c r="D185" i="2" s="1"/>
  <c r="B186" i="2"/>
  <c r="E186" i="2" s="1"/>
  <c r="C177" i="1"/>
  <c r="D177" i="1" s="1"/>
  <c r="B178" i="1"/>
  <c r="E178" i="1" s="1"/>
  <c r="D186" i="5" l="1"/>
  <c r="E186" i="5"/>
  <c r="B187" i="5"/>
  <c r="C181" i="3"/>
  <c r="D181" i="3" s="1"/>
  <c r="B182" i="3"/>
  <c r="E182" i="3" s="1"/>
  <c r="C186" i="2"/>
  <c r="D186" i="2" s="1"/>
  <c r="B187" i="2"/>
  <c r="E187" i="2" s="1"/>
  <c r="C178" i="1"/>
  <c r="D178" i="1" s="1"/>
  <c r="B179" i="1"/>
  <c r="E179" i="1" s="1"/>
  <c r="D187" i="5" l="1"/>
  <c r="E187" i="5"/>
  <c r="C186" i="5"/>
  <c r="B188" i="5"/>
  <c r="C182" i="3"/>
  <c r="D182" i="3" s="1"/>
  <c r="B183" i="3"/>
  <c r="E183" i="3" s="1"/>
  <c r="B188" i="2"/>
  <c r="E188" i="2" s="1"/>
  <c r="C187" i="2"/>
  <c r="D187" i="2" s="1"/>
  <c r="C179" i="1"/>
  <c r="D179" i="1" s="1"/>
  <c r="B180" i="1"/>
  <c r="E180" i="1" s="1"/>
  <c r="D188" i="5" l="1"/>
  <c r="C188" i="5" s="1"/>
  <c r="E188" i="5"/>
  <c r="C187" i="5"/>
  <c r="B189" i="5"/>
  <c r="C183" i="3"/>
  <c r="D183" i="3" s="1"/>
  <c r="B184" i="3"/>
  <c r="E184" i="3" s="1"/>
  <c r="B189" i="2"/>
  <c r="E189" i="2" s="1"/>
  <c r="C188" i="2"/>
  <c r="D188" i="2" s="1"/>
  <c r="C180" i="1"/>
  <c r="D180" i="1" s="1"/>
  <c r="B181" i="1"/>
  <c r="E181" i="1" s="1"/>
  <c r="D189" i="5" l="1"/>
  <c r="E189" i="5"/>
  <c r="C189" i="5" s="1"/>
  <c r="B190" i="5"/>
  <c r="C184" i="3"/>
  <c r="D184" i="3" s="1"/>
  <c r="B185" i="3"/>
  <c r="E185" i="3" s="1"/>
  <c r="C189" i="2"/>
  <c r="D189" i="2" s="1"/>
  <c r="B190" i="2"/>
  <c r="E190" i="2" s="1"/>
  <c r="C181" i="1"/>
  <c r="D181" i="1" s="1"/>
  <c r="B182" i="1"/>
  <c r="E182" i="1" s="1"/>
  <c r="D190" i="5" l="1"/>
  <c r="E190" i="5"/>
  <c r="C190" i="5" s="1"/>
  <c r="B191" i="5"/>
  <c r="C185" i="3"/>
  <c r="D185" i="3" s="1"/>
  <c r="B186" i="3"/>
  <c r="E186" i="3" s="1"/>
  <c r="C190" i="2"/>
  <c r="D190" i="2" s="1"/>
  <c r="B191" i="2"/>
  <c r="E191" i="2" s="1"/>
  <c r="C182" i="1"/>
  <c r="D182" i="1" s="1"/>
  <c r="B183" i="1"/>
  <c r="E183" i="1" s="1"/>
  <c r="D191" i="5" l="1"/>
  <c r="E191" i="5"/>
  <c r="B192" i="5"/>
  <c r="C186" i="3"/>
  <c r="D186" i="3" s="1"/>
  <c r="B187" i="3"/>
  <c r="E187" i="3" s="1"/>
  <c r="B192" i="2"/>
  <c r="E192" i="2" s="1"/>
  <c r="C191" i="2"/>
  <c r="D191" i="2" s="1"/>
  <c r="C183" i="1"/>
  <c r="D183" i="1" s="1"/>
  <c r="B184" i="1"/>
  <c r="E184" i="1" s="1"/>
  <c r="D192" i="5" l="1"/>
  <c r="E192" i="5"/>
  <c r="C191" i="5"/>
  <c r="B193" i="5"/>
  <c r="C187" i="3"/>
  <c r="D187" i="3" s="1"/>
  <c r="B188" i="3"/>
  <c r="E188" i="3" s="1"/>
  <c r="B193" i="2"/>
  <c r="E193" i="2" s="1"/>
  <c r="C192" i="2"/>
  <c r="D192" i="2" s="1"/>
  <c r="C184" i="1"/>
  <c r="D184" i="1" s="1"/>
  <c r="B185" i="1"/>
  <c r="E185" i="1" s="1"/>
  <c r="D193" i="5" l="1"/>
  <c r="E193" i="5"/>
  <c r="C193" i="5" s="1"/>
  <c r="C192" i="5"/>
  <c r="B194" i="5"/>
  <c r="C188" i="3"/>
  <c r="D188" i="3" s="1"/>
  <c r="B189" i="3"/>
  <c r="E189" i="3" s="1"/>
  <c r="C193" i="2"/>
  <c r="D193" i="2" s="1"/>
  <c r="B194" i="2"/>
  <c r="E194" i="2" s="1"/>
  <c r="C185" i="1"/>
  <c r="D185" i="1" s="1"/>
  <c r="B186" i="1"/>
  <c r="E186" i="1" s="1"/>
  <c r="D194" i="5" l="1"/>
  <c r="E194" i="5"/>
  <c r="B195" i="5"/>
  <c r="C189" i="3"/>
  <c r="D189" i="3" s="1"/>
  <c r="B190" i="3"/>
  <c r="E190" i="3" s="1"/>
  <c r="C194" i="2"/>
  <c r="D194" i="2" s="1"/>
  <c r="B195" i="2"/>
  <c r="E195" i="2" s="1"/>
  <c r="C186" i="1"/>
  <c r="D186" i="1" s="1"/>
  <c r="B187" i="1"/>
  <c r="E187" i="1" s="1"/>
  <c r="D195" i="5" l="1"/>
  <c r="E195" i="5"/>
  <c r="C194" i="5"/>
  <c r="B196" i="5"/>
  <c r="C190" i="3"/>
  <c r="D190" i="3" s="1"/>
  <c r="B191" i="3"/>
  <c r="E191" i="3" s="1"/>
  <c r="B196" i="2"/>
  <c r="E196" i="2" s="1"/>
  <c r="C195" i="2"/>
  <c r="D195" i="2" s="1"/>
  <c r="C187" i="1"/>
  <c r="D187" i="1" s="1"/>
  <c r="B188" i="1"/>
  <c r="E188" i="1" s="1"/>
  <c r="D196" i="5" l="1"/>
  <c r="E196" i="5"/>
  <c r="C195" i="5"/>
  <c r="B197" i="5"/>
  <c r="C191" i="3"/>
  <c r="D191" i="3" s="1"/>
  <c r="B192" i="3"/>
  <c r="E192" i="3" s="1"/>
  <c r="B197" i="2"/>
  <c r="E197" i="2" s="1"/>
  <c r="C196" i="2"/>
  <c r="D196" i="2" s="1"/>
  <c r="C188" i="1"/>
  <c r="D188" i="1" s="1"/>
  <c r="B189" i="1"/>
  <c r="E189" i="1" s="1"/>
  <c r="D197" i="5" l="1"/>
  <c r="E197" i="5"/>
  <c r="C196" i="5"/>
  <c r="B198" i="5"/>
  <c r="C192" i="3"/>
  <c r="D192" i="3" s="1"/>
  <c r="B193" i="3"/>
  <c r="E193" i="3" s="1"/>
  <c r="C197" i="2"/>
  <c r="D197" i="2" s="1"/>
  <c r="B198" i="2"/>
  <c r="E198" i="2" s="1"/>
  <c r="C189" i="1"/>
  <c r="D189" i="1" s="1"/>
  <c r="B190" i="1"/>
  <c r="E190" i="1" s="1"/>
  <c r="D198" i="5" l="1"/>
  <c r="E198" i="5"/>
  <c r="C197" i="5"/>
  <c r="B199" i="5"/>
  <c r="C193" i="3"/>
  <c r="D193" i="3" s="1"/>
  <c r="B194" i="3"/>
  <c r="E194" i="3" s="1"/>
  <c r="C198" i="2"/>
  <c r="D198" i="2" s="1"/>
  <c r="B199" i="2"/>
  <c r="E199" i="2" s="1"/>
  <c r="C190" i="1"/>
  <c r="D190" i="1" s="1"/>
  <c r="B191" i="1"/>
  <c r="E191" i="1" s="1"/>
  <c r="D199" i="5" l="1"/>
  <c r="E199" i="5"/>
  <c r="C199" i="5" s="1"/>
  <c r="C198" i="5"/>
  <c r="B200" i="5"/>
  <c r="C194" i="3"/>
  <c r="D194" i="3" s="1"/>
  <c r="B195" i="3"/>
  <c r="E195" i="3" s="1"/>
  <c r="B200" i="2"/>
  <c r="E200" i="2" s="1"/>
  <c r="C199" i="2"/>
  <c r="D199" i="2" s="1"/>
  <c r="C191" i="1"/>
  <c r="D191" i="1" s="1"/>
  <c r="B192" i="1"/>
  <c r="E192" i="1" s="1"/>
  <c r="D200" i="5" l="1"/>
  <c r="E200" i="5"/>
  <c r="B201" i="5"/>
  <c r="C195" i="3"/>
  <c r="D195" i="3" s="1"/>
  <c r="B196" i="3"/>
  <c r="E196" i="3" s="1"/>
  <c r="B201" i="2"/>
  <c r="E201" i="2" s="1"/>
  <c r="C200" i="2"/>
  <c r="D200" i="2" s="1"/>
  <c r="C192" i="1"/>
  <c r="D192" i="1" s="1"/>
  <c r="B193" i="1"/>
  <c r="E193" i="1" s="1"/>
  <c r="C200" i="5" l="1"/>
  <c r="D201" i="5"/>
  <c r="C201" i="5" s="1"/>
  <c r="E201" i="5"/>
  <c r="B202" i="5"/>
  <c r="C196" i="3"/>
  <c r="D196" i="3" s="1"/>
  <c r="B197" i="3"/>
  <c r="E197" i="3" s="1"/>
  <c r="C201" i="2"/>
  <c r="D201" i="2" s="1"/>
  <c r="B202" i="2"/>
  <c r="E202" i="2" s="1"/>
  <c r="C193" i="1"/>
  <c r="D193" i="1" s="1"/>
  <c r="B194" i="1"/>
  <c r="E194" i="1" s="1"/>
  <c r="D202" i="5" l="1"/>
  <c r="C202" i="5" s="1"/>
  <c r="E202" i="5"/>
  <c r="B203" i="5"/>
  <c r="C197" i="3"/>
  <c r="D197" i="3" s="1"/>
  <c r="B198" i="3"/>
  <c r="E198" i="3" s="1"/>
  <c r="C202" i="2"/>
  <c r="D202" i="2" s="1"/>
  <c r="B203" i="2"/>
  <c r="E203" i="2" s="1"/>
  <c r="C194" i="1"/>
  <c r="D194" i="1" s="1"/>
  <c r="B195" i="1"/>
  <c r="E195" i="1" s="1"/>
  <c r="D203" i="5" l="1"/>
  <c r="E203" i="5"/>
  <c r="B204" i="5"/>
  <c r="C198" i="3"/>
  <c r="D198" i="3" s="1"/>
  <c r="B199" i="3"/>
  <c r="E199" i="3" s="1"/>
  <c r="B204" i="2"/>
  <c r="E204" i="2" s="1"/>
  <c r="C203" i="2"/>
  <c r="D203" i="2" s="1"/>
  <c r="C195" i="1"/>
  <c r="D195" i="1" s="1"/>
  <c r="B196" i="1"/>
  <c r="E196" i="1" s="1"/>
  <c r="D204" i="5" l="1"/>
  <c r="E204" i="5"/>
  <c r="C204" i="5" s="1"/>
  <c r="C203" i="5"/>
  <c r="B205" i="5"/>
  <c r="C199" i="3"/>
  <c r="D199" i="3" s="1"/>
  <c r="B200" i="3"/>
  <c r="E200" i="3" s="1"/>
  <c r="B205" i="2"/>
  <c r="E205" i="2" s="1"/>
  <c r="C204" i="2"/>
  <c r="D204" i="2" s="1"/>
  <c r="C196" i="1"/>
  <c r="D196" i="1" s="1"/>
  <c r="B197" i="1"/>
  <c r="E197" i="1" s="1"/>
  <c r="D205" i="5" l="1"/>
  <c r="E205" i="5"/>
  <c r="B206" i="5"/>
  <c r="C200" i="3"/>
  <c r="D200" i="3" s="1"/>
  <c r="B201" i="3"/>
  <c r="E201" i="3" s="1"/>
  <c r="C205" i="2"/>
  <c r="D205" i="2" s="1"/>
  <c r="B206" i="2"/>
  <c r="E206" i="2" s="1"/>
  <c r="C197" i="1"/>
  <c r="D197" i="1" s="1"/>
  <c r="B198" i="1"/>
  <c r="E198" i="1" s="1"/>
  <c r="D206" i="5" l="1"/>
  <c r="E206" i="5"/>
  <c r="C205" i="5"/>
  <c r="B207" i="5"/>
  <c r="C201" i="3"/>
  <c r="D201" i="3" s="1"/>
  <c r="B202" i="3"/>
  <c r="E202" i="3" s="1"/>
  <c r="C206" i="2"/>
  <c r="D206" i="2" s="1"/>
  <c r="B207" i="2"/>
  <c r="E207" i="2" s="1"/>
  <c r="C198" i="1"/>
  <c r="D198" i="1" s="1"/>
  <c r="B199" i="1"/>
  <c r="E199" i="1" s="1"/>
  <c r="D207" i="5" l="1"/>
  <c r="E207" i="5"/>
  <c r="C207" i="5" s="1"/>
  <c r="C206" i="5"/>
  <c r="B208" i="5"/>
  <c r="C202" i="3"/>
  <c r="D202" i="3" s="1"/>
  <c r="B203" i="3"/>
  <c r="E203" i="3" s="1"/>
  <c r="B208" i="2"/>
  <c r="E208" i="2" s="1"/>
  <c r="C207" i="2"/>
  <c r="D207" i="2" s="1"/>
  <c r="C199" i="1"/>
  <c r="D199" i="1" s="1"/>
  <c r="B200" i="1"/>
  <c r="E200" i="1" s="1"/>
  <c r="D208" i="5" l="1"/>
  <c r="E208" i="5"/>
  <c r="B209" i="5"/>
  <c r="C203" i="3"/>
  <c r="D203" i="3" s="1"/>
  <c r="B204" i="3"/>
  <c r="E204" i="3" s="1"/>
  <c r="B209" i="2"/>
  <c r="E209" i="2" s="1"/>
  <c r="C208" i="2"/>
  <c r="D208" i="2" s="1"/>
  <c r="C200" i="1"/>
  <c r="D200" i="1" s="1"/>
  <c r="B201" i="1"/>
  <c r="E201" i="1" s="1"/>
  <c r="D209" i="5" l="1"/>
  <c r="E209" i="5"/>
  <c r="C208" i="5"/>
  <c r="B210" i="5"/>
  <c r="C204" i="3"/>
  <c r="D204" i="3" s="1"/>
  <c r="B205" i="3"/>
  <c r="E205" i="3" s="1"/>
  <c r="C209" i="2"/>
  <c r="D209" i="2" s="1"/>
  <c r="B210" i="2"/>
  <c r="E210" i="2" s="1"/>
  <c r="C201" i="1"/>
  <c r="D201" i="1" s="1"/>
  <c r="B202" i="1"/>
  <c r="E202" i="1" s="1"/>
  <c r="D210" i="5" l="1"/>
  <c r="E210" i="5"/>
  <c r="C209" i="5"/>
  <c r="B211" i="5"/>
  <c r="C205" i="3"/>
  <c r="D205" i="3" s="1"/>
  <c r="B206" i="3"/>
  <c r="E206" i="3" s="1"/>
  <c r="C210" i="2"/>
  <c r="D210" i="2" s="1"/>
  <c r="B211" i="2"/>
  <c r="E211" i="2" s="1"/>
  <c r="C202" i="1"/>
  <c r="D202" i="1" s="1"/>
  <c r="B203" i="1"/>
  <c r="E203" i="1" s="1"/>
  <c r="D211" i="5" l="1"/>
  <c r="E211" i="5"/>
  <c r="C210" i="5"/>
  <c r="B212" i="5"/>
  <c r="C206" i="3"/>
  <c r="D206" i="3" s="1"/>
  <c r="B207" i="3"/>
  <c r="E207" i="3" s="1"/>
  <c r="B212" i="2"/>
  <c r="E212" i="2" s="1"/>
  <c r="C211" i="2"/>
  <c r="D211" i="2" s="1"/>
  <c r="C203" i="1"/>
  <c r="D203" i="1" s="1"/>
  <c r="B204" i="1"/>
  <c r="E204" i="1" s="1"/>
  <c r="D212" i="5" l="1"/>
  <c r="E212" i="5"/>
  <c r="C211" i="5"/>
  <c r="B213" i="5"/>
  <c r="C207" i="3"/>
  <c r="D207" i="3" s="1"/>
  <c r="B208" i="3"/>
  <c r="E208" i="3" s="1"/>
  <c r="B213" i="2"/>
  <c r="E213" i="2" s="1"/>
  <c r="C212" i="2"/>
  <c r="D212" i="2" s="1"/>
  <c r="C204" i="1"/>
  <c r="D204" i="1" s="1"/>
  <c r="B205" i="1"/>
  <c r="E205" i="1" s="1"/>
  <c r="D213" i="5" l="1"/>
  <c r="E213" i="5"/>
  <c r="C212" i="5"/>
  <c r="B214" i="5"/>
  <c r="B209" i="3"/>
  <c r="E209" i="3" s="1"/>
  <c r="C208" i="3"/>
  <c r="D208" i="3" s="1"/>
  <c r="C213" i="2"/>
  <c r="D213" i="2" s="1"/>
  <c r="B214" i="2"/>
  <c r="E214" i="2" s="1"/>
  <c r="C205" i="1"/>
  <c r="D205" i="1" s="1"/>
  <c r="B206" i="1"/>
  <c r="E206" i="1" s="1"/>
  <c r="D214" i="5" l="1"/>
  <c r="E214" i="5"/>
  <c r="C213" i="5"/>
  <c r="B215" i="5"/>
  <c r="C209" i="3"/>
  <c r="D209" i="3" s="1"/>
  <c r="B210" i="3"/>
  <c r="E210" i="3" s="1"/>
  <c r="C214" i="2"/>
  <c r="D214" i="2" s="1"/>
  <c r="B215" i="2"/>
  <c r="E215" i="2" s="1"/>
  <c r="C206" i="1"/>
  <c r="D206" i="1" s="1"/>
  <c r="B207" i="1"/>
  <c r="E207" i="1" s="1"/>
  <c r="D215" i="5" l="1"/>
  <c r="E215" i="5"/>
  <c r="C214" i="5"/>
  <c r="B216" i="5"/>
  <c r="C210" i="3"/>
  <c r="D210" i="3" s="1"/>
  <c r="B211" i="3"/>
  <c r="E211" i="3" s="1"/>
  <c r="B216" i="2"/>
  <c r="E216" i="2" s="1"/>
  <c r="C215" i="2"/>
  <c r="D215" i="2" s="1"/>
  <c r="C207" i="1"/>
  <c r="D207" i="1" s="1"/>
  <c r="B208" i="1"/>
  <c r="E208" i="1" s="1"/>
  <c r="D216" i="5" l="1"/>
  <c r="E216" i="5"/>
  <c r="C215" i="5"/>
  <c r="B217" i="5"/>
  <c r="C211" i="3"/>
  <c r="D211" i="3" s="1"/>
  <c r="B212" i="3"/>
  <c r="E212" i="3" s="1"/>
  <c r="B217" i="2"/>
  <c r="E217" i="2" s="1"/>
  <c r="C216" i="2"/>
  <c r="D216" i="2" s="1"/>
  <c r="C208" i="1"/>
  <c r="D208" i="1" s="1"/>
  <c r="B209" i="1"/>
  <c r="E209" i="1" s="1"/>
  <c r="D217" i="5" l="1"/>
  <c r="E217" i="5"/>
  <c r="C217" i="5" s="1"/>
  <c r="C216" i="5"/>
  <c r="B218" i="5"/>
  <c r="C212" i="3"/>
  <c r="D212" i="3" s="1"/>
  <c r="B213" i="3"/>
  <c r="E213" i="3" s="1"/>
  <c r="C217" i="2"/>
  <c r="D217" i="2" s="1"/>
  <c r="B218" i="2"/>
  <c r="E218" i="2" s="1"/>
  <c r="C209" i="1"/>
  <c r="D209" i="1" s="1"/>
  <c r="B210" i="1"/>
  <c r="E210" i="1" s="1"/>
  <c r="D218" i="5" l="1"/>
  <c r="E218" i="5"/>
  <c r="B219" i="5"/>
  <c r="C213" i="3"/>
  <c r="D213" i="3" s="1"/>
  <c r="B214" i="3"/>
  <c r="E214" i="3" s="1"/>
  <c r="C218" i="2"/>
  <c r="D218" i="2" s="1"/>
  <c r="B219" i="2"/>
  <c r="E219" i="2" s="1"/>
  <c r="C210" i="1"/>
  <c r="D210" i="1" s="1"/>
  <c r="B211" i="1"/>
  <c r="E211" i="1" s="1"/>
  <c r="D219" i="5" l="1"/>
  <c r="E219" i="5"/>
  <c r="C219" i="5" s="1"/>
  <c r="C218" i="5"/>
  <c r="B220" i="5"/>
  <c r="C214" i="3"/>
  <c r="D214" i="3" s="1"/>
  <c r="B215" i="3"/>
  <c r="E215" i="3" s="1"/>
  <c r="B220" i="2"/>
  <c r="E220" i="2" s="1"/>
  <c r="C219" i="2"/>
  <c r="D219" i="2" s="1"/>
  <c r="C211" i="1"/>
  <c r="D211" i="1" s="1"/>
  <c r="B212" i="1"/>
  <c r="E212" i="1" s="1"/>
  <c r="D220" i="5" l="1"/>
  <c r="E220" i="5"/>
  <c r="B221" i="5"/>
  <c r="C215" i="3"/>
  <c r="D215" i="3" s="1"/>
  <c r="B216" i="3"/>
  <c r="E216" i="3" s="1"/>
  <c r="B221" i="2"/>
  <c r="E221" i="2" s="1"/>
  <c r="C220" i="2"/>
  <c r="D220" i="2" s="1"/>
  <c r="C212" i="1"/>
  <c r="D212" i="1" s="1"/>
  <c r="B213" i="1"/>
  <c r="E213" i="1" s="1"/>
  <c r="D221" i="5" l="1"/>
  <c r="E221" i="5"/>
  <c r="C220" i="5"/>
  <c r="B222" i="5"/>
  <c r="C216" i="3"/>
  <c r="D216" i="3" s="1"/>
  <c r="B217" i="3"/>
  <c r="E217" i="3" s="1"/>
  <c r="C221" i="2"/>
  <c r="D221" i="2" s="1"/>
  <c r="B222" i="2"/>
  <c r="E222" i="2" s="1"/>
  <c r="C213" i="1"/>
  <c r="D213" i="1" s="1"/>
  <c r="B214" i="1"/>
  <c r="E214" i="1" s="1"/>
  <c r="D222" i="5" l="1"/>
  <c r="E222" i="5"/>
  <c r="C221" i="5"/>
  <c r="B223" i="5"/>
  <c r="C217" i="3"/>
  <c r="D217" i="3" s="1"/>
  <c r="B218" i="3"/>
  <c r="E218" i="3" s="1"/>
  <c r="C222" i="2"/>
  <c r="D222" i="2" s="1"/>
  <c r="B223" i="2"/>
  <c r="E223" i="2" s="1"/>
  <c r="C214" i="1"/>
  <c r="D214" i="1" s="1"/>
  <c r="B215" i="1"/>
  <c r="E215" i="1" s="1"/>
  <c r="D223" i="5" l="1"/>
  <c r="E223" i="5"/>
  <c r="C222" i="5"/>
  <c r="B224" i="5"/>
  <c r="C218" i="3"/>
  <c r="D218" i="3" s="1"/>
  <c r="B219" i="3"/>
  <c r="E219" i="3" s="1"/>
  <c r="B224" i="2"/>
  <c r="E224" i="2" s="1"/>
  <c r="C223" i="2"/>
  <c r="D223" i="2" s="1"/>
  <c r="C215" i="1"/>
  <c r="D215" i="1" s="1"/>
  <c r="B216" i="1"/>
  <c r="E216" i="1" s="1"/>
  <c r="D224" i="5" l="1"/>
  <c r="E224" i="5"/>
  <c r="C224" i="5" s="1"/>
  <c r="C223" i="5"/>
  <c r="B225" i="5"/>
  <c r="C219" i="3"/>
  <c r="D219" i="3" s="1"/>
  <c r="B220" i="3"/>
  <c r="E220" i="3" s="1"/>
  <c r="B225" i="2"/>
  <c r="E225" i="2" s="1"/>
  <c r="C224" i="2"/>
  <c r="D224" i="2" s="1"/>
  <c r="C216" i="1"/>
  <c r="D216" i="1" s="1"/>
  <c r="B217" i="1"/>
  <c r="E217" i="1" s="1"/>
  <c r="D225" i="5" l="1"/>
  <c r="E225" i="5"/>
  <c r="B226" i="5"/>
  <c r="C220" i="3"/>
  <c r="D220" i="3" s="1"/>
  <c r="B221" i="3"/>
  <c r="E221" i="3" s="1"/>
  <c r="C225" i="2"/>
  <c r="D225" i="2" s="1"/>
  <c r="B226" i="2"/>
  <c r="E226" i="2" s="1"/>
  <c r="C217" i="1"/>
  <c r="D217" i="1" s="1"/>
  <c r="B218" i="1"/>
  <c r="E218" i="1" s="1"/>
  <c r="D226" i="5" l="1"/>
  <c r="E226" i="5"/>
  <c r="C225" i="5"/>
  <c r="B227" i="5"/>
  <c r="C221" i="3"/>
  <c r="D221" i="3" s="1"/>
  <c r="B222" i="3"/>
  <c r="E222" i="3" s="1"/>
  <c r="C226" i="2"/>
  <c r="D226" i="2" s="1"/>
  <c r="B227" i="2"/>
  <c r="E227" i="2" s="1"/>
  <c r="C218" i="1"/>
  <c r="D218" i="1" s="1"/>
  <c r="B219" i="1"/>
  <c r="E219" i="1" s="1"/>
  <c r="D227" i="5" l="1"/>
  <c r="E227" i="5"/>
  <c r="C227" i="5" s="1"/>
  <c r="C226" i="5"/>
  <c r="B228" i="5"/>
  <c r="C222" i="3"/>
  <c r="D222" i="3" s="1"/>
  <c r="B223" i="3"/>
  <c r="E223" i="3" s="1"/>
  <c r="B228" i="2"/>
  <c r="E228" i="2" s="1"/>
  <c r="C227" i="2"/>
  <c r="D227" i="2" s="1"/>
  <c r="C219" i="1"/>
  <c r="D219" i="1" s="1"/>
  <c r="B220" i="1"/>
  <c r="E220" i="1" s="1"/>
  <c r="D228" i="5" l="1"/>
  <c r="E228" i="5"/>
  <c r="B229" i="5"/>
  <c r="C223" i="3"/>
  <c r="D223" i="3" s="1"/>
  <c r="B224" i="3"/>
  <c r="E224" i="3" s="1"/>
  <c r="B229" i="2"/>
  <c r="E229" i="2" s="1"/>
  <c r="C228" i="2"/>
  <c r="D228" i="2" s="1"/>
  <c r="C220" i="1"/>
  <c r="D220" i="1" s="1"/>
  <c r="B221" i="1"/>
  <c r="E221" i="1" s="1"/>
  <c r="C228" i="5" l="1"/>
  <c r="D229" i="5"/>
  <c r="C229" i="5" s="1"/>
  <c r="E229" i="5"/>
  <c r="B230" i="5"/>
  <c r="C224" i="3"/>
  <c r="D224" i="3" s="1"/>
  <c r="B225" i="3"/>
  <c r="E225" i="3" s="1"/>
  <c r="C229" i="2"/>
  <c r="D229" i="2" s="1"/>
  <c r="B230" i="2"/>
  <c r="E230" i="2" s="1"/>
  <c r="C221" i="1"/>
  <c r="D221" i="1" s="1"/>
  <c r="B222" i="1"/>
  <c r="E222" i="1" s="1"/>
  <c r="D230" i="5" l="1"/>
  <c r="E230" i="5"/>
  <c r="B231" i="5"/>
  <c r="C225" i="3"/>
  <c r="D225" i="3" s="1"/>
  <c r="B226" i="3"/>
  <c r="E226" i="3" s="1"/>
  <c r="C230" i="2"/>
  <c r="D230" i="2" s="1"/>
  <c r="B231" i="2"/>
  <c r="E231" i="2" s="1"/>
  <c r="C222" i="1"/>
  <c r="D222" i="1" s="1"/>
  <c r="B223" i="1"/>
  <c r="E223" i="1" s="1"/>
  <c r="C230" i="5" l="1"/>
  <c r="D231" i="5"/>
  <c r="C231" i="5" s="1"/>
  <c r="E231" i="5"/>
  <c r="B232" i="5"/>
  <c r="C226" i="3"/>
  <c r="D226" i="3" s="1"/>
  <c r="B227" i="3"/>
  <c r="E227" i="3" s="1"/>
  <c r="B232" i="2"/>
  <c r="E232" i="2" s="1"/>
  <c r="C231" i="2"/>
  <c r="D231" i="2" s="1"/>
  <c r="C223" i="1"/>
  <c r="D223" i="1" s="1"/>
  <c r="B224" i="1"/>
  <c r="E224" i="1" s="1"/>
  <c r="D232" i="5" l="1"/>
  <c r="E232" i="5"/>
  <c r="B233" i="5"/>
  <c r="C227" i="3"/>
  <c r="D227" i="3" s="1"/>
  <c r="B228" i="3"/>
  <c r="E228" i="3" s="1"/>
  <c r="B233" i="2"/>
  <c r="E233" i="2" s="1"/>
  <c r="C232" i="2"/>
  <c r="D232" i="2" s="1"/>
  <c r="C224" i="1"/>
  <c r="D224" i="1" s="1"/>
  <c r="B225" i="1"/>
  <c r="E225" i="1" s="1"/>
  <c r="C232" i="5" l="1"/>
  <c r="D233" i="5"/>
  <c r="C233" i="5" s="1"/>
  <c r="E233" i="5"/>
  <c r="B234" i="5"/>
  <c r="C228" i="3"/>
  <c r="D228" i="3" s="1"/>
  <c r="B229" i="3"/>
  <c r="E229" i="3" s="1"/>
  <c r="C233" i="2"/>
  <c r="D233" i="2" s="1"/>
  <c r="B234" i="2"/>
  <c r="E234" i="2" s="1"/>
  <c r="C225" i="1"/>
  <c r="D225" i="1" s="1"/>
  <c r="B226" i="1"/>
  <c r="E226" i="1" s="1"/>
  <c r="D234" i="5" l="1"/>
  <c r="E234" i="5"/>
  <c r="B235" i="5"/>
  <c r="C229" i="3"/>
  <c r="D229" i="3" s="1"/>
  <c r="B230" i="3"/>
  <c r="E230" i="3" s="1"/>
  <c r="C234" i="2"/>
  <c r="D234" i="2" s="1"/>
  <c r="B235" i="2"/>
  <c r="E235" i="2" s="1"/>
  <c r="C226" i="1"/>
  <c r="D226" i="1" s="1"/>
  <c r="B227" i="1"/>
  <c r="E227" i="1" s="1"/>
  <c r="D235" i="5" l="1"/>
  <c r="E235" i="5"/>
  <c r="C234" i="5"/>
  <c r="B236" i="5"/>
  <c r="C230" i="3"/>
  <c r="D230" i="3" s="1"/>
  <c r="B231" i="3"/>
  <c r="E231" i="3" s="1"/>
  <c r="B236" i="2"/>
  <c r="E236" i="2" s="1"/>
  <c r="C235" i="2"/>
  <c r="D235" i="2" s="1"/>
  <c r="C227" i="1"/>
  <c r="D227" i="1" s="1"/>
  <c r="B228" i="1"/>
  <c r="E228" i="1" s="1"/>
  <c r="D236" i="5" l="1"/>
  <c r="E236" i="5"/>
  <c r="C235" i="5"/>
  <c r="B237" i="5"/>
  <c r="C231" i="3"/>
  <c r="D231" i="3" s="1"/>
  <c r="B232" i="3"/>
  <c r="E232" i="3" s="1"/>
  <c r="B237" i="2"/>
  <c r="E237" i="2" s="1"/>
  <c r="C236" i="2"/>
  <c r="D236" i="2" s="1"/>
  <c r="C228" i="1"/>
  <c r="D228" i="1" s="1"/>
  <c r="B229" i="1"/>
  <c r="E229" i="1" s="1"/>
  <c r="D237" i="5" l="1"/>
  <c r="E237" i="5"/>
  <c r="C236" i="5"/>
  <c r="B238" i="5"/>
  <c r="C232" i="3"/>
  <c r="D232" i="3" s="1"/>
  <c r="B233" i="3"/>
  <c r="E233" i="3" s="1"/>
  <c r="C237" i="2"/>
  <c r="D237" i="2" s="1"/>
  <c r="B238" i="2"/>
  <c r="E238" i="2" s="1"/>
  <c r="C229" i="1"/>
  <c r="D229" i="1" s="1"/>
  <c r="B230" i="1"/>
  <c r="E230" i="1" s="1"/>
  <c r="D238" i="5" l="1"/>
  <c r="E238" i="5"/>
  <c r="C237" i="5"/>
  <c r="B239" i="5"/>
  <c r="C233" i="3"/>
  <c r="D233" i="3" s="1"/>
  <c r="B234" i="3"/>
  <c r="E234" i="3" s="1"/>
  <c r="C238" i="2"/>
  <c r="D238" i="2" s="1"/>
  <c r="B239" i="2"/>
  <c r="E239" i="2" s="1"/>
  <c r="C230" i="1"/>
  <c r="D230" i="1" s="1"/>
  <c r="B231" i="1"/>
  <c r="E231" i="1" s="1"/>
  <c r="D239" i="5" l="1"/>
  <c r="E239" i="5"/>
  <c r="C239" i="5" s="1"/>
  <c r="C238" i="5"/>
  <c r="B240" i="5"/>
  <c r="C234" i="3"/>
  <c r="D234" i="3" s="1"/>
  <c r="B235" i="3"/>
  <c r="E235" i="3" s="1"/>
  <c r="B240" i="2"/>
  <c r="E240" i="2" s="1"/>
  <c r="C239" i="2"/>
  <c r="D239" i="2" s="1"/>
  <c r="C231" i="1"/>
  <c r="D231" i="1" s="1"/>
  <c r="B232" i="1"/>
  <c r="E232" i="1" s="1"/>
  <c r="D240" i="5" l="1"/>
  <c r="E240" i="5"/>
  <c r="B241" i="5"/>
  <c r="C235" i="3"/>
  <c r="D235" i="3" s="1"/>
  <c r="B236" i="3"/>
  <c r="E236" i="3" s="1"/>
  <c r="B241" i="2"/>
  <c r="E241" i="2" s="1"/>
  <c r="C240" i="2"/>
  <c r="D240" i="2" s="1"/>
  <c r="C232" i="1"/>
  <c r="D232" i="1" s="1"/>
  <c r="B233" i="1"/>
  <c r="E233" i="1" s="1"/>
  <c r="D241" i="5" l="1"/>
  <c r="E241" i="5"/>
  <c r="C241" i="5" s="1"/>
  <c r="C240" i="5"/>
  <c r="B242" i="5"/>
  <c r="C236" i="3"/>
  <c r="D236" i="3" s="1"/>
  <c r="B237" i="3"/>
  <c r="E237" i="3" s="1"/>
  <c r="C241" i="2"/>
  <c r="D241" i="2" s="1"/>
  <c r="B242" i="2"/>
  <c r="E242" i="2" s="1"/>
  <c r="C233" i="1"/>
  <c r="D233" i="1" s="1"/>
  <c r="B234" i="1"/>
  <c r="E234" i="1" s="1"/>
  <c r="D242" i="5" l="1"/>
  <c r="E242" i="5"/>
  <c r="B243" i="5"/>
  <c r="C237" i="3"/>
  <c r="D237" i="3" s="1"/>
  <c r="B238" i="3"/>
  <c r="E238" i="3" s="1"/>
  <c r="C242" i="2"/>
  <c r="D242" i="2" s="1"/>
  <c r="B243" i="2"/>
  <c r="E243" i="2" s="1"/>
  <c r="C234" i="1"/>
  <c r="D234" i="1" s="1"/>
  <c r="B235" i="1"/>
  <c r="E235" i="1" s="1"/>
  <c r="D243" i="5" l="1"/>
  <c r="E243" i="5"/>
  <c r="C242" i="5"/>
  <c r="B244" i="5"/>
  <c r="C238" i="3"/>
  <c r="D238" i="3" s="1"/>
  <c r="B239" i="3"/>
  <c r="E239" i="3" s="1"/>
  <c r="B244" i="2"/>
  <c r="E244" i="2" s="1"/>
  <c r="C243" i="2"/>
  <c r="D243" i="2" s="1"/>
  <c r="C235" i="1"/>
  <c r="D235" i="1" s="1"/>
  <c r="B236" i="1"/>
  <c r="E236" i="1" s="1"/>
  <c r="D244" i="5" l="1"/>
  <c r="E244" i="5"/>
  <c r="C244" i="5" s="1"/>
  <c r="C243" i="5"/>
  <c r="B245" i="5"/>
  <c r="C239" i="3"/>
  <c r="D239" i="3" s="1"/>
  <c r="B240" i="3"/>
  <c r="E240" i="3" s="1"/>
  <c r="B245" i="2"/>
  <c r="E245" i="2" s="1"/>
  <c r="C244" i="2"/>
  <c r="D244" i="2" s="1"/>
  <c r="C236" i="1"/>
  <c r="D236" i="1" s="1"/>
  <c r="B237" i="1"/>
  <c r="E237" i="1" s="1"/>
  <c r="D245" i="5" l="1"/>
  <c r="E245" i="5"/>
  <c r="C245" i="5" s="1"/>
  <c r="B246" i="5"/>
  <c r="C240" i="3"/>
  <c r="D240" i="3" s="1"/>
  <c r="B241" i="3"/>
  <c r="E241" i="3" s="1"/>
  <c r="C245" i="2"/>
  <c r="D245" i="2" s="1"/>
  <c r="B246" i="2"/>
  <c r="E246" i="2" s="1"/>
  <c r="C237" i="1"/>
  <c r="D237" i="1" s="1"/>
  <c r="B238" i="1"/>
  <c r="E238" i="1" s="1"/>
  <c r="D246" i="5" l="1"/>
  <c r="E246" i="5"/>
  <c r="B247" i="5"/>
  <c r="C241" i="3"/>
  <c r="D241" i="3" s="1"/>
  <c r="B242" i="3"/>
  <c r="E242" i="3" s="1"/>
  <c r="C246" i="2"/>
  <c r="D246" i="2" s="1"/>
  <c r="B247" i="2"/>
  <c r="E247" i="2" s="1"/>
  <c r="C238" i="1"/>
  <c r="D238" i="1" s="1"/>
  <c r="B239" i="1"/>
  <c r="E239" i="1" s="1"/>
  <c r="D247" i="5" l="1"/>
  <c r="E247" i="5"/>
  <c r="C246" i="5"/>
  <c r="B248" i="5"/>
  <c r="C242" i="3"/>
  <c r="D242" i="3" s="1"/>
  <c r="B243" i="3"/>
  <c r="E243" i="3" s="1"/>
  <c r="B248" i="2"/>
  <c r="E248" i="2" s="1"/>
  <c r="C247" i="2"/>
  <c r="D247" i="2" s="1"/>
  <c r="C239" i="1"/>
  <c r="D239" i="1" s="1"/>
  <c r="B240" i="1"/>
  <c r="E240" i="1" s="1"/>
  <c r="D248" i="5" l="1"/>
  <c r="E248" i="5"/>
  <c r="C248" i="5" s="1"/>
  <c r="C247" i="5"/>
  <c r="B249" i="5"/>
  <c r="C243" i="3"/>
  <c r="D243" i="3" s="1"/>
  <c r="B244" i="3"/>
  <c r="E244" i="3" s="1"/>
  <c r="B249" i="2"/>
  <c r="E249" i="2" s="1"/>
  <c r="C248" i="2"/>
  <c r="D248" i="2" s="1"/>
  <c r="C240" i="1"/>
  <c r="D240" i="1" s="1"/>
  <c r="B241" i="1"/>
  <c r="E241" i="1" s="1"/>
  <c r="D249" i="5" l="1"/>
  <c r="E249" i="5"/>
  <c r="C249" i="5" s="1"/>
  <c r="B250" i="5"/>
  <c r="C244" i="3"/>
  <c r="D244" i="3" s="1"/>
  <c r="B245" i="3"/>
  <c r="E245" i="3" s="1"/>
  <c r="C249" i="2"/>
  <c r="D249" i="2" s="1"/>
  <c r="B250" i="2"/>
  <c r="E250" i="2" s="1"/>
  <c r="C241" i="1"/>
  <c r="D241" i="1" s="1"/>
  <c r="B242" i="1"/>
  <c r="E242" i="1" s="1"/>
  <c r="D250" i="5" l="1"/>
  <c r="E250" i="5"/>
  <c r="C250" i="5" s="1"/>
  <c r="B251" i="5"/>
  <c r="C245" i="3"/>
  <c r="D245" i="3" s="1"/>
  <c r="B246" i="3"/>
  <c r="E246" i="3" s="1"/>
  <c r="C250" i="2"/>
  <c r="D250" i="2" s="1"/>
  <c r="B251" i="2"/>
  <c r="E251" i="2" s="1"/>
  <c r="C242" i="1"/>
  <c r="D242" i="1" s="1"/>
  <c r="B243" i="1"/>
  <c r="E243" i="1" s="1"/>
  <c r="D251" i="5" l="1"/>
  <c r="E251" i="5"/>
  <c r="B252" i="5"/>
  <c r="C246" i="3"/>
  <c r="D246" i="3" s="1"/>
  <c r="B247" i="3"/>
  <c r="E247" i="3" s="1"/>
  <c r="B252" i="2"/>
  <c r="E252" i="2" s="1"/>
  <c r="C251" i="2"/>
  <c r="D251" i="2" s="1"/>
  <c r="C243" i="1"/>
  <c r="D243" i="1" s="1"/>
  <c r="B244" i="1"/>
  <c r="E244" i="1" s="1"/>
  <c r="D252" i="5" l="1"/>
  <c r="E252" i="5"/>
  <c r="C252" i="5" s="1"/>
  <c r="C251" i="5"/>
  <c r="B253" i="5"/>
  <c r="C247" i="3"/>
  <c r="D247" i="3" s="1"/>
  <c r="B248" i="3"/>
  <c r="E248" i="3" s="1"/>
  <c r="B253" i="2"/>
  <c r="E253" i="2" s="1"/>
  <c r="C252" i="2"/>
  <c r="D252" i="2" s="1"/>
  <c r="C244" i="1"/>
  <c r="D244" i="1" s="1"/>
  <c r="B245" i="1"/>
  <c r="E245" i="1" s="1"/>
  <c r="D253" i="5" l="1"/>
  <c r="C253" i="5" s="1"/>
  <c r="E253" i="5"/>
  <c r="B254" i="5"/>
  <c r="C248" i="3"/>
  <c r="D248" i="3" s="1"/>
  <c r="B249" i="3"/>
  <c r="E249" i="3" s="1"/>
  <c r="C253" i="2"/>
  <c r="D253" i="2" s="1"/>
  <c r="B254" i="2"/>
  <c r="E254" i="2" s="1"/>
  <c r="C245" i="1"/>
  <c r="D245" i="1" s="1"/>
  <c r="B246" i="1"/>
  <c r="E246" i="1" s="1"/>
  <c r="D254" i="5" l="1"/>
  <c r="E254" i="5"/>
  <c r="B255" i="5"/>
  <c r="C249" i="3"/>
  <c r="D249" i="3" s="1"/>
  <c r="B250" i="3"/>
  <c r="E250" i="3" s="1"/>
  <c r="C254" i="2"/>
  <c r="D254" i="2" s="1"/>
  <c r="B255" i="2"/>
  <c r="E255" i="2" s="1"/>
  <c r="C246" i="1"/>
  <c r="D246" i="1" s="1"/>
  <c r="B247" i="1"/>
  <c r="E247" i="1" s="1"/>
  <c r="D255" i="5" l="1"/>
  <c r="E255" i="5"/>
  <c r="C254" i="5"/>
  <c r="B256" i="5"/>
  <c r="C250" i="3"/>
  <c r="D250" i="3" s="1"/>
  <c r="B251" i="3"/>
  <c r="E251" i="3" s="1"/>
  <c r="B256" i="2"/>
  <c r="E256" i="2" s="1"/>
  <c r="C255" i="2"/>
  <c r="D255" i="2" s="1"/>
  <c r="C247" i="1"/>
  <c r="D247" i="1" s="1"/>
  <c r="B248" i="1"/>
  <c r="E248" i="1" s="1"/>
  <c r="D256" i="5" l="1"/>
  <c r="E256" i="5"/>
  <c r="C255" i="5"/>
  <c r="B257" i="5"/>
  <c r="C251" i="3"/>
  <c r="D251" i="3" s="1"/>
  <c r="B252" i="3"/>
  <c r="E252" i="3" s="1"/>
  <c r="B257" i="2"/>
  <c r="E257" i="2" s="1"/>
  <c r="C256" i="2"/>
  <c r="D256" i="2" s="1"/>
  <c r="C248" i="1"/>
  <c r="D248" i="1" s="1"/>
  <c r="B249" i="1"/>
  <c r="E249" i="1" s="1"/>
  <c r="D257" i="5" l="1"/>
  <c r="E257" i="5"/>
  <c r="C257" i="5" s="1"/>
  <c r="C256" i="5"/>
  <c r="B258" i="5"/>
  <c r="C252" i="3"/>
  <c r="D252" i="3" s="1"/>
  <c r="B253" i="3"/>
  <c r="E253" i="3" s="1"/>
  <c r="C257" i="2"/>
  <c r="D257" i="2" s="1"/>
  <c r="B258" i="2"/>
  <c r="E258" i="2" s="1"/>
  <c r="C249" i="1"/>
  <c r="D249" i="1" s="1"/>
  <c r="B250" i="1"/>
  <c r="E250" i="1" s="1"/>
  <c r="D258" i="5" l="1"/>
  <c r="E258" i="5"/>
  <c r="B259" i="5"/>
  <c r="C253" i="3"/>
  <c r="D253" i="3" s="1"/>
  <c r="B254" i="3"/>
  <c r="E254" i="3" s="1"/>
  <c r="C258" i="2"/>
  <c r="D258" i="2" s="1"/>
  <c r="B259" i="2"/>
  <c r="E259" i="2" s="1"/>
  <c r="C250" i="1"/>
  <c r="D250" i="1" s="1"/>
  <c r="B251" i="1"/>
  <c r="E251" i="1" s="1"/>
  <c r="D259" i="5" l="1"/>
  <c r="E259" i="5"/>
  <c r="C258" i="5"/>
  <c r="B260" i="5"/>
  <c r="C254" i="3"/>
  <c r="D254" i="3" s="1"/>
  <c r="B255" i="3"/>
  <c r="E255" i="3" s="1"/>
  <c r="B260" i="2"/>
  <c r="E260" i="2" s="1"/>
  <c r="C259" i="2"/>
  <c r="D259" i="2" s="1"/>
  <c r="C251" i="1"/>
  <c r="D251" i="1" s="1"/>
  <c r="B252" i="1"/>
  <c r="E252" i="1" s="1"/>
  <c r="D260" i="5" l="1"/>
  <c r="E260" i="5"/>
  <c r="C259" i="5"/>
  <c r="B261" i="5"/>
  <c r="C255" i="3"/>
  <c r="D255" i="3" s="1"/>
  <c r="B256" i="3"/>
  <c r="E256" i="3" s="1"/>
  <c r="B261" i="2"/>
  <c r="E261" i="2" s="1"/>
  <c r="C260" i="2"/>
  <c r="D260" i="2" s="1"/>
  <c r="C252" i="1"/>
  <c r="D252" i="1" s="1"/>
  <c r="B253" i="1"/>
  <c r="E253" i="1" s="1"/>
  <c r="D261" i="5" l="1"/>
  <c r="E261" i="5"/>
  <c r="C260" i="5"/>
  <c r="B262" i="5"/>
  <c r="C256" i="3"/>
  <c r="D256" i="3" s="1"/>
  <c r="B257" i="3"/>
  <c r="E257" i="3" s="1"/>
  <c r="C261" i="2"/>
  <c r="D261" i="2" s="1"/>
  <c r="B262" i="2"/>
  <c r="E262" i="2" s="1"/>
  <c r="C253" i="1"/>
  <c r="D253" i="1" s="1"/>
  <c r="B254" i="1"/>
  <c r="E254" i="1" s="1"/>
  <c r="D262" i="5" l="1"/>
  <c r="E262" i="5"/>
  <c r="C261" i="5"/>
  <c r="B263" i="5"/>
  <c r="C257" i="3"/>
  <c r="D257" i="3" s="1"/>
  <c r="B258" i="3"/>
  <c r="E258" i="3" s="1"/>
  <c r="C262" i="2"/>
  <c r="D262" i="2" s="1"/>
  <c r="B263" i="2"/>
  <c r="E263" i="2" s="1"/>
  <c r="C254" i="1"/>
  <c r="D254" i="1" s="1"/>
  <c r="B255" i="1"/>
  <c r="E255" i="1" s="1"/>
  <c r="D263" i="5" l="1"/>
  <c r="E263" i="5"/>
  <c r="C263" i="5" s="1"/>
  <c r="C262" i="5"/>
  <c r="B264" i="5"/>
  <c r="C258" i="3"/>
  <c r="D258" i="3" s="1"/>
  <c r="B259" i="3"/>
  <c r="E259" i="3" s="1"/>
  <c r="B264" i="2"/>
  <c r="E264" i="2" s="1"/>
  <c r="C263" i="2"/>
  <c r="D263" i="2" s="1"/>
  <c r="C255" i="1"/>
  <c r="D255" i="1" s="1"/>
  <c r="B256" i="1"/>
  <c r="E256" i="1" s="1"/>
  <c r="D264" i="5" l="1"/>
  <c r="E264" i="5"/>
  <c r="C264" i="5" s="1"/>
  <c r="B265" i="5"/>
  <c r="C259" i="3"/>
  <c r="D259" i="3" s="1"/>
  <c r="B260" i="3"/>
  <c r="E260" i="3" s="1"/>
  <c r="B265" i="2"/>
  <c r="E265" i="2" s="1"/>
  <c r="C264" i="2"/>
  <c r="D264" i="2" s="1"/>
  <c r="C256" i="1"/>
  <c r="D256" i="1" s="1"/>
  <c r="B257" i="1"/>
  <c r="E257" i="1" s="1"/>
  <c r="D265" i="5" l="1"/>
  <c r="E265" i="5"/>
  <c r="C265" i="5" s="1"/>
  <c r="B266" i="5"/>
  <c r="C260" i="3"/>
  <c r="D260" i="3" s="1"/>
  <c r="B261" i="3"/>
  <c r="E261" i="3" s="1"/>
  <c r="C265" i="2"/>
  <c r="D265" i="2" s="1"/>
  <c r="B266" i="2"/>
  <c r="E266" i="2" s="1"/>
  <c r="C257" i="1"/>
  <c r="D257" i="1" s="1"/>
  <c r="B258" i="1"/>
  <c r="E258" i="1" s="1"/>
  <c r="D266" i="5" l="1"/>
  <c r="E266" i="5"/>
  <c r="C266" i="5" s="1"/>
  <c r="B267" i="5"/>
  <c r="C261" i="3"/>
  <c r="D261" i="3" s="1"/>
  <c r="B262" i="3"/>
  <c r="E262" i="3" s="1"/>
  <c r="C266" i="2"/>
  <c r="D266" i="2" s="1"/>
  <c r="B267" i="2"/>
  <c r="E267" i="2" s="1"/>
  <c r="C258" i="1"/>
  <c r="D258" i="1" s="1"/>
  <c r="B259" i="1"/>
  <c r="E259" i="1" s="1"/>
  <c r="D267" i="5" l="1"/>
  <c r="E267" i="5"/>
  <c r="B268" i="5"/>
  <c r="C262" i="3"/>
  <c r="D262" i="3" s="1"/>
  <c r="B263" i="3"/>
  <c r="E263" i="3" s="1"/>
  <c r="B268" i="2"/>
  <c r="E268" i="2" s="1"/>
  <c r="C267" i="2"/>
  <c r="D267" i="2" s="1"/>
  <c r="C259" i="1"/>
  <c r="D259" i="1" s="1"/>
  <c r="B260" i="1"/>
  <c r="E260" i="1" s="1"/>
  <c r="D268" i="5" l="1"/>
  <c r="E268" i="5"/>
  <c r="C267" i="5"/>
  <c r="B269" i="5"/>
  <c r="C263" i="3"/>
  <c r="D263" i="3" s="1"/>
  <c r="B264" i="3"/>
  <c r="E264" i="3" s="1"/>
  <c r="B269" i="2"/>
  <c r="E269" i="2" s="1"/>
  <c r="C268" i="2"/>
  <c r="D268" i="2" s="1"/>
  <c r="C260" i="1"/>
  <c r="D260" i="1" s="1"/>
  <c r="B261" i="1"/>
  <c r="E261" i="1" s="1"/>
  <c r="D269" i="5" l="1"/>
  <c r="E269" i="5"/>
  <c r="C269" i="5" s="1"/>
  <c r="C268" i="5"/>
  <c r="B270" i="5"/>
  <c r="C264" i="3"/>
  <c r="D264" i="3" s="1"/>
  <c r="B265" i="3"/>
  <c r="E265" i="3" s="1"/>
  <c r="C269" i="2"/>
  <c r="D269" i="2" s="1"/>
  <c r="B270" i="2"/>
  <c r="E270" i="2" s="1"/>
  <c r="C261" i="1"/>
  <c r="D261" i="1" s="1"/>
  <c r="B262" i="1"/>
  <c r="E262" i="1" s="1"/>
  <c r="D270" i="5" l="1"/>
  <c r="E270" i="5"/>
  <c r="C270" i="5" s="1"/>
  <c r="B271" i="5"/>
  <c r="C265" i="3"/>
  <c r="D265" i="3" s="1"/>
  <c r="B266" i="3"/>
  <c r="E266" i="3" s="1"/>
  <c r="C270" i="2"/>
  <c r="D270" i="2" s="1"/>
  <c r="B271" i="2"/>
  <c r="E271" i="2" s="1"/>
  <c r="C262" i="1"/>
  <c r="D262" i="1" s="1"/>
  <c r="B263" i="1"/>
  <c r="E263" i="1" s="1"/>
  <c r="D271" i="5" l="1"/>
  <c r="E271" i="5"/>
  <c r="C271" i="5" s="1"/>
  <c r="B272" i="5"/>
  <c r="C266" i="3"/>
  <c r="D266" i="3" s="1"/>
  <c r="B267" i="3"/>
  <c r="E267" i="3" s="1"/>
  <c r="B272" i="2"/>
  <c r="E272" i="2" s="1"/>
  <c r="C271" i="2"/>
  <c r="D271" i="2" s="1"/>
  <c r="C263" i="1"/>
  <c r="D263" i="1" s="1"/>
  <c r="B264" i="1"/>
  <c r="E264" i="1" s="1"/>
  <c r="D272" i="5" l="1"/>
  <c r="E272" i="5"/>
  <c r="B273" i="5"/>
  <c r="C267" i="3"/>
  <c r="D267" i="3" s="1"/>
  <c r="B268" i="3"/>
  <c r="E268" i="3" s="1"/>
  <c r="B273" i="2"/>
  <c r="E273" i="2" s="1"/>
  <c r="C272" i="2"/>
  <c r="D272" i="2" s="1"/>
  <c r="C264" i="1"/>
  <c r="D264" i="1" s="1"/>
  <c r="B265" i="1"/>
  <c r="E265" i="1" s="1"/>
  <c r="C272" i="5" l="1"/>
  <c r="D273" i="5"/>
  <c r="C273" i="5" s="1"/>
  <c r="E273" i="5"/>
  <c r="B274" i="5"/>
  <c r="C268" i="3"/>
  <c r="D268" i="3" s="1"/>
  <c r="B269" i="3"/>
  <c r="E269" i="3" s="1"/>
  <c r="C273" i="2"/>
  <c r="D273" i="2" s="1"/>
  <c r="B274" i="2"/>
  <c r="E274" i="2" s="1"/>
  <c r="C265" i="1"/>
  <c r="D265" i="1" s="1"/>
  <c r="B266" i="1"/>
  <c r="E266" i="1" s="1"/>
  <c r="D274" i="5" l="1"/>
  <c r="E274" i="5"/>
  <c r="B275" i="5"/>
  <c r="C269" i="3"/>
  <c r="D269" i="3" s="1"/>
  <c r="B270" i="3"/>
  <c r="E270" i="3" s="1"/>
  <c r="C274" i="2"/>
  <c r="D274" i="2" s="1"/>
  <c r="B275" i="2"/>
  <c r="E275" i="2" s="1"/>
  <c r="C266" i="1"/>
  <c r="D266" i="1" s="1"/>
  <c r="B267" i="1"/>
  <c r="E267" i="1" s="1"/>
  <c r="D275" i="5" l="1"/>
  <c r="E275" i="5"/>
  <c r="C274" i="5"/>
  <c r="B276" i="5"/>
  <c r="C270" i="3"/>
  <c r="D270" i="3" s="1"/>
  <c r="B271" i="3"/>
  <c r="E271" i="3" s="1"/>
  <c r="B276" i="2"/>
  <c r="E276" i="2" s="1"/>
  <c r="C275" i="2"/>
  <c r="D275" i="2" s="1"/>
  <c r="C267" i="1"/>
  <c r="D267" i="1" s="1"/>
  <c r="B268" i="1"/>
  <c r="E268" i="1" s="1"/>
  <c r="D276" i="5" l="1"/>
  <c r="E276" i="5"/>
  <c r="C275" i="5"/>
  <c r="B277" i="5"/>
  <c r="C271" i="3"/>
  <c r="D271" i="3" s="1"/>
  <c r="B272" i="3"/>
  <c r="E272" i="3" s="1"/>
  <c r="B277" i="2"/>
  <c r="E277" i="2" s="1"/>
  <c r="C276" i="2"/>
  <c r="D276" i="2" s="1"/>
  <c r="C268" i="1"/>
  <c r="D268" i="1" s="1"/>
  <c r="B269" i="1"/>
  <c r="E269" i="1" s="1"/>
  <c r="D277" i="5" l="1"/>
  <c r="E277" i="5"/>
  <c r="C277" i="5" s="1"/>
  <c r="C276" i="5"/>
  <c r="B278" i="5"/>
  <c r="C272" i="3"/>
  <c r="D272" i="3" s="1"/>
  <c r="B273" i="3"/>
  <c r="E273" i="3" s="1"/>
  <c r="C277" i="2"/>
  <c r="D277" i="2" s="1"/>
  <c r="B278" i="2"/>
  <c r="E278" i="2" s="1"/>
  <c r="C269" i="1"/>
  <c r="D269" i="1" s="1"/>
  <c r="B270" i="1"/>
  <c r="E270" i="1" s="1"/>
  <c r="D278" i="5" l="1"/>
  <c r="E278" i="5"/>
  <c r="B279" i="5"/>
  <c r="C273" i="3"/>
  <c r="D273" i="3" s="1"/>
  <c r="B274" i="3"/>
  <c r="E274" i="3" s="1"/>
  <c r="C278" i="2"/>
  <c r="D278" i="2" s="1"/>
  <c r="B279" i="2"/>
  <c r="E279" i="2" s="1"/>
  <c r="C270" i="1"/>
  <c r="D270" i="1" s="1"/>
  <c r="B271" i="1"/>
  <c r="E271" i="1" s="1"/>
  <c r="D279" i="5" l="1"/>
  <c r="E279" i="5"/>
  <c r="C278" i="5"/>
  <c r="B280" i="5"/>
  <c r="C274" i="3"/>
  <c r="D274" i="3" s="1"/>
  <c r="B275" i="3"/>
  <c r="E275" i="3" s="1"/>
  <c r="B280" i="2"/>
  <c r="E280" i="2" s="1"/>
  <c r="C279" i="2"/>
  <c r="D279" i="2" s="1"/>
  <c r="C271" i="1"/>
  <c r="D271" i="1" s="1"/>
  <c r="B272" i="1"/>
  <c r="E272" i="1" s="1"/>
  <c r="D280" i="5" l="1"/>
  <c r="E280" i="5"/>
  <c r="C280" i="5" s="1"/>
  <c r="C279" i="5"/>
  <c r="B281" i="5"/>
  <c r="C275" i="3"/>
  <c r="D275" i="3" s="1"/>
  <c r="B276" i="3"/>
  <c r="E276" i="3" s="1"/>
  <c r="B281" i="2"/>
  <c r="E281" i="2" s="1"/>
  <c r="C280" i="2"/>
  <c r="D280" i="2" s="1"/>
  <c r="C272" i="1"/>
  <c r="D272" i="1" s="1"/>
  <c r="B273" i="1"/>
  <c r="E273" i="1" s="1"/>
  <c r="D281" i="5" l="1"/>
  <c r="E281" i="5"/>
  <c r="C281" i="5" s="1"/>
  <c r="B282" i="5"/>
  <c r="C276" i="3"/>
  <c r="D276" i="3" s="1"/>
  <c r="B277" i="3"/>
  <c r="E277" i="3" s="1"/>
  <c r="C281" i="2"/>
  <c r="D281" i="2" s="1"/>
  <c r="B282" i="2"/>
  <c r="E282" i="2" s="1"/>
  <c r="C273" i="1"/>
  <c r="D273" i="1" s="1"/>
  <c r="B274" i="1"/>
  <c r="E274" i="1" s="1"/>
  <c r="D282" i="5" l="1"/>
  <c r="E282" i="5"/>
  <c r="B283" i="5"/>
  <c r="C277" i="3"/>
  <c r="D277" i="3" s="1"/>
  <c r="B278" i="3"/>
  <c r="E278" i="3" s="1"/>
  <c r="C282" i="2"/>
  <c r="D282" i="2" s="1"/>
  <c r="B283" i="2"/>
  <c r="E283" i="2" s="1"/>
  <c r="C274" i="1"/>
  <c r="D274" i="1" s="1"/>
  <c r="B275" i="1"/>
  <c r="E275" i="1" s="1"/>
  <c r="D283" i="5" l="1"/>
  <c r="E283" i="5"/>
  <c r="C282" i="5"/>
  <c r="B284" i="5"/>
  <c r="C278" i="3"/>
  <c r="D278" i="3" s="1"/>
  <c r="B279" i="3"/>
  <c r="E279" i="3" s="1"/>
  <c r="B284" i="2"/>
  <c r="E284" i="2" s="1"/>
  <c r="C283" i="2"/>
  <c r="D283" i="2" s="1"/>
  <c r="C275" i="1"/>
  <c r="D275" i="1" s="1"/>
  <c r="B276" i="1"/>
  <c r="E276" i="1" s="1"/>
  <c r="D284" i="5" l="1"/>
  <c r="E284" i="5"/>
  <c r="C283" i="5"/>
  <c r="B285" i="5"/>
  <c r="C279" i="3"/>
  <c r="D279" i="3" s="1"/>
  <c r="B280" i="3"/>
  <c r="E280" i="3" s="1"/>
  <c r="B285" i="2"/>
  <c r="E285" i="2" s="1"/>
  <c r="C284" i="2"/>
  <c r="D284" i="2" s="1"/>
  <c r="C276" i="1"/>
  <c r="D276" i="1" s="1"/>
  <c r="B277" i="1"/>
  <c r="E277" i="1" s="1"/>
  <c r="D285" i="5" l="1"/>
  <c r="E285" i="5"/>
  <c r="C284" i="5"/>
  <c r="B286" i="5"/>
  <c r="C280" i="3"/>
  <c r="D280" i="3" s="1"/>
  <c r="B281" i="3"/>
  <c r="E281" i="3" s="1"/>
  <c r="C285" i="2"/>
  <c r="D285" i="2" s="1"/>
  <c r="B286" i="2"/>
  <c r="E286" i="2" s="1"/>
  <c r="C277" i="1"/>
  <c r="D277" i="1" s="1"/>
  <c r="B278" i="1"/>
  <c r="E278" i="1" s="1"/>
  <c r="D286" i="5" l="1"/>
  <c r="E286" i="5"/>
  <c r="C285" i="5"/>
  <c r="B287" i="5"/>
  <c r="C281" i="3"/>
  <c r="D281" i="3" s="1"/>
  <c r="B282" i="3"/>
  <c r="E282" i="3" s="1"/>
  <c r="C286" i="2"/>
  <c r="D286" i="2" s="1"/>
  <c r="B287" i="2"/>
  <c r="E287" i="2" s="1"/>
  <c r="C278" i="1"/>
  <c r="D278" i="1" s="1"/>
  <c r="B279" i="1"/>
  <c r="E279" i="1" s="1"/>
  <c r="D287" i="5" l="1"/>
  <c r="E287" i="5"/>
  <c r="C286" i="5"/>
  <c r="B288" i="5"/>
  <c r="C282" i="3"/>
  <c r="D282" i="3" s="1"/>
  <c r="B283" i="3"/>
  <c r="E283" i="3" s="1"/>
  <c r="B288" i="2"/>
  <c r="E288" i="2" s="1"/>
  <c r="C287" i="2"/>
  <c r="D287" i="2" s="1"/>
  <c r="C279" i="1"/>
  <c r="D279" i="1" s="1"/>
  <c r="B280" i="1"/>
  <c r="E280" i="1" s="1"/>
  <c r="D288" i="5" l="1"/>
  <c r="E288" i="5"/>
  <c r="C288" i="5" s="1"/>
  <c r="C287" i="5"/>
  <c r="B289" i="5"/>
  <c r="C283" i="3"/>
  <c r="D283" i="3" s="1"/>
  <c r="B284" i="3"/>
  <c r="E284" i="3" s="1"/>
  <c r="B289" i="2"/>
  <c r="E289" i="2" s="1"/>
  <c r="C288" i="2"/>
  <c r="D288" i="2" s="1"/>
  <c r="C280" i="1"/>
  <c r="D280" i="1" s="1"/>
  <c r="B281" i="1"/>
  <c r="E281" i="1" s="1"/>
  <c r="D289" i="5" l="1"/>
  <c r="E289" i="5"/>
  <c r="C289" i="5" s="1"/>
  <c r="B290" i="5"/>
  <c r="C284" i="3"/>
  <c r="D284" i="3" s="1"/>
  <c r="B285" i="3"/>
  <c r="E285" i="3" s="1"/>
  <c r="B290" i="2"/>
  <c r="E290" i="2" s="1"/>
  <c r="C289" i="2"/>
  <c r="D289" i="2" s="1"/>
  <c r="C281" i="1"/>
  <c r="D281" i="1" s="1"/>
  <c r="B282" i="1"/>
  <c r="E282" i="1" s="1"/>
  <c r="D290" i="5" l="1"/>
  <c r="E290" i="5"/>
  <c r="B291" i="5"/>
  <c r="C285" i="3"/>
  <c r="D285" i="3" s="1"/>
  <c r="B286" i="3"/>
  <c r="E286" i="3" s="1"/>
  <c r="B291" i="2"/>
  <c r="E291" i="2" s="1"/>
  <c r="C290" i="2"/>
  <c r="D290" i="2" s="1"/>
  <c r="C282" i="1"/>
  <c r="D282" i="1" s="1"/>
  <c r="B283" i="1"/>
  <c r="E283" i="1" s="1"/>
  <c r="D291" i="5" l="1"/>
  <c r="E291" i="5"/>
  <c r="C291" i="5" s="1"/>
  <c r="C290" i="5"/>
  <c r="B292" i="5"/>
  <c r="C286" i="3"/>
  <c r="D286" i="3" s="1"/>
  <c r="B287" i="3"/>
  <c r="E287" i="3" s="1"/>
  <c r="C291" i="2"/>
  <c r="D291" i="2" s="1"/>
  <c r="B292" i="2"/>
  <c r="E292" i="2" s="1"/>
  <c r="C283" i="1"/>
  <c r="D283" i="1" s="1"/>
  <c r="B284" i="1"/>
  <c r="E284" i="1" s="1"/>
  <c r="D292" i="5" l="1"/>
  <c r="E292" i="5"/>
  <c r="C292" i="5" s="1"/>
  <c r="B293" i="5"/>
  <c r="C287" i="3"/>
  <c r="D287" i="3" s="1"/>
  <c r="B288" i="3"/>
  <c r="E288" i="3" s="1"/>
  <c r="B293" i="2"/>
  <c r="E293" i="2" s="1"/>
  <c r="C292" i="2"/>
  <c r="D292" i="2" s="1"/>
  <c r="C284" i="1"/>
  <c r="D284" i="1" s="1"/>
  <c r="B285" i="1"/>
  <c r="E285" i="1" s="1"/>
  <c r="D293" i="5" l="1"/>
  <c r="E293" i="5"/>
  <c r="C293" i="5" s="1"/>
  <c r="B294" i="5"/>
  <c r="C288" i="3"/>
  <c r="D288" i="3" s="1"/>
  <c r="B289" i="3"/>
  <c r="E289" i="3" s="1"/>
  <c r="B294" i="2"/>
  <c r="E294" i="2" s="1"/>
  <c r="C293" i="2"/>
  <c r="D293" i="2" s="1"/>
  <c r="C285" i="1"/>
  <c r="D285" i="1" s="1"/>
  <c r="B286" i="1"/>
  <c r="E286" i="1" s="1"/>
  <c r="D294" i="5" l="1"/>
  <c r="E294" i="5"/>
  <c r="C294" i="5" s="1"/>
  <c r="B295" i="5"/>
  <c r="C289" i="3"/>
  <c r="D289" i="3" s="1"/>
  <c r="B290" i="3"/>
  <c r="E290" i="3" s="1"/>
  <c r="C294" i="2"/>
  <c r="D294" i="2" s="1"/>
  <c r="B295" i="2"/>
  <c r="E295" i="2" s="1"/>
  <c r="C286" i="1"/>
  <c r="D286" i="1" s="1"/>
  <c r="B287" i="1"/>
  <c r="E287" i="1" s="1"/>
  <c r="D295" i="5" l="1"/>
  <c r="E295" i="5"/>
  <c r="B296" i="5"/>
  <c r="C290" i="3"/>
  <c r="D290" i="3" s="1"/>
  <c r="B291" i="3"/>
  <c r="E291" i="3" s="1"/>
  <c r="C295" i="2"/>
  <c r="D295" i="2" s="1"/>
  <c r="B296" i="2"/>
  <c r="E296" i="2" s="1"/>
  <c r="C287" i="1"/>
  <c r="D287" i="1" s="1"/>
  <c r="B288" i="1"/>
  <c r="E288" i="1" s="1"/>
  <c r="D296" i="5" l="1"/>
  <c r="E296" i="5"/>
  <c r="C296" i="5" s="1"/>
  <c r="C295" i="5"/>
  <c r="B297" i="5"/>
  <c r="C291" i="3"/>
  <c r="D291" i="3" s="1"/>
  <c r="B292" i="3"/>
  <c r="E292" i="3" s="1"/>
  <c r="B297" i="2"/>
  <c r="E297" i="2" s="1"/>
  <c r="C296" i="2"/>
  <c r="D296" i="2" s="1"/>
  <c r="C288" i="1"/>
  <c r="D288" i="1" s="1"/>
  <c r="B289" i="1"/>
  <c r="E289" i="1" s="1"/>
  <c r="D297" i="5" l="1"/>
  <c r="E297" i="5"/>
  <c r="B298" i="5"/>
  <c r="C292" i="3"/>
  <c r="D292" i="3" s="1"/>
  <c r="B293" i="3"/>
  <c r="E293" i="3" s="1"/>
  <c r="B298" i="2"/>
  <c r="E298" i="2" s="1"/>
  <c r="C297" i="2"/>
  <c r="D297" i="2" s="1"/>
  <c r="C289" i="1"/>
  <c r="D289" i="1" s="1"/>
  <c r="B290" i="1"/>
  <c r="E290" i="1" s="1"/>
  <c r="C297" i="5" l="1"/>
  <c r="D298" i="5"/>
  <c r="C298" i="5" s="1"/>
  <c r="E298" i="5"/>
  <c r="B299" i="5"/>
  <c r="C293" i="3"/>
  <c r="D293" i="3" s="1"/>
  <c r="B294" i="3"/>
  <c r="E294" i="3" s="1"/>
  <c r="C298" i="2"/>
  <c r="D298" i="2" s="1"/>
  <c r="B299" i="2"/>
  <c r="E299" i="2" s="1"/>
  <c r="C290" i="1"/>
  <c r="D290" i="1" s="1"/>
  <c r="B291" i="1"/>
  <c r="E291" i="1" s="1"/>
  <c r="D299" i="5" l="1"/>
  <c r="E299" i="5"/>
  <c r="B300" i="5"/>
  <c r="C294" i="3"/>
  <c r="D294" i="3" s="1"/>
  <c r="B295" i="3"/>
  <c r="E295" i="3" s="1"/>
  <c r="C299" i="2"/>
  <c r="D299" i="2" s="1"/>
  <c r="B300" i="2"/>
  <c r="E300" i="2" s="1"/>
  <c r="C291" i="1"/>
  <c r="D291" i="1" s="1"/>
  <c r="B292" i="1"/>
  <c r="E292" i="1" s="1"/>
  <c r="D300" i="5" l="1"/>
  <c r="E300" i="5"/>
  <c r="C300" i="5" s="1"/>
  <c r="C299" i="5"/>
  <c r="B301" i="5"/>
  <c r="C295" i="3"/>
  <c r="D295" i="3" s="1"/>
  <c r="B296" i="3"/>
  <c r="E296" i="3" s="1"/>
  <c r="B301" i="2"/>
  <c r="E301" i="2" s="1"/>
  <c r="C300" i="2"/>
  <c r="D300" i="2" s="1"/>
  <c r="C292" i="1"/>
  <c r="D292" i="1" s="1"/>
  <c r="B293" i="1"/>
  <c r="E293" i="1" s="1"/>
  <c r="D301" i="5" l="1"/>
  <c r="E301" i="5"/>
  <c r="C301" i="5" s="1"/>
  <c r="B302" i="5"/>
  <c r="C296" i="3"/>
  <c r="D296" i="3" s="1"/>
  <c r="B297" i="3"/>
  <c r="E297" i="3" s="1"/>
  <c r="B302" i="2"/>
  <c r="E302" i="2" s="1"/>
  <c r="C301" i="2"/>
  <c r="D301" i="2" s="1"/>
  <c r="C293" i="1"/>
  <c r="D293" i="1" s="1"/>
  <c r="B294" i="1"/>
  <c r="E294" i="1" s="1"/>
  <c r="D302" i="5" l="1"/>
  <c r="E302" i="5"/>
  <c r="B303" i="5"/>
  <c r="C297" i="3"/>
  <c r="D297" i="3" s="1"/>
  <c r="B298" i="3"/>
  <c r="E298" i="3" s="1"/>
  <c r="C302" i="2"/>
  <c r="D302" i="2" s="1"/>
  <c r="B303" i="2"/>
  <c r="E303" i="2" s="1"/>
  <c r="C294" i="1"/>
  <c r="D294" i="1" s="1"/>
  <c r="B295" i="1"/>
  <c r="E295" i="1" s="1"/>
  <c r="D303" i="5" l="1"/>
  <c r="E303" i="5"/>
  <c r="C302" i="5"/>
  <c r="B304" i="5"/>
  <c r="C298" i="3"/>
  <c r="D298" i="3" s="1"/>
  <c r="B299" i="3"/>
  <c r="E299" i="3" s="1"/>
  <c r="C303" i="2"/>
  <c r="D303" i="2" s="1"/>
  <c r="B304" i="2"/>
  <c r="E304" i="2" s="1"/>
  <c r="C295" i="1"/>
  <c r="D295" i="1" s="1"/>
  <c r="B296" i="1"/>
  <c r="E296" i="1" s="1"/>
  <c r="D304" i="5" l="1"/>
  <c r="E304" i="5"/>
  <c r="C304" i="5" s="1"/>
  <c r="C303" i="5"/>
  <c r="B305" i="5"/>
  <c r="C299" i="3"/>
  <c r="D299" i="3" s="1"/>
  <c r="B300" i="3"/>
  <c r="E300" i="3" s="1"/>
  <c r="B305" i="2"/>
  <c r="E305" i="2" s="1"/>
  <c r="C304" i="2"/>
  <c r="D304" i="2" s="1"/>
  <c r="C296" i="1"/>
  <c r="D296" i="1" s="1"/>
  <c r="B297" i="1"/>
  <c r="E297" i="1" s="1"/>
  <c r="D305" i="5" l="1"/>
  <c r="C305" i="5" s="1"/>
  <c r="E305" i="5"/>
  <c r="B306" i="5"/>
  <c r="C300" i="3"/>
  <c r="D300" i="3" s="1"/>
  <c r="B301" i="3"/>
  <c r="E301" i="3" s="1"/>
  <c r="B306" i="2"/>
  <c r="E306" i="2" s="1"/>
  <c r="C305" i="2"/>
  <c r="D305" i="2" s="1"/>
  <c r="C297" i="1"/>
  <c r="D297" i="1" s="1"/>
  <c r="B298" i="1"/>
  <c r="E298" i="1" s="1"/>
  <c r="D306" i="5" l="1"/>
  <c r="E306" i="5"/>
  <c r="C306" i="5" s="1"/>
  <c r="B307" i="5"/>
  <c r="C301" i="3"/>
  <c r="D301" i="3" s="1"/>
  <c r="B302" i="3"/>
  <c r="E302" i="3" s="1"/>
  <c r="C306" i="2"/>
  <c r="D306" i="2" s="1"/>
  <c r="B307" i="2"/>
  <c r="E307" i="2" s="1"/>
  <c r="C298" i="1"/>
  <c r="D298" i="1" s="1"/>
  <c r="B299" i="1"/>
  <c r="E299" i="1" s="1"/>
  <c r="D307" i="5" l="1"/>
  <c r="C307" i="5" s="1"/>
  <c r="E307" i="5"/>
  <c r="B308" i="5"/>
  <c r="C302" i="3"/>
  <c r="D302" i="3" s="1"/>
  <c r="B303" i="3"/>
  <c r="E303" i="3" s="1"/>
  <c r="C307" i="2"/>
  <c r="D307" i="2" s="1"/>
  <c r="B308" i="2"/>
  <c r="E308" i="2" s="1"/>
  <c r="C299" i="1"/>
  <c r="D299" i="1" s="1"/>
  <c r="B300" i="1"/>
  <c r="E300" i="1" s="1"/>
  <c r="D308" i="5" l="1"/>
  <c r="E308" i="5"/>
  <c r="B309" i="5"/>
  <c r="C303" i="3"/>
  <c r="D303" i="3" s="1"/>
  <c r="B304" i="3"/>
  <c r="E304" i="3" s="1"/>
  <c r="B309" i="2"/>
  <c r="E309" i="2" s="1"/>
  <c r="C308" i="2"/>
  <c r="D308" i="2" s="1"/>
  <c r="C300" i="1"/>
  <c r="D300" i="1" s="1"/>
  <c r="B301" i="1"/>
  <c r="E301" i="1" s="1"/>
  <c r="C308" i="5" l="1"/>
  <c r="D309" i="5"/>
  <c r="C309" i="5" s="1"/>
  <c r="E309" i="5"/>
  <c r="B310" i="5"/>
  <c r="C304" i="3"/>
  <c r="D304" i="3" s="1"/>
  <c r="B305" i="3"/>
  <c r="E305" i="3" s="1"/>
  <c r="B310" i="2"/>
  <c r="E310" i="2" s="1"/>
  <c r="C309" i="2"/>
  <c r="D309" i="2" s="1"/>
  <c r="C301" i="1"/>
  <c r="D301" i="1" s="1"/>
  <c r="B302" i="1"/>
  <c r="E302" i="1" s="1"/>
  <c r="D310" i="5" l="1"/>
  <c r="C310" i="5" s="1"/>
  <c r="E310" i="5"/>
  <c r="B311" i="5"/>
  <c r="C305" i="3"/>
  <c r="D305" i="3" s="1"/>
  <c r="B306" i="3"/>
  <c r="E306" i="3" s="1"/>
  <c r="C310" i="2"/>
  <c r="D310" i="2" s="1"/>
  <c r="B311" i="2"/>
  <c r="E311" i="2" s="1"/>
  <c r="C302" i="1"/>
  <c r="D302" i="1" s="1"/>
  <c r="B303" i="1"/>
  <c r="E303" i="1" s="1"/>
  <c r="D311" i="5" l="1"/>
  <c r="C311" i="5" s="1"/>
  <c r="E311" i="5"/>
  <c r="B312" i="5"/>
  <c r="C306" i="3"/>
  <c r="D306" i="3" s="1"/>
  <c r="B307" i="3"/>
  <c r="E307" i="3" s="1"/>
  <c r="C311" i="2"/>
  <c r="D311" i="2" s="1"/>
  <c r="B312" i="2"/>
  <c r="E312" i="2" s="1"/>
  <c r="C303" i="1"/>
  <c r="D303" i="1" s="1"/>
  <c r="B304" i="1"/>
  <c r="E304" i="1" s="1"/>
  <c r="D312" i="5" l="1"/>
  <c r="E312" i="5"/>
  <c r="B313" i="5"/>
  <c r="C307" i="3"/>
  <c r="D307" i="3" s="1"/>
  <c r="B308" i="3"/>
  <c r="E308" i="3" s="1"/>
  <c r="B313" i="2"/>
  <c r="E313" i="2" s="1"/>
  <c r="C312" i="2"/>
  <c r="D312" i="2" s="1"/>
  <c r="C304" i="1"/>
  <c r="D304" i="1" s="1"/>
  <c r="B305" i="1"/>
  <c r="E305" i="1" s="1"/>
  <c r="C312" i="5" l="1"/>
  <c r="D313" i="5"/>
  <c r="E313" i="5"/>
  <c r="B314" i="5"/>
  <c r="C308" i="3"/>
  <c r="D308" i="3" s="1"/>
  <c r="B309" i="3"/>
  <c r="E309" i="3" s="1"/>
  <c r="B314" i="2"/>
  <c r="E314" i="2" s="1"/>
  <c r="C313" i="2"/>
  <c r="D313" i="2" s="1"/>
  <c r="C305" i="1"/>
  <c r="D305" i="1" s="1"/>
  <c r="B306" i="1"/>
  <c r="E306" i="1" s="1"/>
  <c r="D314" i="5" l="1"/>
  <c r="E314" i="5"/>
  <c r="C313" i="5"/>
  <c r="B315" i="5"/>
  <c r="C309" i="3"/>
  <c r="D309" i="3" s="1"/>
  <c r="B310" i="3"/>
  <c r="E310" i="3" s="1"/>
  <c r="C314" i="2"/>
  <c r="D314" i="2" s="1"/>
  <c r="B315" i="2"/>
  <c r="E315" i="2" s="1"/>
  <c r="C306" i="1"/>
  <c r="D306" i="1" s="1"/>
  <c r="B307" i="1"/>
  <c r="E307" i="1" s="1"/>
  <c r="D315" i="5" l="1"/>
  <c r="E315" i="5"/>
  <c r="C314" i="5"/>
  <c r="B316" i="5"/>
  <c r="C310" i="3"/>
  <c r="D310" i="3" s="1"/>
  <c r="B311" i="3"/>
  <c r="E311" i="3" s="1"/>
  <c r="C315" i="2"/>
  <c r="D315" i="2" s="1"/>
  <c r="B316" i="2"/>
  <c r="E316" i="2" s="1"/>
  <c r="C307" i="1"/>
  <c r="D307" i="1" s="1"/>
  <c r="B308" i="1"/>
  <c r="E308" i="1" s="1"/>
  <c r="D316" i="5" l="1"/>
  <c r="E316" i="5"/>
  <c r="C316" i="5" s="1"/>
  <c r="C315" i="5"/>
  <c r="B317" i="5"/>
  <c r="C311" i="3"/>
  <c r="D311" i="3" s="1"/>
  <c r="B312" i="3"/>
  <c r="E312" i="3" s="1"/>
  <c r="B317" i="2"/>
  <c r="E317" i="2" s="1"/>
  <c r="C316" i="2"/>
  <c r="D316" i="2" s="1"/>
  <c r="C308" i="1"/>
  <c r="D308" i="1" s="1"/>
  <c r="B309" i="1"/>
  <c r="E309" i="1" s="1"/>
  <c r="D317" i="5" l="1"/>
  <c r="E317" i="5"/>
  <c r="C317" i="5" s="1"/>
  <c r="B318" i="5"/>
  <c r="C312" i="3"/>
  <c r="D312" i="3" s="1"/>
  <c r="B313" i="3"/>
  <c r="E313" i="3" s="1"/>
  <c r="B318" i="2"/>
  <c r="E318" i="2" s="1"/>
  <c r="C317" i="2"/>
  <c r="D317" i="2" s="1"/>
  <c r="C309" i="1"/>
  <c r="D309" i="1" s="1"/>
  <c r="B310" i="1"/>
  <c r="E310" i="1" s="1"/>
  <c r="D318" i="5" l="1"/>
  <c r="E318" i="5"/>
  <c r="B319" i="5"/>
  <c r="C313" i="3"/>
  <c r="D313" i="3" s="1"/>
  <c r="B314" i="3"/>
  <c r="E314" i="3" s="1"/>
  <c r="C318" i="2"/>
  <c r="D318" i="2" s="1"/>
  <c r="B319" i="2"/>
  <c r="E319" i="2" s="1"/>
  <c r="C310" i="1"/>
  <c r="D310" i="1" s="1"/>
  <c r="B311" i="1"/>
  <c r="E311" i="1" s="1"/>
  <c r="D319" i="5" l="1"/>
  <c r="E319" i="5"/>
  <c r="C319" i="5" s="1"/>
  <c r="C318" i="5"/>
  <c r="B320" i="5"/>
  <c r="C314" i="3"/>
  <c r="D314" i="3" s="1"/>
  <c r="B315" i="3"/>
  <c r="E315" i="3" s="1"/>
  <c r="C319" i="2"/>
  <c r="D319" i="2" s="1"/>
  <c r="B320" i="2"/>
  <c r="E320" i="2" s="1"/>
  <c r="C311" i="1"/>
  <c r="D311" i="1" s="1"/>
  <c r="B312" i="1"/>
  <c r="E312" i="1" s="1"/>
  <c r="D320" i="5" l="1"/>
  <c r="E320" i="5"/>
  <c r="B321" i="5"/>
  <c r="C315" i="3"/>
  <c r="D315" i="3" s="1"/>
  <c r="B316" i="3"/>
  <c r="E316" i="3" s="1"/>
  <c r="B321" i="2"/>
  <c r="E321" i="2" s="1"/>
  <c r="C320" i="2"/>
  <c r="D320" i="2" s="1"/>
  <c r="C312" i="1"/>
  <c r="D312" i="1" s="1"/>
  <c r="B313" i="1"/>
  <c r="E313" i="1" s="1"/>
  <c r="D321" i="5" l="1"/>
  <c r="E321" i="5"/>
  <c r="C321" i="5" s="1"/>
  <c r="C320" i="5"/>
  <c r="B322" i="5"/>
  <c r="C316" i="3"/>
  <c r="D316" i="3" s="1"/>
  <c r="B317" i="3"/>
  <c r="E317" i="3" s="1"/>
  <c r="B322" i="2"/>
  <c r="E322" i="2" s="1"/>
  <c r="C321" i="2"/>
  <c r="D321" i="2" s="1"/>
  <c r="C313" i="1"/>
  <c r="D313" i="1" s="1"/>
  <c r="B314" i="1"/>
  <c r="E314" i="1" s="1"/>
  <c r="D322" i="5" l="1"/>
  <c r="E322" i="5"/>
  <c r="B323" i="5"/>
  <c r="C317" i="3"/>
  <c r="D317" i="3" s="1"/>
  <c r="B318" i="3"/>
  <c r="E318" i="3" s="1"/>
  <c r="C322" i="2"/>
  <c r="D322" i="2" s="1"/>
  <c r="B323" i="2"/>
  <c r="E323" i="2" s="1"/>
  <c r="C314" i="1"/>
  <c r="D314" i="1" s="1"/>
  <c r="B315" i="1"/>
  <c r="E315" i="1" s="1"/>
  <c r="D323" i="5" l="1"/>
  <c r="E323" i="5"/>
  <c r="C322" i="5"/>
  <c r="B324" i="5"/>
  <c r="C318" i="3"/>
  <c r="D318" i="3" s="1"/>
  <c r="B319" i="3"/>
  <c r="E319" i="3" s="1"/>
  <c r="C323" i="2"/>
  <c r="D323" i="2" s="1"/>
  <c r="B324" i="2"/>
  <c r="E324" i="2" s="1"/>
  <c r="C315" i="1"/>
  <c r="D315" i="1" s="1"/>
  <c r="B316" i="1"/>
  <c r="E316" i="1" s="1"/>
  <c r="D324" i="5" l="1"/>
  <c r="E324" i="5"/>
  <c r="C323" i="5"/>
  <c r="B325" i="5"/>
  <c r="C319" i="3"/>
  <c r="D319" i="3" s="1"/>
  <c r="B320" i="3"/>
  <c r="E320" i="3" s="1"/>
  <c r="B325" i="2"/>
  <c r="E325" i="2" s="1"/>
  <c r="C324" i="2"/>
  <c r="D324" i="2" s="1"/>
  <c r="C316" i="1"/>
  <c r="D316" i="1" s="1"/>
  <c r="B317" i="1"/>
  <c r="E317" i="1" s="1"/>
  <c r="D325" i="5" l="1"/>
  <c r="E325" i="5"/>
  <c r="C325" i="5" s="1"/>
  <c r="C324" i="5"/>
  <c r="B326" i="5"/>
  <c r="C320" i="3"/>
  <c r="D320" i="3" s="1"/>
  <c r="B321" i="3"/>
  <c r="E321" i="3" s="1"/>
  <c r="B326" i="2"/>
  <c r="E326" i="2" s="1"/>
  <c r="C325" i="2"/>
  <c r="D325" i="2" s="1"/>
  <c r="C317" i="1"/>
  <c r="D317" i="1" s="1"/>
  <c r="B318" i="1"/>
  <c r="E318" i="1" s="1"/>
  <c r="D326" i="5" l="1"/>
  <c r="E326" i="5"/>
  <c r="C326" i="5" s="1"/>
  <c r="B327" i="5"/>
  <c r="C321" i="3"/>
  <c r="D321" i="3" s="1"/>
  <c r="B322" i="3"/>
  <c r="E322" i="3" s="1"/>
  <c r="C326" i="2"/>
  <c r="D326" i="2" s="1"/>
  <c r="B327" i="2"/>
  <c r="E327" i="2" s="1"/>
  <c r="C318" i="1"/>
  <c r="D318" i="1" s="1"/>
  <c r="B319" i="1"/>
  <c r="E319" i="1" s="1"/>
  <c r="D327" i="5" l="1"/>
  <c r="E327" i="5"/>
  <c r="C327" i="5" s="1"/>
  <c r="B328" i="5"/>
  <c r="C322" i="3"/>
  <c r="D322" i="3" s="1"/>
  <c r="B323" i="3"/>
  <c r="E323" i="3" s="1"/>
  <c r="C327" i="2"/>
  <c r="D327" i="2" s="1"/>
  <c r="B328" i="2"/>
  <c r="E328" i="2" s="1"/>
  <c r="C319" i="1"/>
  <c r="D319" i="1" s="1"/>
  <c r="B320" i="1"/>
  <c r="E320" i="1" s="1"/>
  <c r="D328" i="5" l="1"/>
  <c r="E328" i="5"/>
  <c r="C328" i="5" s="1"/>
  <c r="B329" i="5"/>
  <c r="C323" i="3"/>
  <c r="D323" i="3" s="1"/>
  <c r="B324" i="3"/>
  <c r="E324" i="3" s="1"/>
  <c r="B329" i="2"/>
  <c r="E329" i="2" s="1"/>
  <c r="C328" i="2"/>
  <c r="D328" i="2" s="1"/>
  <c r="C320" i="1"/>
  <c r="D320" i="1" s="1"/>
  <c r="B321" i="1"/>
  <c r="E321" i="1" s="1"/>
  <c r="D329" i="5" l="1"/>
  <c r="E329" i="5"/>
  <c r="B330" i="5"/>
  <c r="C324" i="3"/>
  <c r="D324" i="3" s="1"/>
  <c r="B325" i="3"/>
  <c r="E325" i="3" s="1"/>
  <c r="B330" i="2"/>
  <c r="E330" i="2" s="1"/>
  <c r="C329" i="2"/>
  <c r="D329" i="2" s="1"/>
  <c r="C321" i="1"/>
  <c r="D321" i="1" s="1"/>
  <c r="B322" i="1"/>
  <c r="E322" i="1" s="1"/>
  <c r="D330" i="5" l="1"/>
  <c r="E330" i="5"/>
  <c r="C329" i="5"/>
  <c r="B331" i="5"/>
  <c r="C325" i="3"/>
  <c r="D325" i="3" s="1"/>
  <c r="B326" i="3"/>
  <c r="E326" i="3" s="1"/>
  <c r="C330" i="2"/>
  <c r="D330" i="2" s="1"/>
  <c r="B331" i="2"/>
  <c r="E331" i="2" s="1"/>
  <c r="C322" i="1"/>
  <c r="D322" i="1" s="1"/>
  <c r="B323" i="1"/>
  <c r="E323" i="1" s="1"/>
  <c r="D331" i="5" l="1"/>
  <c r="E331" i="5"/>
  <c r="C330" i="5"/>
  <c r="B332" i="5"/>
  <c r="C326" i="3"/>
  <c r="D326" i="3" s="1"/>
  <c r="B327" i="3"/>
  <c r="E327" i="3" s="1"/>
  <c r="C331" i="2"/>
  <c r="D331" i="2" s="1"/>
  <c r="B332" i="2"/>
  <c r="E332" i="2" s="1"/>
  <c r="C323" i="1"/>
  <c r="D323" i="1" s="1"/>
  <c r="B324" i="1"/>
  <c r="E324" i="1" s="1"/>
  <c r="D332" i="5" l="1"/>
  <c r="E332" i="5"/>
  <c r="C331" i="5"/>
  <c r="B333" i="5"/>
  <c r="C327" i="3"/>
  <c r="D327" i="3" s="1"/>
  <c r="B328" i="3"/>
  <c r="E328" i="3" s="1"/>
  <c r="C332" i="2"/>
  <c r="D332" i="2" s="1"/>
  <c r="B333" i="2"/>
  <c r="E333" i="2" s="1"/>
  <c r="C324" i="1"/>
  <c r="D324" i="1" s="1"/>
  <c r="B325" i="1"/>
  <c r="E325" i="1" s="1"/>
  <c r="D333" i="5" l="1"/>
  <c r="E333" i="5"/>
  <c r="C332" i="5"/>
  <c r="B334" i="5"/>
  <c r="C328" i="3"/>
  <c r="D328" i="3" s="1"/>
  <c r="B329" i="3"/>
  <c r="E329" i="3" s="1"/>
  <c r="B334" i="2"/>
  <c r="E334" i="2" s="1"/>
  <c r="C333" i="2"/>
  <c r="D333" i="2" s="1"/>
  <c r="C325" i="1"/>
  <c r="D325" i="1" s="1"/>
  <c r="B326" i="1"/>
  <c r="E326" i="1" s="1"/>
  <c r="D334" i="5" l="1"/>
  <c r="E334" i="5"/>
  <c r="C333" i="5"/>
  <c r="B335" i="5"/>
  <c r="C329" i="3"/>
  <c r="D329" i="3" s="1"/>
  <c r="B330" i="3"/>
  <c r="E330" i="3" s="1"/>
  <c r="C334" i="2"/>
  <c r="D334" i="2" s="1"/>
  <c r="B335" i="2"/>
  <c r="E335" i="2" s="1"/>
  <c r="C326" i="1"/>
  <c r="D326" i="1" s="1"/>
  <c r="B327" i="1"/>
  <c r="E327" i="1" s="1"/>
  <c r="D335" i="5" l="1"/>
  <c r="E335" i="5"/>
  <c r="C335" i="5" s="1"/>
  <c r="C334" i="5"/>
  <c r="B336" i="5"/>
  <c r="C330" i="3"/>
  <c r="D330" i="3" s="1"/>
  <c r="B331" i="3"/>
  <c r="E331" i="3" s="1"/>
  <c r="C335" i="2"/>
  <c r="D335" i="2" s="1"/>
  <c r="B336" i="2"/>
  <c r="E336" i="2" s="1"/>
  <c r="C327" i="1"/>
  <c r="D327" i="1" s="1"/>
  <c r="B328" i="1"/>
  <c r="E328" i="1" s="1"/>
  <c r="D336" i="5" l="1"/>
  <c r="E336" i="5"/>
  <c r="B337" i="5"/>
  <c r="C331" i="3"/>
  <c r="D331" i="3" s="1"/>
  <c r="B332" i="3"/>
  <c r="E332" i="3" s="1"/>
  <c r="C336" i="2"/>
  <c r="D336" i="2" s="1"/>
  <c r="B337" i="2"/>
  <c r="E337" i="2" s="1"/>
  <c r="C328" i="1"/>
  <c r="D328" i="1" s="1"/>
  <c r="B329" i="1"/>
  <c r="E329" i="1" s="1"/>
  <c r="D337" i="5" l="1"/>
  <c r="E337" i="5"/>
  <c r="C336" i="5"/>
  <c r="B338" i="5"/>
  <c r="C332" i="3"/>
  <c r="D332" i="3" s="1"/>
  <c r="B333" i="3"/>
  <c r="E333" i="3" s="1"/>
  <c r="B338" i="2"/>
  <c r="E338" i="2" s="1"/>
  <c r="C337" i="2"/>
  <c r="D337" i="2" s="1"/>
  <c r="C329" i="1"/>
  <c r="D329" i="1" s="1"/>
  <c r="B330" i="1"/>
  <c r="E330" i="1" s="1"/>
  <c r="D338" i="5" l="1"/>
  <c r="E338" i="5"/>
  <c r="C338" i="5" s="1"/>
  <c r="C337" i="5"/>
  <c r="B339" i="5"/>
  <c r="C333" i="3"/>
  <c r="D333" i="3" s="1"/>
  <c r="B334" i="3"/>
  <c r="E334" i="3" s="1"/>
  <c r="B339" i="2"/>
  <c r="E339" i="2" s="1"/>
  <c r="C338" i="2"/>
  <c r="D338" i="2" s="1"/>
  <c r="C330" i="1"/>
  <c r="D330" i="1" s="1"/>
  <c r="B331" i="1"/>
  <c r="E331" i="1" s="1"/>
  <c r="D339" i="5" l="1"/>
  <c r="E339" i="5"/>
  <c r="B340" i="5"/>
  <c r="C334" i="3"/>
  <c r="D334" i="3" s="1"/>
  <c r="B335" i="3"/>
  <c r="E335" i="3" s="1"/>
  <c r="C339" i="2"/>
  <c r="D339" i="2" s="1"/>
  <c r="B340" i="2"/>
  <c r="E340" i="2" s="1"/>
  <c r="C331" i="1"/>
  <c r="D331" i="1" s="1"/>
  <c r="B332" i="1"/>
  <c r="E332" i="1" s="1"/>
  <c r="D340" i="5" l="1"/>
  <c r="E340" i="5"/>
  <c r="C339" i="5"/>
  <c r="B341" i="5"/>
  <c r="C335" i="3"/>
  <c r="D335" i="3" s="1"/>
  <c r="B336" i="3"/>
  <c r="E336" i="3" s="1"/>
  <c r="B341" i="2"/>
  <c r="E341" i="2" s="1"/>
  <c r="C340" i="2"/>
  <c r="D340" i="2" s="1"/>
  <c r="C332" i="1"/>
  <c r="D332" i="1" s="1"/>
  <c r="B333" i="1"/>
  <c r="E333" i="1" s="1"/>
  <c r="D341" i="5" l="1"/>
  <c r="E341" i="5"/>
  <c r="C341" i="5" s="1"/>
  <c r="C340" i="5"/>
  <c r="B342" i="5"/>
  <c r="C336" i="3"/>
  <c r="D336" i="3" s="1"/>
  <c r="B337" i="3"/>
  <c r="E337" i="3" s="1"/>
  <c r="B342" i="2"/>
  <c r="E342" i="2" s="1"/>
  <c r="C341" i="2"/>
  <c r="D341" i="2" s="1"/>
  <c r="C333" i="1"/>
  <c r="D333" i="1" s="1"/>
  <c r="B334" i="1"/>
  <c r="E334" i="1" s="1"/>
  <c r="D342" i="5" l="1"/>
  <c r="E342" i="5"/>
  <c r="C342" i="5" s="1"/>
  <c r="B343" i="5"/>
  <c r="C337" i="3"/>
  <c r="D337" i="3" s="1"/>
  <c r="B338" i="3"/>
  <c r="E338" i="3" s="1"/>
  <c r="B343" i="2"/>
  <c r="E343" i="2" s="1"/>
  <c r="C342" i="2"/>
  <c r="D342" i="2" s="1"/>
  <c r="C334" i="1"/>
  <c r="D334" i="1" s="1"/>
  <c r="B335" i="1"/>
  <c r="E335" i="1" s="1"/>
  <c r="D343" i="5" l="1"/>
  <c r="E343" i="5"/>
  <c r="B344" i="5"/>
  <c r="C338" i="3"/>
  <c r="D338" i="3" s="1"/>
  <c r="B339" i="3"/>
  <c r="E339" i="3" s="1"/>
  <c r="C343" i="2"/>
  <c r="D343" i="2" s="1"/>
  <c r="B344" i="2"/>
  <c r="E344" i="2" s="1"/>
  <c r="C335" i="1"/>
  <c r="D335" i="1" s="1"/>
  <c r="B336" i="1"/>
  <c r="E336" i="1" s="1"/>
  <c r="D344" i="5" l="1"/>
  <c r="E344" i="5"/>
  <c r="C343" i="5"/>
  <c r="B345" i="5"/>
  <c r="C339" i="3"/>
  <c r="D339" i="3" s="1"/>
  <c r="B340" i="3"/>
  <c r="E340" i="3" s="1"/>
  <c r="B345" i="2"/>
  <c r="E345" i="2" s="1"/>
  <c r="C344" i="2"/>
  <c r="D344" i="2" s="1"/>
  <c r="C336" i="1"/>
  <c r="D336" i="1" s="1"/>
  <c r="B337" i="1"/>
  <c r="E337" i="1" s="1"/>
  <c r="D345" i="5" l="1"/>
  <c r="E345" i="5"/>
  <c r="C345" i="5" s="1"/>
  <c r="C344" i="5"/>
  <c r="B346" i="5"/>
  <c r="C340" i="3"/>
  <c r="D340" i="3" s="1"/>
  <c r="B341" i="3"/>
  <c r="E341" i="3" s="1"/>
  <c r="B346" i="2"/>
  <c r="E346" i="2" s="1"/>
  <c r="C345" i="2"/>
  <c r="D345" i="2" s="1"/>
  <c r="C337" i="1"/>
  <c r="D337" i="1" s="1"/>
  <c r="B338" i="1"/>
  <c r="E338" i="1" s="1"/>
  <c r="D346" i="5" l="1"/>
  <c r="E346" i="5"/>
  <c r="C346" i="5" s="1"/>
  <c r="B347" i="5"/>
  <c r="C341" i="3"/>
  <c r="D341" i="3" s="1"/>
  <c r="B342" i="3"/>
  <c r="E342" i="3" s="1"/>
  <c r="C346" i="2"/>
  <c r="D346" i="2" s="1"/>
  <c r="B347" i="2"/>
  <c r="E347" i="2" s="1"/>
  <c r="C338" i="1"/>
  <c r="D338" i="1" s="1"/>
  <c r="B339" i="1"/>
  <c r="E339" i="1" s="1"/>
  <c r="D347" i="5" l="1"/>
  <c r="E347" i="5"/>
  <c r="C347" i="5" s="1"/>
  <c r="B348" i="5"/>
  <c r="C342" i="3"/>
  <c r="D342" i="3" s="1"/>
  <c r="B343" i="3"/>
  <c r="E343" i="3" s="1"/>
  <c r="C347" i="2"/>
  <c r="D347" i="2" s="1"/>
  <c r="B348" i="2"/>
  <c r="E348" i="2" s="1"/>
  <c r="C339" i="1"/>
  <c r="D339" i="1" s="1"/>
  <c r="B340" i="1"/>
  <c r="E340" i="1" s="1"/>
  <c r="D348" i="5" l="1"/>
  <c r="E348" i="5"/>
  <c r="C348" i="5" s="1"/>
  <c r="B349" i="5"/>
  <c r="C343" i="3"/>
  <c r="D343" i="3" s="1"/>
  <c r="B344" i="3"/>
  <c r="E344" i="3" s="1"/>
  <c r="C348" i="2"/>
  <c r="D348" i="2" s="1"/>
  <c r="B349" i="2"/>
  <c r="E349" i="2" s="1"/>
  <c r="C340" i="1"/>
  <c r="D340" i="1" s="1"/>
  <c r="B341" i="1"/>
  <c r="E341" i="1" s="1"/>
  <c r="D349" i="5" l="1"/>
  <c r="E349" i="5"/>
  <c r="B350" i="5"/>
  <c r="C344" i="3"/>
  <c r="D344" i="3" s="1"/>
  <c r="B345" i="3"/>
  <c r="E345" i="3" s="1"/>
  <c r="B350" i="2"/>
  <c r="E350" i="2" s="1"/>
  <c r="C349" i="2"/>
  <c r="D349" i="2" s="1"/>
  <c r="C341" i="1"/>
  <c r="D341" i="1" s="1"/>
  <c r="B342" i="1"/>
  <c r="E342" i="1" s="1"/>
  <c r="D350" i="5" l="1"/>
  <c r="E350" i="5"/>
  <c r="C350" i="5" s="1"/>
  <c r="C349" i="5"/>
  <c r="B351" i="5"/>
  <c r="C345" i="3"/>
  <c r="D345" i="3" s="1"/>
  <c r="B346" i="3"/>
  <c r="E346" i="3" s="1"/>
  <c r="C350" i="2"/>
  <c r="D350" i="2" s="1"/>
  <c r="B351" i="2"/>
  <c r="E351" i="2" s="1"/>
  <c r="C342" i="1"/>
  <c r="D342" i="1" s="1"/>
  <c r="B343" i="1"/>
  <c r="E343" i="1" s="1"/>
  <c r="D351" i="5" l="1"/>
  <c r="E351" i="5"/>
  <c r="C351" i="5" s="1"/>
  <c r="B352" i="5"/>
  <c r="C346" i="3"/>
  <c r="D346" i="3" s="1"/>
  <c r="B347" i="3"/>
  <c r="E347" i="3" s="1"/>
  <c r="C351" i="2"/>
  <c r="D351" i="2" s="1"/>
  <c r="B352" i="2"/>
  <c r="E352" i="2" s="1"/>
  <c r="C343" i="1"/>
  <c r="D343" i="1" s="1"/>
  <c r="B344" i="1"/>
  <c r="E344" i="1" s="1"/>
  <c r="D352" i="5" l="1"/>
  <c r="E352" i="5"/>
  <c r="B353" i="5"/>
  <c r="C347" i="3"/>
  <c r="D347" i="3" s="1"/>
  <c r="B348" i="3"/>
  <c r="E348" i="3" s="1"/>
  <c r="B353" i="2"/>
  <c r="E353" i="2" s="1"/>
  <c r="C352" i="2"/>
  <c r="D352" i="2" s="1"/>
  <c r="C344" i="1"/>
  <c r="D344" i="1" s="1"/>
  <c r="B345" i="1"/>
  <c r="E345" i="1" s="1"/>
  <c r="D353" i="5" l="1"/>
  <c r="E353" i="5"/>
  <c r="C352" i="5"/>
  <c r="B354" i="5"/>
  <c r="C348" i="3"/>
  <c r="D348" i="3" s="1"/>
  <c r="B349" i="3"/>
  <c r="E349" i="3" s="1"/>
  <c r="B354" i="2"/>
  <c r="E354" i="2" s="1"/>
  <c r="C353" i="2"/>
  <c r="D353" i="2" s="1"/>
  <c r="C345" i="1"/>
  <c r="D345" i="1" s="1"/>
  <c r="B346" i="1"/>
  <c r="E346" i="1" s="1"/>
  <c r="D354" i="5" l="1"/>
  <c r="E354" i="5"/>
  <c r="C353" i="5"/>
  <c r="B355" i="5"/>
  <c r="C349" i="3"/>
  <c r="D349" i="3" s="1"/>
  <c r="B350" i="3"/>
  <c r="E350" i="3" s="1"/>
  <c r="B355" i="2"/>
  <c r="E355" i="2" s="1"/>
  <c r="C354" i="2"/>
  <c r="D354" i="2" s="1"/>
  <c r="C346" i="1"/>
  <c r="D346" i="1" s="1"/>
  <c r="B347" i="1"/>
  <c r="E347" i="1" s="1"/>
  <c r="D355" i="5" l="1"/>
  <c r="E355" i="5"/>
  <c r="C355" i="5" s="1"/>
  <c r="C354" i="5"/>
  <c r="B356" i="5"/>
  <c r="C350" i="3"/>
  <c r="D350" i="3" s="1"/>
  <c r="B351" i="3"/>
  <c r="E351" i="3" s="1"/>
  <c r="C355" i="2"/>
  <c r="D355" i="2" s="1"/>
  <c r="B356" i="2"/>
  <c r="E356" i="2" s="1"/>
  <c r="C347" i="1"/>
  <c r="D347" i="1" s="1"/>
  <c r="B348" i="1"/>
  <c r="E348" i="1" s="1"/>
  <c r="D356" i="5" l="1"/>
  <c r="E356" i="5"/>
  <c r="B357" i="5"/>
  <c r="C351" i="3"/>
  <c r="D351" i="3" s="1"/>
  <c r="B352" i="3"/>
  <c r="E352" i="3" s="1"/>
  <c r="B357" i="2"/>
  <c r="E357" i="2" s="1"/>
  <c r="C356" i="2"/>
  <c r="D356" i="2" s="1"/>
  <c r="C348" i="1"/>
  <c r="D348" i="1" s="1"/>
  <c r="B349" i="1"/>
  <c r="E349" i="1" s="1"/>
  <c r="D357" i="5" l="1"/>
  <c r="E357" i="5"/>
  <c r="C356" i="5"/>
  <c r="B358" i="5"/>
  <c r="C352" i="3"/>
  <c r="D352" i="3" s="1"/>
  <c r="B353" i="3"/>
  <c r="E353" i="3" s="1"/>
  <c r="B358" i="2"/>
  <c r="E358" i="2" s="1"/>
  <c r="C357" i="2"/>
  <c r="D357" i="2" s="1"/>
  <c r="C349" i="1"/>
  <c r="D349" i="1" s="1"/>
  <c r="B350" i="1"/>
  <c r="E350" i="1" s="1"/>
  <c r="D358" i="5" l="1"/>
  <c r="E358" i="5"/>
  <c r="C358" i="5" s="1"/>
  <c r="C357" i="5"/>
  <c r="B359" i="5"/>
  <c r="B354" i="3"/>
  <c r="E354" i="3" s="1"/>
  <c r="C353" i="3"/>
  <c r="D353" i="3" s="1"/>
  <c r="B359" i="2"/>
  <c r="E359" i="2" s="1"/>
  <c r="C358" i="2"/>
  <c r="D358" i="2" s="1"/>
  <c r="C350" i="1"/>
  <c r="D350" i="1" s="1"/>
  <c r="B351" i="1"/>
  <c r="E351" i="1" s="1"/>
  <c r="D359" i="5" l="1"/>
  <c r="E359" i="5"/>
  <c r="B360" i="5"/>
  <c r="B355" i="3"/>
  <c r="E355" i="3" s="1"/>
  <c r="C354" i="3"/>
  <c r="D354" i="3" s="1"/>
  <c r="C359" i="2"/>
  <c r="D359" i="2" s="1"/>
  <c r="B360" i="2"/>
  <c r="E360" i="2" s="1"/>
  <c r="C351" i="1"/>
  <c r="D351" i="1" s="1"/>
  <c r="B352" i="1"/>
  <c r="E352" i="1" s="1"/>
  <c r="D360" i="5" l="1"/>
  <c r="E360" i="5"/>
  <c r="C360" i="5" s="1"/>
  <c r="C359" i="5"/>
  <c r="B361" i="5"/>
  <c r="C355" i="3"/>
  <c r="D355" i="3" s="1"/>
  <c r="B356" i="3"/>
  <c r="E356" i="3" s="1"/>
  <c r="B361" i="2"/>
  <c r="E361" i="2" s="1"/>
  <c r="C360" i="2"/>
  <c r="D360" i="2" s="1"/>
  <c r="C352" i="1"/>
  <c r="D352" i="1" s="1"/>
  <c r="B353" i="1"/>
  <c r="E353" i="1" s="1"/>
  <c r="D361" i="5" l="1"/>
  <c r="E361" i="5"/>
  <c r="B362" i="5"/>
  <c r="C356" i="3"/>
  <c r="D356" i="3" s="1"/>
  <c r="B357" i="3"/>
  <c r="E357" i="3" s="1"/>
  <c r="B362" i="2"/>
  <c r="E362" i="2" s="1"/>
  <c r="C361" i="2"/>
  <c r="D361" i="2" s="1"/>
  <c r="C353" i="1"/>
  <c r="D353" i="1" s="1"/>
  <c r="B354" i="1"/>
  <c r="E354" i="1" s="1"/>
  <c r="D362" i="5" l="1"/>
  <c r="E362" i="5"/>
  <c r="C361" i="5"/>
  <c r="B363" i="5"/>
  <c r="B358" i="3"/>
  <c r="E358" i="3" s="1"/>
  <c r="C357" i="3"/>
  <c r="D357" i="3" s="1"/>
  <c r="C362" i="2"/>
  <c r="D362" i="2" s="1"/>
  <c r="B363" i="2"/>
  <c r="E363" i="2" s="1"/>
  <c r="C354" i="1"/>
  <c r="D354" i="1" s="1"/>
  <c r="B355" i="1"/>
  <c r="E355" i="1" s="1"/>
  <c r="D363" i="5" l="1"/>
  <c r="E363" i="5"/>
  <c r="C362" i="5"/>
  <c r="B364" i="5"/>
  <c r="B359" i="3"/>
  <c r="E359" i="3" s="1"/>
  <c r="C358" i="3"/>
  <c r="D358" i="3" s="1"/>
  <c r="C363" i="2"/>
  <c r="D363" i="2" s="1"/>
  <c r="B364" i="2"/>
  <c r="E364" i="2" s="1"/>
  <c r="C355" i="1"/>
  <c r="D355" i="1" s="1"/>
  <c r="B356" i="1"/>
  <c r="E356" i="1" s="1"/>
  <c r="D364" i="5" l="1"/>
  <c r="E364" i="5"/>
  <c r="C363" i="5"/>
  <c r="B365" i="5"/>
  <c r="C359" i="3"/>
  <c r="D359" i="3" s="1"/>
  <c r="B360" i="3"/>
  <c r="E360" i="3" s="1"/>
  <c r="C364" i="2"/>
  <c r="D364" i="2" s="1"/>
  <c r="B365" i="2"/>
  <c r="E365" i="2" s="1"/>
  <c r="C356" i="1"/>
  <c r="D356" i="1" s="1"/>
  <c r="B357" i="1"/>
  <c r="E357" i="1" s="1"/>
  <c r="D365" i="5" l="1"/>
  <c r="E365" i="5"/>
  <c r="C364" i="5"/>
  <c r="B366" i="5"/>
  <c r="C360" i="3"/>
  <c r="D360" i="3" s="1"/>
  <c r="B361" i="3"/>
  <c r="E361" i="3" s="1"/>
  <c r="B366" i="2"/>
  <c r="E366" i="2" s="1"/>
  <c r="C365" i="2"/>
  <c r="D365" i="2" s="1"/>
  <c r="C357" i="1"/>
  <c r="D357" i="1" s="1"/>
  <c r="B358" i="1"/>
  <c r="E358" i="1" s="1"/>
  <c r="D366" i="5" l="1"/>
  <c r="E366" i="5"/>
  <c r="C366" i="5" s="1"/>
  <c r="C365" i="5"/>
  <c r="B367" i="5"/>
  <c r="C361" i="3"/>
  <c r="D361" i="3" s="1"/>
  <c r="B362" i="3"/>
  <c r="E362" i="3" s="1"/>
  <c r="C366" i="2"/>
  <c r="D366" i="2" s="1"/>
  <c r="B367" i="2"/>
  <c r="E367" i="2" s="1"/>
  <c r="C358" i="1"/>
  <c r="D358" i="1" s="1"/>
  <c r="B359" i="1"/>
  <c r="E359" i="1" s="1"/>
  <c r="D367" i="5" l="1"/>
  <c r="E367" i="5"/>
  <c r="B368" i="5"/>
  <c r="C362" i="3"/>
  <c r="D362" i="3" s="1"/>
  <c r="B363" i="3"/>
  <c r="E363" i="3" s="1"/>
  <c r="C367" i="2"/>
  <c r="D367" i="2" s="1"/>
  <c r="B368" i="2"/>
  <c r="E368" i="2" s="1"/>
  <c r="C359" i="1"/>
  <c r="D359" i="1" s="1"/>
  <c r="B360" i="1"/>
  <c r="E360" i="1" s="1"/>
  <c r="D368" i="5" l="1"/>
  <c r="E368" i="5"/>
  <c r="C368" i="5" s="1"/>
  <c r="C367" i="5"/>
  <c r="B369" i="5"/>
  <c r="C363" i="3"/>
  <c r="D363" i="3" s="1"/>
  <c r="B364" i="3"/>
  <c r="E364" i="3" s="1"/>
  <c r="C368" i="2"/>
  <c r="D368" i="2" s="1"/>
  <c r="B369" i="2"/>
  <c r="E369" i="2" s="1"/>
  <c r="C360" i="1"/>
  <c r="D360" i="1" s="1"/>
  <c r="B361" i="1"/>
  <c r="E361" i="1" s="1"/>
  <c r="D369" i="5" l="1"/>
  <c r="E369" i="5"/>
  <c r="B370" i="5"/>
  <c r="C364" i="3"/>
  <c r="D364" i="3" s="1"/>
  <c r="B365" i="3"/>
  <c r="E365" i="3" s="1"/>
  <c r="B370" i="2"/>
  <c r="E370" i="2" s="1"/>
  <c r="C369" i="2"/>
  <c r="D369" i="2" s="1"/>
  <c r="C361" i="1"/>
  <c r="D361" i="1" s="1"/>
  <c r="B362" i="1"/>
  <c r="E362" i="1" s="1"/>
  <c r="D370" i="5" l="1"/>
  <c r="E370" i="5"/>
  <c r="C369" i="5"/>
  <c r="B371" i="5"/>
  <c r="C365" i="3"/>
  <c r="D365" i="3" s="1"/>
  <c r="B366" i="3"/>
  <c r="E366" i="3" s="1"/>
  <c r="B371" i="2"/>
  <c r="E371" i="2" s="1"/>
  <c r="C370" i="2"/>
  <c r="D370" i="2" s="1"/>
  <c r="C362" i="1"/>
  <c r="D362" i="1" s="1"/>
  <c r="B363" i="1"/>
  <c r="E363" i="1" s="1"/>
  <c r="D371" i="5" l="1"/>
  <c r="E371" i="5"/>
  <c r="C371" i="5" s="1"/>
  <c r="C370" i="5"/>
  <c r="B372" i="5"/>
  <c r="C366" i="3"/>
  <c r="D366" i="3" s="1"/>
  <c r="B367" i="3"/>
  <c r="E367" i="3" s="1"/>
  <c r="C371" i="2"/>
  <c r="D371" i="2" s="1"/>
  <c r="B372" i="2"/>
  <c r="E372" i="2" s="1"/>
  <c r="C363" i="1"/>
  <c r="D363" i="1" s="1"/>
  <c r="B364" i="1"/>
  <c r="E364" i="1" s="1"/>
  <c r="D372" i="5" l="1"/>
  <c r="E372" i="5"/>
  <c r="C372" i="5" s="1"/>
  <c r="B373" i="5"/>
  <c r="C367" i="3"/>
  <c r="D367" i="3" s="1"/>
  <c r="B368" i="3"/>
  <c r="E368" i="3" s="1"/>
  <c r="B373" i="2"/>
  <c r="E373" i="2" s="1"/>
  <c r="C372" i="2"/>
  <c r="D372" i="2" s="1"/>
  <c r="C364" i="1"/>
  <c r="D364" i="1" s="1"/>
  <c r="B365" i="1"/>
  <c r="E365" i="1" s="1"/>
  <c r="D373" i="5" l="1"/>
  <c r="E373" i="5"/>
  <c r="C373" i="5" s="1"/>
  <c r="B374" i="5"/>
  <c r="C368" i="3"/>
  <c r="D368" i="3" s="1"/>
  <c r="B369" i="3"/>
  <c r="E369" i="3" s="1"/>
  <c r="B374" i="2"/>
  <c r="E374" i="2" s="1"/>
  <c r="C373" i="2"/>
  <c r="D373" i="2" s="1"/>
  <c r="C365" i="1"/>
  <c r="D365" i="1" s="1"/>
  <c r="B366" i="1"/>
  <c r="E366" i="1" s="1"/>
  <c r="D374" i="5" l="1"/>
  <c r="E374" i="5"/>
  <c r="C374" i="5" s="1"/>
  <c r="B375" i="5"/>
  <c r="C369" i="3"/>
  <c r="D369" i="3" s="1"/>
  <c r="B370" i="3"/>
  <c r="E370" i="3" s="1"/>
  <c r="B375" i="2"/>
  <c r="E375" i="2" s="1"/>
  <c r="C374" i="2"/>
  <c r="D374" i="2" s="1"/>
  <c r="C366" i="1"/>
  <c r="D366" i="1" s="1"/>
  <c r="B367" i="1"/>
  <c r="E367" i="1" s="1"/>
  <c r="D375" i="5" l="1"/>
  <c r="E375" i="5"/>
  <c r="B376" i="5"/>
  <c r="C370" i="3"/>
  <c r="D370" i="3" s="1"/>
  <c r="B371" i="3"/>
  <c r="E371" i="3" s="1"/>
  <c r="C375" i="2"/>
  <c r="D375" i="2" s="1"/>
  <c r="B376" i="2"/>
  <c r="E376" i="2" s="1"/>
  <c r="C367" i="1"/>
  <c r="D367" i="1" s="1"/>
  <c r="B368" i="1"/>
  <c r="E368" i="1" s="1"/>
  <c r="D376" i="5" l="1"/>
  <c r="E376" i="5"/>
  <c r="C376" i="5" s="1"/>
  <c r="C375" i="5"/>
  <c r="B377" i="5"/>
  <c r="C371" i="3"/>
  <c r="D371" i="3" s="1"/>
  <c r="B372" i="3"/>
  <c r="E372" i="3" s="1"/>
  <c r="B377" i="2"/>
  <c r="E377" i="2" s="1"/>
  <c r="C376" i="2"/>
  <c r="D376" i="2" s="1"/>
  <c r="C368" i="1"/>
  <c r="D368" i="1" s="1"/>
  <c r="B369" i="1"/>
  <c r="E369" i="1" s="1"/>
  <c r="D377" i="5" l="1"/>
  <c r="E377" i="5"/>
  <c r="B378" i="5"/>
  <c r="C372" i="3"/>
  <c r="D372" i="3" s="1"/>
  <c r="B373" i="3"/>
  <c r="E373" i="3" s="1"/>
  <c r="B378" i="2"/>
  <c r="E378" i="2" s="1"/>
  <c r="C377" i="2"/>
  <c r="D377" i="2" s="1"/>
  <c r="C369" i="1"/>
  <c r="D369" i="1" s="1"/>
  <c r="B370" i="1"/>
  <c r="E370" i="1" s="1"/>
  <c r="D378" i="5" l="1"/>
  <c r="E378" i="5"/>
  <c r="C378" i="5" s="1"/>
  <c r="C377" i="5"/>
  <c r="B379" i="5"/>
  <c r="C373" i="3"/>
  <c r="D373" i="3" s="1"/>
  <c r="B374" i="3"/>
  <c r="E374" i="3" s="1"/>
  <c r="C378" i="2"/>
  <c r="D378" i="2" s="1"/>
  <c r="B379" i="2"/>
  <c r="E379" i="2" s="1"/>
  <c r="C370" i="1"/>
  <c r="D370" i="1" s="1"/>
  <c r="B371" i="1"/>
  <c r="E371" i="1" s="1"/>
  <c r="D379" i="5" l="1"/>
  <c r="E379" i="5"/>
  <c r="B380" i="5"/>
  <c r="C374" i="3"/>
  <c r="D374" i="3" s="1"/>
  <c r="B375" i="3"/>
  <c r="E375" i="3" s="1"/>
  <c r="C379" i="2"/>
  <c r="D379" i="2" s="1"/>
  <c r="B380" i="2"/>
  <c r="E380" i="2" s="1"/>
  <c r="C371" i="1"/>
  <c r="D371" i="1" s="1"/>
  <c r="B372" i="1"/>
  <c r="E372" i="1" s="1"/>
  <c r="D380" i="5" l="1"/>
  <c r="E380" i="5"/>
  <c r="C379" i="5"/>
  <c r="B381" i="5"/>
  <c r="C375" i="3"/>
  <c r="D375" i="3" s="1"/>
  <c r="B376" i="3"/>
  <c r="E376" i="3" s="1"/>
  <c r="C380" i="2"/>
  <c r="D380" i="2" s="1"/>
  <c r="B381" i="2"/>
  <c r="E381" i="2" s="1"/>
  <c r="C372" i="1"/>
  <c r="D372" i="1" s="1"/>
  <c r="B373" i="1"/>
  <c r="E373" i="1" s="1"/>
  <c r="D381" i="5" l="1"/>
  <c r="E381" i="5"/>
  <c r="C380" i="5"/>
  <c r="B382" i="5"/>
  <c r="C376" i="3"/>
  <c r="D376" i="3" s="1"/>
  <c r="B377" i="3"/>
  <c r="E377" i="3" s="1"/>
  <c r="B382" i="2"/>
  <c r="E382" i="2" s="1"/>
  <c r="C381" i="2"/>
  <c r="D381" i="2" s="1"/>
  <c r="C373" i="1"/>
  <c r="D373" i="1" s="1"/>
  <c r="B374" i="1"/>
  <c r="E374" i="1" s="1"/>
  <c r="D382" i="5" l="1"/>
  <c r="E382" i="5"/>
  <c r="C381" i="5"/>
  <c r="B383" i="5"/>
  <c r="C377" i="3"/>
  <c r="D377" i="3" s="1"/>
  <c r="B378" i="3"/>
  <c r="E378" i="3" s="1"/>
  <c r="C382" i="2"/>
  <c r="D382" i="2" s="1"/>
  <c r="B383" i="2"/>
  <c r="E383" i="2" s="1"/>
  <c r="C374" i="1"/>
  <c r="D374" i="1" s="1"/>
  <c r="B375" i="1"/>
  <c r="E375" i="1" s="1"/>
  <c r="D383" i="5" l="1"/>
  <c r="E383" i="5"/>
  <c r="C382" i="5"/>
  <c r="B384" i="5"/>
  <c r="C378" i="3"/>
  <c r="D378" i="3" s="1"/>
  <c r="B379" i="3"/>
  <c r="E379" i="3" s="1"/>
  <c r="C383" i="2"/>
  <c r="D383" i="2" s="1"/>
  <c r="B384" i="2"/>
  <c r="E384" i="2" s="1"/>
  <c r="C375" i="1"/>
  <c r="D375" i="1" s="1"/>
  <c r="B376" i="1"/>
  <c r="E376" i="1" s="1"/>
  <c r="D384" i="5" l="1"/>
  <c r="E384" i="5"/>
  <c r="C383" i="5"/>
  <c r="B385" i="5"/>
  <c r="C379" i="3"/>
  <c r="D379" i="3" s="1"/>
  <c r="B380" i="3"/>
  <c r="E380" i="3" s="1"/>
  <c r="B385" i="2"/>
  <c r="E385" i="2" s="1"/>
  <c r="C384" i="2"/>
  <c r="D384" i="2" s="1"/>
  <c r="C376" i="1"/>
  <c r="D376" i="1" s="1"/>
  <c r="B377" i="1"/>
  <c r="E377" i="1" s="1"/>
  <c r="D385" i="5" l="1"/>
  <c r="E385" i="5"/>
  <c r="C385" i="5" s="1"/>
  <c r="C384" i="5"/>
  <c r="B386" i="5"/>
  <c r="C380" i="3"/>
  <c r="D380" i="3" s="1"/>
  <c r="B381" i="3"/>
  <c r="E381" i="3" s="1"/>
  <c r="B386" i="2"/>
  <c r="E386" i="2" s="1"/>
  <c r="C385" i="2"/>
  <c r="D385" i="2" s="1"/>
  <c r="C377" i="1"/>
  <c r="D377" i="1" s="1"/>
  <c r="B378" i="1"/>
  <c r="E378" i="1" s="1"/>
  <c r="D386" i="5" l="1"/>
  <c r="E386" i="5"/>
  <c r="C386" i="5" s="1"/>
  <c r="B387" i="5"/>
  <c r="C381" i="3"/>
  <c r="D381" i="3" s="1"/>
  <c r="B382" i="3"/>
  <c r="E382" i="3" s="1"/>
  <c r="B387" i="2"/>
  <c r="E387" i="2" s="1"/>
  <c r="C386" i="2"/>
  <c r="D386" i="2" s="1"/>
  <c r="C378" i="1"/>
  <c r="D378" i="1" s="1"/>
  <c r="B379" i="1"/>
  <c r="E379" i="1" s="1"/>
  <c r="D387" i="5" l="1"/>
  <c r="E387" i="5"/>
  <c r="B388" i="5"/>
  <c r="C382" i="3"/>
  <c r="D382" i="3" s="1"/>
  <c r="B383" i="3"/>
  <c r="E383" i="3" s="1"/>
  <c r="C387" i="2"/>
  <c r="D387" i="2" s="1"/>
  <c r="B388" i="2"/>
  <c r="E388" i="2" s="1"/>
  <c r="C379" i="1"/>
  <c r="D379" i="1" s="1"/>
  <c r="B380" i="1"/>
  <c r="E380" i="1" s="1"/>
  <c r="D388" i="5" l="1"/>
  <c r="E388" i="5"/>
  <c r="C388" i="5" s="1"/>
  <c r="C387" i="5"/>
  <c r="B389" i="5"/>
  <c r="C383" i="3"/>
  <c r="D383" i="3" s="1"/>
  <c r="B384" i="3"/>
  <c r="E384" i="3" s="1"/>
  <c r="B389" i="2"/>
  <c r="E389" i="2" s="1"/>
  <c r="C388" i="2"/>
  <c r="D388" i="2" s="1"/>
  <c r="C380" i="1"/>
  <c r="D380" i="1" s="1"/>
  <c r="B381" i="1"/>
  <c r="E381" i="1" s="1"/>
  <c r="D389" i="5" l="1"/>
  <c r="C389" i="5" s="1"/>
  <c r="E389" i="5"/>
  <c r="B390" i="5"/>
  <c r="C384" i="3"/>
  <c r="D384" i="3" s="1"/>
  <c r="B385" i="3"/>
  <c r="E385" i="3" s="1"/>
  <c r="B390" i="2"/>
  <c r="E390" i="2" s="1"/>
  <c r="C389" i="2"/>
  <c r="D389" i="2" s="1"/>
  <c r="C381" i="1"/>
  <c r="D381" i="1" s="1"/>
  <c r="B382" i="1"/>
  <c r="E382" i="1" s="1"/>
  <c r="D390" i="5" l="1"/>
  <c r="E390" i="5"/>
  <c r="C390" i="5" s="1"/>
  <c r="B391" i="5"/>
  <c r="C385" i="3"/>
  <c r="D385" i="3" s="1"/>
  <c r="B386" i="3"/>
  <c r="E386" i="3" s="1"/>
  <c r="B391" i="2"/>
  <c r="E391" i="2" s="1"/>
  <c r="C390" i="2"/>
  <c r="D390" i="2" s="1"/>
  <c r="C382" i="1"/>
  <c r="D382" i="1" s="1"/>
  <c r="B383" i="1"/>
  <c r="E383" i="1" s="1"/>
  <c r="D391" i="5" l="1"/>
  <c r="E391" i="5"/>
  <c r="C391" i="5" s="1"/>
  <c r="B392" i="5"/>
  <c r="C386" i="3"/>
  <c r="D386" i="3" s="1"/>
  <c r="B387" i="3"/>
  <c r="E387" i="3" s="1"/>
  <c r="C391" i="2"/>
  <c r="D391" i="2" s="1"/>
  <c r="B392" i="2"/>
  <c r="E392" i="2" s="1"/>
  <c r="C383" i="1"/>
  <c r="D383" i="1" s="1"/>
  <c r="B384" i="1"/>
  <c r="E384" i="1" s="1"/>
  <c r="D392" i="5" l="1"/>
  <c r="E392" i="5"/>
  <c r="B393" i="5"/>
  <c r="C387" i="3"/>
  <c r="D387" i="3" s="1"/>
  <c r="B388" i="3"/>
  <c r="E388" i="3" s="1"/>
  <c r="B393" i="2"/>
  <c r="E393" i="2" s="1"/>
  <c r="C392" i="2"/>
  <c r="D392" i="2" s="1"/>
  <c r="C384" i="1"/>
  <c r="D384" i="1" s="1"/>
  <c r="B385" i="1"/>
  <c r="E385" i="1" s="1"/>
  <c r="D393" i="5" l="1"/>
  <c r="E393" i="5"/>
  <c r="C393" i="5" s="1"/>
  <c r="C392" i="5"/>
  <c r="B394" i="5"/>
  <c r="C388" i="3"/>
  <c r="D388" i="3" s="1"/>
  <c r="B389" i="3"/>
  <c r="E389" i="3" s="1"/>
  <c r="C393" i="2"/>
  <c r="D393" i="2" s="1"/>
  <c r="B394" i="2"/>
  <c r="E394" i="2" s="1"/>
  <c r="C385" i="1"/>
  <c r="D385" i="1" s="1"/>
  <c r="B386" i="1"/>
  <c r="E386" i="1" s="1"/>
  <c r="D394" i="5" l="1"/>
  <c r="C394" i="5" s="1"/>
  <c r="E394" i="5"/>
  <c r="B395" i="5"/>
  <c r="C389" i="3"/>
  <c r="D389" i="3" s="1"/>
  <c r="B390" i="3"/>
  <c r="E390" i="3" s="1"/>
  <c r="C394" i="2"/>
  <c r="D394" i="2" s="1"/>
  <c r="B395" i="2"/>
  <c r="E395" i="2" s="1"/>
  <c r="C386" i="1"/>
  <c r="D386" i="1" s="1"/>
  <c r="B387" i="1"/>
  <c r="E387" i="1" s="1"/>
  <c r="D395" i="5" l="1"/>
  <c r="E395" i="5"/>
  <c r="C395" i="5" s="1"/>
  <c r="B396" i="5"/>
  <c r="C390" i="3"/>
  <c r="D390" i="3" s="1"/>
  <c r="B391" i="3"/>
  <c r="E391" i="3" s="1"/>
  <c r="B396" i="2"/>
  <c r="E396" i="2" s="1"/>
  <c r="C395" i="2"/>
  <c r="D395" i="2" s="1"/>
  <c r="C387" i="1"/>
  <c r="D387" i="1" s="1"/>
  <c r="B388" i="1"/>
  <c r="E388" i="1" s="1"/>
  <c r="D396" i="5" l="1"/>
  <c r="E396" i="5"/>
  <c r="B397" i="5"/>
  <c r="C391" i="3"/>
  <c r="D391" i="3" s="1"/>
  <c r="B392" i="3"/>
  <c r="E392" i="3" s="1"/>
  <c r="B397" i="2"/>
  <c r="E397" i="2" s="1"/>
  <c r="C396" i="2"/>
  <c r="D396" i="2" s="1"/>
  <c r="C388" i="1"/>
  <c r="D388" i="1" s="1"/>
  <c r="B389" i="1"/>
  <c r="E389" i="1" s="1"/>
  <c r="D397" i="5" l="1"/>
  <c r="E397" i="5"/>
  <c r="C396" i="5"/>
  <c r="B398" i="5"/>
  <c r="C392" i="3"/>
  <c r="D392" i="3" s="1"/>
  <c r="B393" i="3"/>
  <c r="E393" i="3" s="1"/>
  <c r="C397" i="2"/>
  <c r="D397" i="2" s="1"/>
  <c r="B398" i="2"/>
  <c r="E398" i="2" s="1"/>
  <c r="C389" i="1"/>
  <c r="D389" i="1" s="1"/>
  <c r="B390" i="1"/>
  <c r="E390" i="1" s="1"/>
  <c r="D398" i="5" l="1"/>
  <c r="E398" i="5"/>
  <c r="C398" i="5" s="1"/>
  <c r="C397" i="5"/>
  <c r="B399" i="5"/>
  <c r="C393" i="3"/>
  <c r="D393" i="3" s="1"/>
  <c r="B394" i="3"/>
  <c r="E394" i="3" s="1"/>
  <c r="C398" i="2"/>
  <c r="D398" i="2" s="1"/>
  <c r="B399" i="2"/>
  <c r="E399" i="2" s="1"/>
  <c r="C390" i="1"/>
  <c r="D390" i="1" s="1"/>
  <c r="B391" i="1"/>
  <c r="E391" i="1" s="1"/>
  <c r="D399" i="5" l="1"/>
  <c r="E399" i="5"/>
  <c r="C399" i="5" s="1"/>
  <c r="B400" i="5"/>
  <c r="C394" i="3"/>
  <c r="D394" i="3" s="1"/>
  <c r="B395" i="3"/>
  <c r="E395" i="3" s="1"/>
  <c r="B400" i="2"/>
  <c r="E400" i="2" s="1"/>
  <c r="C399" i="2"/>
  <c r="D399" i="2" s="1"/>
  <c r="C391" i="1"/>
  <c r="D391" i="1" s="1"/>
  <c r="B392" i="1"/>
  <c r="E392" i="1" s="1"/>
  <c r="D400" i="5" l="1"/>
  <c r="E400" i="5"/>
  <c r="B401" i="5"/>
  <c r="C395" i="3"/>
  <c r="D395" i="3" s="1"/>
  <c r="B396" i="3"/>
  <c r="E396" i="3" s="1"/>
  <c r="B401" i="2"/>
  <c r="E401" i="2" s="1"/>
  <c r="C400" i="2"/>
  <c r="D400" i="2" s="1"/>
  <c r="C392" i="1"/>
  <c r="D392" i="1" s="1"/>
  <c r="B393" i="1"/>
  <c r="E393" i="1" s="1"/>
  <c r="D401" i="5" l="1"/>
  <c r="E401" i="5"/>
  <c r="C400" i="5"/>
  <c r="B402" i="5"/>
  <c r="C396" i="3"/>
  <c r="D396" i="3" s="1"/>
  <c r="B397" i="3"/>
  <c r="E397" i="3" s="1"/>
  <c r="C401" i="2"/>
  <c r="D401" i="2" s="1"/>
  <c r="B402" i="2"/>
  <c r="E402" i="2" s="1"/>
  <c r="C393" i="1"/>
  <c r="D393" i="1" s="1"/>
  <c r="B394" i="1"/>
  <c r="E394" i="1" s="1"/>
  <c r="D402" i="5" l="1"/>
  <c r="E402" i="5"/>
  <c r="C401" i="5"/>
  <c r="B403" i="5"/>
  <c r="C397" i="3"/>
  <c r="D397" i="3" s="1"/>
  <c r="B398" i="3"/>
  <c r="E398" i="3" s="1"/>
  <c r="C402" i="2"/>
  <c r="D402" i="2" s="1"/>
  <c r="B403" i="2"/>
  <c r="E403" i="2" s="1"/>
  <c r="C394" i="1"/>
  <c r="D394" i="1" s="1"/>
  <c r="B395" i="1"/>
  <c r="E395" i="1" s="1"/>
  <c r="D403" i="5" l="1"/>
  <c r="E403" i="5"/>
  <c r="C403" i="5" s="1"/>
  <c r="C402" i="5"/>
  <c r="B404" i="5"/>
  <c r="C398" i="3"/>
  <c r="D398" i="3" s="1"/>
  <c r="B399" i="3"/>
  <c r="E399" i="3" s="1"/>
  <c r="B404" i="2"/>
  <c r="E404" i="2" s="1"/>
  <c r="C403" i="2"/>
  <c r="D403" i="2" s="1"/>
  <c r="C395" i="1"/>
  <c r="D395" i="1" s="1"/>
  <c r="B396" i="1"/>
  <c r="E396" i="1" s="1"/>
  <c r="D404" i="5" l="1"/>
  <c r="E404" i="5"/>
  <c r="B405" i="5"/>
  <c r="C399" i="3"/>
  <c r="D399" i="3" s="1"/>
  <c r="B400" i="3"/>
  <c r="E400" i="3" s="1"/>
  <c r="B405" i="2"/>
  <c r="E405" i="2" s="1"/>
  <c r="C404" i="2"/>
  <c r="D404" i="2" s="1"/>
  <c r="C396" i="1"/>
  <c r="D396" i="1" s="1"/>
  <c r="B397" i="1"/>
  <c r="E397" i="1" s="1"/>
  <c r="D405" i="5" l="1"/>
  <c r="E405" i="5"/>
  <c r="C405" i="5" s="1"/>
  <c r="C404" i="5"/>
  <c r="B406" i="5"/>
  <c r="C400" i="3"/>
  <c r="D400" i="3" s="1"/>
  <c r="B401" i="3"/>
  <c r="E401" i="3" s="1"/>
  <c r="C405" i="2"/>
  <c r="D405" i="2" s="1"/>
  <c r="B406" i="2"/>
  <c r="E406" i="2" s="1"/>
  <c r="C397" i="1"/>
  <c r="D397" i="1" s="1"/>
  <c r="B398" i="1"/>
  <c r="E398" i="1" s="1"/>
  <c r="D406" i="5" l="1"/>
  <c r="E406" i="5"/>
  <c r="C406" i="5" s="1"/>
  <c r="B407" i="5"/>
  <c r="C401" i="3"/>
  <c r="D401" i="3" s="1"/>
  <c r="B402" i="3"/>
  <c r="E402" i="3" s="1"/>
  <c r="C406" i="2"/>
  <c r="D406" i="2" s="1"/>
  <c r="B407" i="2"/>
  <c r="E407" i="2" s="1"/>
  <c r="C398" i="1"/>
  <c r="D398" i="1" s="1"/>
  <c r="B399" i="1"/>
  <c r="E399" i="1" s="1"/>
  <c r="D407" i="5" l="1"/>
  <c r="E407" i="5"/>
  <c r="B408" i="5"/>
  <c r="C402" i="3"/>
  <c r="D402" i="3" s="1"/>
  <c r="B403" i="3"/>
  <c r="E403" i="3" s="1"/>
  <c r="B408" i="2"/>
  <c r="E408" i="2" s="1"/>
  <c r="C407" i="2"/>
  <c r="D407" i="2" s="1"/>
  <c r="C399" i="1"/>
  <c r="D399" i="1" s="1"/>
  <c r="B400" i="1"/>
  <c r="E400" i="1" s="1"/>
  <c r="D408" i="5" l="1"/>
  <c r="E408" i="5"/>
  <c r="C407" i="5"/>
  <c r="B409" i="5"/>
  <c r="C403" i="3"/>
  <c r="D403" i="3" s="1"/>
  <c r="B404" i="3"/>
  <c r="E404" i="3" s="1"/>
  <c r="B409" i="2"/>
  <c r="E409" i="2" s="1"/>
  <c r="C408" i="2"/>
  <c r="D408" i="2" s="1"/>
  <c r="C400" i="1"/>
  <c r="D400" i="1" s="1"/>
  <c r="B401" i="1"/>
  <c r="E401" i="1" s="1"/>
  <c r="D409" i="5" l="1"/>
  <c r="E409" i="5"/>
  <c r="C409" i="5" s="1"/>
  <c r="C408" i="5"/>
  <c r="B410" i="5"/>
  <c r="C404" i="3"/>
  <c r="D404" i="3" s="1"/>
  <c r="B405" i="3"/>
  <c r="E405" i="3" s="1"/>
  <c r="C409" i="2"/>
  <c r="D409" i="2" s="1"/>
  <c r="B410" i="2"/>
  <c r="E410" i="2" s="1"/>
  <c r="C401" i="1"/>
  <c r="D401" i="1" s="1"/>
  <c r="B402" i="1"/>
  <c r="E402" i="1" s="1"/>
  <c r="D410" i="5" l="1"/>
  <c r="E410" i="5"/>
  <c r="C410" i="5" s="1"/>
  <c r="B411" i="5"/>
  <c r="C405" i="3"/>
  <c r="D405" i="3" s="1"/>
  <c r="B406" i="3"/>
  <c r="E406" i="3" s="1"/>
  <c r="C410" i="2"/>
  <c r="D410" i="2" s="1"/>
  <c r="B411" i="2"/>
  <c r="E411" i="2" s="1"/>
  <c r="C402" i="1"/>
  <c r="D402" i="1" s="1"/>
  <c r="B403" i="1"/>
  <c r="E403" i="1" s="1"/>
  <c r="D411" i="5" l="1"/>
  <c r="E411" i="5"/>
  <c r="B412" i="5"/>
  <c r="C406" i="3"/>
  <c r="D406" i="3" s="1"/>
  <c r="B407" i="3"/>
  <c r="E407" i="3" s="1"/>
  <c r="B412" i="2"/>
  <c r="E412" i="2" s="1"/>
  <c r="C411" i="2"/>
  <c r="D411" i="2" s="1"/>
  <c r="C403" i="1"/>
  <c r="D403" i="1" s="1"/>
  <c r="B404" i="1"/>
  <c r="E404" i="1" s="1"/>
  <c r="D412" i="5" l="1"/>
  <c r="E412" i="5"/>
  <c r="C412" i="5" s="1"/>
  <c r="C411" i="5"/>
  <c r="B413" i="5"/>
  <c r="C407" i="3"/>
  <c r="D407" i="3" s="1"/>
  <c r="B408" i="3"/>
  <c r="E408" i="3" s="1"/>
  <c r="B413" i="2"/>
  <c r="E413" i="2" s="1"/>
  <c r="C412" i="2"/>
  <c r="D412" i="2" s="1"/>
  <c r="C404" i="1"/>
  <c r="D404" i="1" s="1"/>
  <c r="B405" i="1"/>
  <c r="E405" i="1" s="1"/>
  <c r="D413" i="5" l="1"/>
  <c r="E413" i="5"/>
  <c r="B414" i="5"/>
  <c r="C408" i="3"/>
  <c r="D408" i="3" s="1"/>
  <c r="B409" i="3"/>
  <c r="E409" i="3" s="1"/>
  <c r="C413" i="2"/>
  <c r="D413" i="2" s="1"/>
  <c r="B414" i="2"/>
  <c r="E414" i="2" s="1"/>
  <c r="C405" i="1"/>
  <c r="D405" i="1" s="1"/>
  <c r="B406" i="1"/>
  <c r="E406" i="1" s="1"/>
  <c r="D414" i="5" l="1"/>
  <c r="E414" i="5"/>
  <c r="C413" i="5"/>
  <c r="B415" i="5"/>
  <c r="C409" i="3"/>
  <c r="D409" i="3" s="1"/>
  <c r="B410" i="3"/>
  <c r="E410" i="3" s="1"/>
  <c r="C414" i="2"/>
  <c r="D414" i="2" s="1"/>
  <c r="B415" i="2"/>
  <c r="E415" i="2" s="1"/>
  <c r="C406" i="1"/>
  <c r="D406" i="1" s="1"/>
  <c r="B407" i="1"/>
  <c r="E407" i="1" s="1"/>
  <c r="D415" i="5" l="1"/>
  <c r="E415" i="5"/>
  <c r="C414" i="5"/>
  <c r="B416" i="5"/>
  <c r="C410" i="3"/>
  <c r="D410" i="3" s="1"/>
  <c r="B411" i="3"/>
  <c r="E411" i="3" s="1"/>
  <c r="B416" i="2"/>
  <c r="E416" i="2" s="1"/>
  <c r="C415" i="2"/>
  <c r="D415" i="2" s="1"/>
  <c r="C407" i="1"/>
  <c r="D407" i="1" s="1"/>
  <c r="B408" i="1"/>
  <c r="E408" i="1" s="1"/>
  <c r="D416" i="5" l="1"/>
  <c r="E416" i="5"/>
  <c r="C415" i="5"/>
  <c r="B417" i="5"/>
  <c r="C411" i="3"/>
  <c r="D411" i="3" s="1"/>
  <c r="B412" i="3"/>
  <c r="E412" i="3" s="1"/>
  <c r="B417" i="2"/>
  <c r="E417" i="2" s="1"/>
  <c r="C416" i="2"/>
  <c r="D416" i="2" s="1"/>
  <c r="C408" i="1"/>
  <c r="D408" i="1" s="1"/>
  <c r="B409" i="1"/>
  <c r="E409" i="1" s="1"/>
  <c r="D417" i="5" l="1"/>
  <c r="E417" i="5"/>
  <c r="C416" i="5"/>
  <c r="B418" i="5"/>
  <c r="C412" i="3"/>
  <c r="D412" i="3" s="1"/>
  <c r="B413" i="3"/>
  <c r="E413" i="3" s="1"/>
  <c r="C417" i="2"/>
  <c r="D417" i="2" s="1"/>
  <c r="B418" i="2"/>
  <c r="E418" i="2" s="1"/>
  <c r="C409" i="1"/>
  <c r="D409" i="1" s="1"/>
  <c r="B410" i="1"/>
  <c r="E410" i="1" s="1"/>
  <c r="D418" i="5" l="1"/>
  <c r="E418" i="5"/>
  <c r="C417" i="5"/>
  <c r="B419" i="5"/>
  <c r="C413" i="3"/>
  <c r="D413" i="3" s="1"/>
  <c r="B414" i="3"/>
  <c r="E414" i="3" s="1"/>
  <c r="C418" i="2"/>
  <c r="D418" i="2" s="1"/>
  <c r="B419" i="2"/>
  <c r="E419" i="2" s="1"/>
  <c r="C410" i="1"/>
  <c r="D410" i="1" s="1"/>
  <c r="B411" i="1"/>
  <c r="E411" i="1" s="1"/>
  <c r="D419" i="5" l="1"/>
  <c r="E419" i="5"/>
  <c r="C418" i="5"/>
  <c r="B420" i="5"/>
  <c r="C414" i="3"/>
  <c r="D414" i="3" s="1"/>
  <c r="B415" i="3"/>
  <c r="E415" i="3" s="1"/>
  <c r="B420" i="2"/>
  <c r="E420" i="2" s="1"/>
  <c r="C419" i="2"/>
  <c r="D419" i="2" s="1"/>
  <c r="C411" i="1"/>
  <c r="D411" i="1" s="1"/>
  <c r="B412" i="1"/>
  <c r="E412" i="1" s="1"/>
  <c r="D420" i="5" l="1"/>
  <c r="E420" i="5"/>
  <c r="C419" i="5"/>
  <c r="B421" i="5"/>
  <c r="C415" i="3"/>
  <c r="D415" i="3" s="1"/>
  <c r="B416" i="3"/>
  <c r="E416" i="3" s="1"/>
  <c r="B421" i="2"/>
  <c r="E421" i="2" s="1"/>
  <c r="C420" i="2"/>
  <c r="D420" i="2" s="1"/>
  <c r="C412" i="1"/>
  <c r="D412" i="1" s="1"/>
  <c r="B413" i="1"/>
  <c r="E413" i="1" s="1"/>
  <c r="D421" i="5" l="1"/>
  <c r="E421" i="5"/>
  <c r="C421" i="5" s="1"/>
  <c r="C420" i="5"/>
  <c r="B422" i="5"/>
  <c r="C416" i="3"/>
  <c r="D416" i="3" s="1"/>
  <c r="B417" i="3"/>
  <c r="E417" i="3" s="1"/>
  <c r="C421" i="2"/>
  <c r="D421" i="2" s="1"/>
  <c r="B422" i="2"/>
  <c r="E422" i="2" s="1"/>
  <c r="C413" i="1"/>
  <c r="D413" i="1" s="1"/>
  <c r="B414" i="1"/>
  <c r="E414" i="1" s="1"/>
  <c r="D422" i="5" l="1"/>
  <c r="E422" i="5"/>
  <c r="C422" i="5" s="1"/>
  <c r="B423" i="5"/>
  <c r="C417" i="3"/>
  <c r="D417" i="3" s="1"/>
  <c r="B418" i="3"/>
  <c r="E418" i="3" s="1"/>
  <c r="C422" i="2"/>
  <c r="D422" i="2" s="1"/>
  <c r="B423" i="2"/>
  <c r="E423" i="2" s="1"/>
  <c r="C414" i="1"/>
  <c r="D414" i="1" s="1"/>
  <c r="B415" i="1"/>
  <c r="E415" i="1" s="1"/>
  <c r="D423" i="5" l="1"/>
  <c r="E423" i="5"/>
  <c r="B424" i="5"/>
  <c r="C418" i="3"/>
  <c r="D418" i="3" s="1"/>
  <c r="B419" i="3"/>
  <c r="E419" i="3" s="1"/>
  <c r="B424" i="2"/>
  <c r="E424" i="2" s="1"/>
  <c r="C423" i="2"/>
  <c r="D423" i="2" s="1"/>
  <c r="C415" i="1"/>
  <c r="D415" i="1" s="1"/>
  <c r="B416" i="1"/>
  <c r="E416" i="1" s="1"/>
  <c r="D424" i="5" l="1"/>
  <c r="E424" i="5"/>
  <c r="C423" i="5"/>
  <c r="B425" i="5"/>
  <c r="C419" i="3"/>
  <c r="D419" i="3" s="1"/>
  <c r="B420" i="3"/>
  <c r="E420" i="3" s="1"/>
  <c r="B425" i="2"/>
  <c r="E425" i="2" s="1"/>
  <c r="C424" i="2"/>
  <c r="D424" i="2" s="1"/>
  <c r="C416" i="1"/>
  <c r="D416" i="1" s="1"/>
  <c r="B417" i="1"/>
  <c r="E417" i="1" s="1"/>
  <c r="D425" i="5" l="1"/>
  <c r="E425" i="5"/>
  <c r="C425" i="5" s="1"/>
  <c r="C424" i="5"/>
  <c r="B426" i="5"/>
  <c r="C420" i="3"/>
  <c r="D420" i="3" s="1"/>
  <c r="B421" i="3"/>
  <c r="E421" i="3" s="1"/>
  <c r="C425" i="2"/>
  <c r="D425" i="2" s="1"/>
  <c r="B426" i="2"/>
  <c r="E426" i="2" s="1"/>
  <c r="C417" i="1"/>
  <c r="D417" i="1" s="1"/>
  <c r="B418" i="1"/>
  <c r="E418" i="1" s="1"/>
  <c r="D426" i="5" l="1"/>
  <c r="E426" i="5"/>
  <c r="B427" i="5"/>
  <c r="C421" i="3"/>
  <c r="D421" i="3" s="1"/>
  <c r="B422" i="3"/>
  <c r="E422" i="3" s="1"/>
  <c r="C426" i="2"/>
  <c r="D426" i="2" s="1"/>
  <c r="B427" i="2"/>
  <c r="E427" i="2" s="1"/>
  <c r="C418" i="1"/>
  <c r="D418" i="1" s="1"/>
  <c r="B419" i="1"/>
  <c r="E419" i="1" s="1"/>
  <c r="D427" i="5" l="1"/>
  <c r="E427" i="5"/>
  <c r="C426" i="5"/>
  <c r="B428" i="5"/>
  <c r="C422" i="3"/>
  <c r="D422" i="3" s="1"/>
  <c r="B423" i="3"/>
  <c r="E423" i="3" s="1"/>
  <c r="B428" i="2"/>
  <c r="E428" i="2" s="1"/>
  <c r="C427" i="2"/>
  <c r="D427" i="2" s="1"/>
  <c r="C419" i="1"/>
  <c r="D419" i="1" s="1"/>
  <c r="B420" i="1"/>
  <c r="E420" i="1" s="1"/>
  <c r="D428" i="5" l="1"/>
  <c r="E428" i="5"/>
  <c r="C428" i="5" s="1"/>
  <c r="C427" i="5"/>
  <c r="B429" i="5"/>
  <c r="C423" i="3"/>
  <c r="D423" i="3" s="1"/>
  <c r="B424" i="3"/>
  <c r="E424" i="3" s="1"/>
  <c r="B429" i="2"/>
  <c r="E429" i="2" s="1"/>
  <c r="C428" i="2"/>
  <c r="D428" i="2" s="1"/>
  <c r="C420" i="1"/>
  <c r="D420" i="1" s="1"/>
  <c r="B421" i="1"/>
  <c r="E421" i="1" s="1"/>
  <c r="D429" i="5" l="1"/>
  <c r="E429" i="5"/>
  <c r="C429" i="5" s="1"/>
  <c r="B430" i="5"/>
  <c r="C424" i="3"/>
  <c r="D424" i="3" s="1"/>
  <c r="B425" i="3"/>
  <c r="E425" i="3" s="1"/>
  <c r="C429" i="2"/>
  <c r="D429" i="2" s="1"/>
  <c r="B430" i="2"/>
  <c r="E430" i="2" s="1"/>
  <c r="C421" i="1"/>
  <c r="D421" i="1" s="1"/>
  <c r="B422" i="1"/>
  <c r="E422" i="1" s="1"/>
  <c r="D430" i="5" l="1"/>
  <c r="E430" i="5"/>
  <c r="C430" i="5" s="1"/>
  <c r="B431" i="5"/>
  <c r="C425" i="3"/>
  <c r="D425" i="3" s="1"/>
  <c r="B426" i="3"/>
  <c r="E426" i="3" s="1"/>
  <c r="C430" i="2"/>
  <c r="D430" i="2" s="1"/>
  <c r="B431" i="2"/>
  <c r="E431" i="2" s="1"/>
  <c r="C422" i="1"/>
  <c r="D422" i="1" s="1"/>
  <c r="B423" i="1"/>
  <c r="E423" i="1" s="1"/>
  <c r="D431" i="5" l="1"/>
  <c r="E431" i="5"/>
  <c r="B432" i="5"/>
  <c r="C426" i="3"/>
  <c r="D426" i="3" s="1"/>
  <c r="B427" i="3"/>
  <c r="E427" i="3" s="1"/>
  <c r="B432" i="2"/>
  <c r="E432" i="2" s="1"/>
  <c r="C431" i="2"/>
  <c r="D431" i="2" s="1"/>
  <c r="C423" i="1"/>
  <c r="D423" i="1" s="1"/>
  <c r="B424" i="1"/>
  <c r="E424" i="1" s="1"/>
  <c r="D432" i="5" l="1"/>
  <c r="E432" i="5"/>
  <c r="C432" i="5" s="1"/>
  <c r="C431" i="5"/>
  <c r="B433" i="5"/>
  <c r="C427" i="3"/>
  <c r="D427" i="3" s="1"/>
  <c r="B428" i="3"/>
  <c r="E428" i="3" s="1"/>
  <c r="B433" i="2"/>
  <c r="E433" i="2" s="1"/>
  <c r="C432" i="2"/>
  <c r="D432" i="2" s="1"/>
  <c r="C424" i="1"/>
  <c r="D424" i="1" s="1"/>
  <c r="B425" i="1"/>
  <c r="E425" i="1" s="1"/>
  <c r="D433" i="5" l="1"/>
  <c r="E433" i="5"/>
  <c r="B434" i="5"/>
  <c r="C428" i="3"/>
  <c r="D428" i="3" s="1"/>
  <c r="B429" i="3"/>
  <c r="E429" i="3" s="1"/>
  <c r="C433" i="2"/>
  <c r="D433" i="2" s="1"/>
  <c r="B434" i="2"/>
  <c r="E434" i="2" s="1"/>
  <c r="C425" i="1"/>
  <c r="D425" i="1" s="1"/>
  <c r="B426" i="1"/>
  <c r="E426" i="1" s="1"/>
  <c r="D434" i="5" l="1"/>
  <c r="E434" i="5"/>
  <c r="C434" i="5" s="1"/>
  <c r="C433" i="5"/>
  <c r="B435" i="5"/>
  <c r="C429" i="3"/>
  <c r="D429" i="3" s="1"/>
  <c r="B430" i="3"/>
  <c r="E430" i="3" s="1"/>
  <c r="C434" i="2"/>
  <c r="D434" i="2" s="1"/>
  <c r="B435" i="2"/>
  <c r="E435" i="2" s="1"/>
  <c r="C426" i="1"/>
  <c r="D426" i="1" s="1"/>
  <c r="B427" i="1"/>
  <c r="E427" i="1" s="1"/>
  <c r="D435" i="5" l="1"/>
  <c r="E435" i="5"/>
  <c r="B436" i="5"/>
  <c r="C430" i="3"/>
  <c r="D430" i="3" s="1"/>
  <c r="B431" i="3"/>
  <c r="E431" i="3" s="1"/>
  <c r="B436" i="2"/>
  <c r="E436" i="2" s="1"/>
  <c r="C435" i="2"/>
  <c r="D435" i="2" s="1"/>
  <c r="C427" i="1"/>
  <c r="D427" i="1" s="1"/>
  <c r="B428" i="1"/>
  <c r="E428" i="1" s="1"/>
  <c r="D436" i="5" l="1"/>
  <c r="E436" i="5"/>
  <c r="C436" i="5" s="1"/>
  <c r="C435" i="5"/>
  <c r="B437" i="5"/>
  <c r="C431" i="3"/>
  <c r="D431" i="3" s="1"/>
  <c r="B432" i="3"/>
  <c r="E432" i="3" s="1"/>
  <c r="B437" i="2"/>
  <c r="E437" i="2" s="1"/>
  <c r="C436" i="2"/>
  <c r="D436" i="2" s="1"/>
  <c r="C428" i="1"/>
  <c r="D428" i="1" s="1"/>
  <c r="B429" i="1"/>
  <c r="E429" i="1" s="1"/>
  <c r="D437" i="5" l="1"/>
  <c r="E437" i="5"/>
  <c r="C437" i="5" s="1"/>
  <c r="B438" i="5"/>
  <c r="C432" i="3"/>
  <c r="D432" i="3" s="1"/>
  <c r="B433" i="3"/>
  <c r="E433" i="3" s="1"/>
  <c r="C437" i="2"/>
  <c r="D437" i="2" s="1"/>
  <c r="B438" i="2"/>
  <c r="E438" i="2" s="1"/>
  <c r="C429" i="1"/>
  <c r="D429" i="1" s="1"/>
  <c r="B430" i="1"/>
  <c r="E430" i="1" s="1"/>
  <c r="D438" i="5" l="1"/>
  <c r="E438" i="5"/>
  <c r="B439" i="5"/>
  <c r="C433" i="3"/>
  <c r="D433" i="3" s="1"/>
  <c r="B434" i="3"/>
  <c r="E434" i="3" s="1"/>
  <c r="C438" i="2"/>
  <c r="D438" i="2" s="1"/>
  <c r="B439" i="2"/>
  <c r="E439" i="2" s="1"/>
  <c r="C430" i="1"/>
  <c r="D430" i="1" s="1"/>
  <c r="B431" i="1"/>
  <c r="E431" i="1" s="1"/>
  <c r="D439" i="5" l="1"/>
  <c r="E439" i="5"/>
  <c r="C439" i="5" s="1"/>
  <c r="C438" i="5"/>
  <c r="B440" i="5"/>
  <c r="C434" i="3"/>
  <c r="D434" i="3" s="1"/>
  <c r="B435" i="3"/>
  <c r="E435" i="3" s="1"/>
  <c r="B440" i="2"/>
  <c r="E440" i="2" s="1"/>
  <c r="C439" i="2"/>
  <c r="D439" i="2" s="1"/>
  <c r="C431" i="1"/>
  <c r="D431" i="1" s="1"/>
  <c r="B432" i="1"/>
  <c r="E432" i="1" s="1"/>
  <c r="D440" i="5" l="1"/>
  <c r="E440" i="5"/>
  <c r="C440" i="5" s="1"/>
  <c r="B441" i="5"/>
  <c r="C435" i="3"/>
  <c r="D435" i="3" s="1"/>
  <c r="B436" i="3"/>
  <c r="E436" i="3" s="1"/>
  <c r="B441" i="2"/>
  <c r="E441" i="2" s="1"/>
  <c r="C440" i="2"/>
  <c r="D440" i="2" s="1"/>
  <c r="C432" i="1"/>
  <c r="D432" i="1" s="1"/>
  <c r="B433" i="1"/>
  <c r="E433" i="1" s="1"/>
  <c r="D441" i="5" l="1"/>
  <c r="E441" i="5"/>
  <c r="C441" i="5" s="1"/>
  <c r="B442" i="5"/>
  <c r="C436" i="3"/>
  <c r="D436" i="3" s="1"/>
  <c r="B437" i="3"/>
  <c r="E437" i="3" s="1"/>
  <c r="C441" i="2"/>
  <c r="D441" i="2" s="1"/>
  <c r="B442" i="2"/>
  <c r="E442" i="2" s="1"/>
  <c r="C433" i="1"/>
  <c r="D433" i="1" s="1"/>
  <c r="B434" i="1"/>
  <c r="E434" i="1" s="1"/>
  <c r="D442" i="5" l="1"/>
  <c r="E442" i="5"/>
  <c r="B443" i="5"/>
  <c r="C437" i="3"/>
  <c r="D437" i="3" s="1"/>
  <c r="B438" i="3"/>
  <c r="E438" i="3" s="1"/>
  <c r="C442" i="2"/>
  <c r="D442" i="2" s="1"/>
  <c r="B443" i="2"/>
  <c r="E443" i="2" s="1"/>
  <c r="C434" i="1"/>
  <c r="D434" i="1" s="1"/>
  <c r="B435" i="1"/>
  <c r="E435" i="1" s="1"/>
  <c r="D443" i="5" l="1"/>
  <c r="E443" i="5"/>
  <c r="C442" i="5"/>
  <c r="B444" i="5"/>
  <c r="C438" i="3"/>
  <c r="D438" i="3" s="1"/>
  <c r="B439" i="3"/>
  <c r="E439" i="3" s="1"/>
  <c r="B444" i="2"/>
  <c r="E444" i="2" s="1"/>
  <c r="C443" i="2"/>
  <c r="D443" i="2" s="1"/>
  <c r="C435" i="1"/>
  <c r="D435" i="1" s="1"/>
  <c r="B436" i="1"/>
  <c r="E436" i="1" s="1"/>
  <c r="D444" i="5" l="1"/>
  <c r="E444" i="5"/>
  <c r="C443" i="5"/>
  <c r="B445" i="5"/>
  <c r="C439" i="3"/>
  <c r="D439" i="3" s="1"/>
  <c r="B440" i="3"/>
  <c r="E440" i="3" s="1"/>
  <c r="B445" i="2"/>
  <c r="E445" i="2" s="1"/>
  <c r="C444" i="2"/>
  <c r="D444" i="2" s="1"/>
  <c r="C436" i="1"/>
  <c r="D436" i="1" s="1"/>
  <c r="B437" i="1"/>
  <c r="E437" i="1" s="1"/>
  <c r="D445" i="5" l="1"/>
  <c r="E445" i="5"/>
  <c r="C444" i="5"/>
  <c r="B446" i="5"/>
  <c r="C440" i="3"/>
  <c r="D440" i="3" s="1"/>
  <c r="B441" i="3"/>
  <c r="E441" i="3" s="1"/>
  <c r="C445" i="2"/>
  <c r="D445" i="2" s="1"/>
  <c r="B446" i="2"/>
  <c r="E446" i="2" s="1"/>
  <c r="C437" i="1"/>
  <c r="D437" i="1" s="1"/>
  <c r="B438" i="1"/>
  <c r="E438" i="1" s="1"/>
  <c r="D446" i="5" l="1"/>
  <c r="E446" i="5"/>
  <c r="C445" i="5"/>
  <c r="B447" i="5"/>
  <c r="C441" i="3"/>
  <c r="D441" i="3" s="1"/>
  <c r="B442" i="3"/>
  <c r="E442" i="3" s="1"/>
  <c r="C446" i="2"/>
  <c r="D446" i="2" s="1"/>
  <c r="B447" i="2"/>
  <c r="E447" i="2" s="1"/>
  <c r="C438" i="1"/>
  <c r="D438" i="1" s="1"/>
  <c r="B439" i="1"/>
  <c r="E439" i="1" s="1"/>
  <c r="D447" i="5" l="1"/>
  <c r="E447" i="5"/>
  <c r="C447" i="5" s="1"/>
  <c r="C446" i="5"/>
  <c r="B448" i="5"/>
  <c r="C442" i="3"/>
  <c r="D442" i="3" s="1"/>
  <c r="B443" i="3"/>
  <c r="E443" i="3" s="1"/>
  <c r="B448" i="2"/>
  <c r="E448" i="2" s="1"/>
  <c r="C447" i="2"/>
  <c r="D447" i="2" s="1"/>
  <c r="C439" i="1"/>
  <c r="D439" i="1" s="1"/>
  <c r="B440" i="1"/>
  <c r="E440" i="1" s="1"/>
  <c r="D448" i="5" l="1"/>
  <c r="E448" i="5"/>
  <c r="B449" i="5"/>
  <c r="C443" i="3"/>
  <c r="D443" i="3" s="1"/>
  <c r="B444" i="3"/>
  <c r="E444" i="3" s="1"/>
  <c r="B449" i="2"/>
  <c r="E449" i="2" s="1"/>
  <c r="C448" i="2"/>
  <c r="D448" i="2" s="1"/>
  <c r="C440" i="1"/>
  <c r="D440" i="1" s="1"/>
  <c r="B441" i="1"/>
  <c r="E441" i="1" s="1"/>
  <c r="D449" i="5" l="1"/>
  <c r="E449" i="5"/>
  <c r="C449" i="5" s="1"/>
  <c r="C448" i="5"/>
  <c r="B450" i="5"/>
  <c r="C444" i="3"/>
  <c r="D444" i="3" s="1"/>
  <c r="B445" i="3"/>
  <c r="E445" i="3" s="1"/>
  <c r="C449" i="2"/>
  <c r="D449" i="2" s="1"/>
  <c r="B450" i="2"/>
  <c r="E450" i="2" s="1"/>
  <c r="C441" i="1"/>
  <c r="D441" i="1" s="1"/>
  <c r="B442" i="1"/>
  <c r="E442" i="1" s="1"/>
  <c r="D450" i="5" l="1"/>
  <c r="E450" i="5"/>
  <c r="C450" i="5" s="1"/>
  <c r="B451" i="5"/>
  <c r="C445" i="3"/>
  <c r="D445" i="3" s="1"/>
  <c r="B446" i="3"/>
  <c r="E446" i="3" s="1"/>
  <c r="C450" i="2"/>
  <c r="D450" i="2" s="1"/>
  <c r="B451" i="2"/>
  <c r="E451" i="2" s="1"/>
  <c r="C442" i="1"/>
  <c r="D442" i="1" s="1"/>
  <c r="B443" i="1"/>
  <c r="E443" i="1" s="1"/>
  <c r="D451" i="5" l="1"/>
  <c r="E451" i="5"/>
  <c r="B452" i="5"/>
  <c r="C446" i="3"/>
  <c r="D446" i="3" s="1"/>
  <c r="B447" i="3"/>
  <c r="E447" i="3" s="1"/>
  <c r="B452" i="2"/>
  <c r="E452" i="2" s="1"/>
  <c r="C451" i="2"/>
  <c r="D451" i="2" s="1"/>
  <c r="C443" i="1"/>
  <c r="D443" i="1" s="1"/>
  <c r="B444" i="1"/>
  <c r="E444" i="1" s="1"/>
  <c r="D452" i="5" l="1"/>
  <c r="E452" i="5"/>
  <c r="C452" i="5" s="1"/>
  <c r="C451" i="5"/>
  <c r="B453" i="5"/>
  <c r="C447" i="3"/>
  <c r="D447" i="3" s="1"/>
  <c r="B448" i="3"/>
  <c r="E448" i="3" s="1"/>
  <c r="B453" i="2"/>
  <c r="E453" i="2" s="1"/>
  <c r="C452" i="2"/>
  <c r="D452" i="2" s="1"/>
  <c r="C444" i="1"/>
  <c r="D444" i="1" s="1"/>
  <c r="B445" i="1"/>
  <c r="E445" i="1" s="1"/>
  <c r="D453" i="5" l="1"/>
  <c r="E453" i="5"/>
  <c r="B454" i="5"/>
  <c r="C448" i="3"/>
  <c r="D448" i="3" s="1"/>
  <c r="B449" i="3"/>
  <c r="E449" i="3" s="1"/>
  <c r="C453" i="2"/>
  <c r="D453" i="2" s="1"/>
  <c r="B454" i="2"/>
  <c r="E454" i="2" s="1"/>
  <c r="C445" i="1"/>
  <c r="D445" i="1" s="1"/>
  <c r="B446" i="1"/>
  <c r="E446" i="1" s="1"/>
  <c r="D454" i="5" l="1"/>
  <c r="E454" i="5"/>
  <c r="C453" i="5"/>
  <c r="B455" i="5"/>
  <c r="C449" i="3"/>
  <c r="D449" i="3" s="1"/>
  <c r="B450" i="3"/>
  <c r="E450" i="3" s="1"/>
  <c r="C454" i="2"/>
  <c r="D454" i="2" s="1"/>
  <c r="B455" i="2"/>
  <c r="E455" i="2" s="1"/>
  <c r="C446" i="1"/>
  <c r="D446" i="1" s="1"/>
  <c r="B447" i="1"/>
  <c r="E447" i="1" s="1"/>
  <c r="D455" i="5" l="1"/>
  <c r="E455" i="5"/>
  <c r="C454" i="5"/>
  <c r="B456" i="5"/>
  <c r="C450" i="3"/>
  <c r="D450" i="3" s="1"/>
  <c r="B451" i="3"/>
  <c r="E451" i="3" s="1"/>
  <c r="B456" i="2"/>
  <c r="E456" i="2" s="1"/>
  <c r="C455" i="2"/>
  <c r="D455" i="2" s="1"/>
  <c r="C447" i="1"/>
  <c r="D447" i="1" s="1"/>
  <c r="B448" i="1"/>
  <c r="E448" i="1" s="1"/>
  <c r="D456" i="5" l="1"/>
  <c r="E456" i="5"/>
  <c r="C455" i="5"/>
  <c r="B457" i="5"/>
  <c r="C451" i="3"/>
  <c r="D451" i="3" s="1"/>
  <c r="B452" i="3"/>
  <c r="E452" i="3" s="1"/>
  <c r="B457" i="2"/>
  <c r="E457" i="2" s="1"/>
  <c r="C456" i="2"/>
  <c r="D456" i="2" s="1"/>
  <c r="C448" i="1"/>
  <c r="D448" i="1" s="1"/>
  <c r="B449" i="1"/>
  <c r="E449" i="1" s="1"/>
  <c r="D457" i="5" l="1"/>
  <c r="E457" i="5"/>
  <c r="C456" i="5"/>
  <c r="B458" i="5"/>
  <c r="C452" i="3"/>
  <c r="D452" i="3" s="1"/>
  <c r="B453" i="3"/>
  <c r="E453" i="3" s="1"/>
  <c r="C457" i="2"/>
  <c r="D457" i="2" s="1"/>
  <c r="B458" i="2"/>
  <c r="E458" i="2" s="1"/>
  <c r="C449" i="1"/>
  <c r="D449" i="1" s="1"/>
  <c r="B450" i="1"/>
  <c r="E450" i="1" s="1"/>
  <c r="D458" i="5" l="1"/>
  <c r="E458" i="5"/>
  <c r="C457" i="5"/>
  <c r="B459" i="5"/>
  <c r="C453" i="3"/>
  <c r="D453" i="3" s="1"/>
  <c r="B454" i="3"/>
  <c r="E454" i="3" s="1"/>
  <c r="C458" i="2"/>
  <c r="D458" i="2" s="1"/>
  <c r="B459" i="2"/>
  <c r="E459" i="2" s="1"/>
  <c r="C450" i="1"/>
  <c r="D450" i="1" s="1"/>
  <c r="B451" i="1"/>
  <c r="E451" i="1" s="1"/>
  <c r="D459" i="5" l="1"/>
  <c r="E459" i="5"/>
  <c r="C459" i="5" s="1"/>
  <c r="C458" i="5"/>
  <c r="B460" i="5"/>
  <c r="C454" i="3"/>
  <c r="D454" i="3" s="1"/>
  <c r="B455" i="3"/>
  <c r="E455" i="3" s="1"/>
  <c r="B460" i="2"/>
  <c r="E460" i="2" s="1"/>
  <c r="C459" i="2"/>
  <c r="D459" i="2" s="1"/>
  <c r="C451" i="1"/>
  <c r="D451" i="1" s="1"/>
  <c r="B452" i="1"/>
  <c r="E452" i="1" s="1"/>
  <c r="D460" i="5" l="1"/>
  <c r="E460" i="5"/>
  <c r="C460" i="5" s="1"/>
  <c r="B461" i="5"/>
  <c r="C455" i="3"/>
  <c r="D455" i="3" s="1"/>
  <c r="B456" i="3"/>
  <c r="E456" i="3" s="1"/>
  <c r="B461" i="2"/>
  <c r="E461" i="2" s="1"/>
  <c r="C460" i="2"/>
  <c r="D460" i="2" s="1"/>
  <c r="C452" i="1"/>
  <c r="D452" i="1" s="1"/>
  <c r="B453" i="1"/>
  <c r="E453" i="1" s="1"/>
  <c r="D461" i="5" l="1"/>
  <c r="E461" i="5"/>
  <c r="C461" i="5" s="1"/>
  <c r="B462" i="5"/>
  <c r="C456" i="3"/>
  <c r="D456" i="3" s="1"/>
  <c r="B457" i="3"/>
  <c r="E457" i="3" s="1"/>
  <c r="C461" i="2"/>
  <c r="D461" i="2" s="1"/>
  <c r="B462" i="2"/>
  <c r="E462" i="2" s="1"/>
  <c r="C453" i="1"/>
  <c r="D453" i="1" s="1"/>
  <c r="B454" i="1"/>
  <c r="E454" i="1" s="1"/>
  <c r="D462" i="5" l="1"/>
  <c r="E462" i="5"/>
  <c r="B463" i="5"/>
  <c r="C457" i="3"/>
  <c r="D457" i="3" s="1"/>
  <c r="B458" i="3"/>
  <c r="E458" i="3" s="1"/>
  <c r="C462" i="2"/>
  <c r="D462" i="2" s="1"/>
  <c r="B463" i="2"/>
  <c r="E463" i="2" s="1"/>
  <c r="C454" i="1"/>
  <c r="D454" i="1" s="1"/>
  <c r="B455" i="1"/>
  <c r="E455" i="1" s="1"/>
  <c r="D463" i="5" l="1"/>
  <c r="E463" i="5"/>
  <c r="C463" i="5" s="1"/>
  <c r="C462" i="5"/>
  <c r="B464" i="5"/>
  <c r="C458" i="3"/>
  <c r="D458" i="3" s="1"/>
  <c r="B459" i="3"/>
  <c r="E459" i="3" s="1"/>
  <c r="B464" i="2"/>
  <c r="E464" i="2" s="1"/>
  <c r="C463" i="2"/>
  <c r="D463" i="2" s="1"/>
  <c r="C455" i="1"/>
  <c r="D455" i="1" s="1"/>
  <c r="B456" i="1"/>
  <c r="E456" i="1" s="1"/>
  <c r="D464" i="5" l="1"/>
  <c r="E464" i="5"/>
  <c r="B465" i="5"/>
  <c r="C459" i="3"/>
  <c r="D459" i="3" s="1"/>
  <c r="B460" i="3"/>
  <c r="E460" i="3" s="1"/>
  <c r="B465" i="2"/>
  <c r="E465" i="2" s="1"/>
  <c r="C464" i="2"/>
  <c r="D464" i="2" s="1"/>
  <c r="C456" i="1"/>
  <c r="D456" i="1" s="1"/>
  <c r="B457" i="1"/>
  <c r="E457" i="1" s="1"/>
  <c r="D465" i="5" l="1"/>
  <c r="E465" i="5"/>
  <c r="C464" i="5"/>
  <c r="B466" i="5"/>
  <c r="C460" i="3"/>
  <c r="D460" i="3" s="1"/>
  <c r="B461" i="3"/>
  <c r="E461" i="3" s="1"/>
  <c r="C465" i="2"/>
  <c r="D465" i="2" s="1"/>
  <c r="B466" i="2"/>
  <c r="E466" i="2" s="1"/>
  <c r="C457" i="1"/>
  <c r="D457" i="1" s="1"/>
  <c r="B458" i="1"/>
  <c r="E458" i="1" s="1"/>
  <c r="D466" i="5" l="1"/>
  <c r="E466" i="5"/>
  <c r="C466" i="5" s="1"/>
  <c r="C465" i="5"/>
  <c r="B467" i="5"/>
  <c r="C461" i="3"/>
  <c r="D461" i="3" s="1"/>
  <c r="B462" i="3"/>
  <c r="E462" i="3" s="1"/>
  <c r="C466" i="2"/>
  <c r="D466" i="2" s="1"/>
  <c r="B467" i="2"/>
  <c r="E467" i="2" s="1"/>
  <c r="C458" i="1"/>
  <c r="D458" i="1" s="1"/>
  <c r="B459" i="1"/>
  <c r="E459" i="1" s="1"/>
  <c r="D467" i="5" l="1"/>
  <c r="E467" i="5"/>
  <c r="B468" i="5"/>
  <c r="C462" i="3"/>
  <c r="D462" i="3" s="1"/>
  <c r="B463" i="3"/>
  <c r="E463" i="3" s="1"/>
  <c r="B468" i="2"/>
  <c r="E468" i="2" s="1"/>
  <c r="C467" i="2"/>
  <c r="D467" i="2" s="1"/>
  <c r="C459" i="1"/>
  <c r="D459" i="1" s="1"/>
  <c r="B460" i="1"/>
  <c r="E460" i="1" s="1"/>
  <c r="C467" i="5" l="1"/>
  <c r="D468" i="5"/>
  <c r="C468" i="5" s="1"/>
  <c r="E468" i="5"/>
  <c r="B469" i="5"/>
  <c r="C463" i="3"/>
  <c r="D463" i="3" s="1"/>
  <c r="B464" i="3"/>
  <c r="E464" i="3" s="1"/>
  <c r="B469" i="2"/>
  <c r="E469" i="2" s="1"/>
  <c r="C468" i="2"/>
  <c r="D468" i="2" s="1"/>
  <c r="C460" i="1"/>
  <c r="D460" i="1" s="1"/>
  <c r="B461" i="1"/>
  <c r="E461" i="1" s="1"/>
  <c r="D469" i="5" l="1"/>
  <c r="C469" i="5" s="1"/>
  <c r="E469" i="5"/>
  <c r="B470" i="5"/>
  <c r="C464" i="3"/>
  <c r="D464" i="3" s="1"/>
  <c r="B465" i="3"/>
  <c r="E465" i="3" s="1"/>
  <c r="C469" i="2"/>
  <c r="D469" i="2" s="1"/>
  <c r="B470" i="2"/>
  <c r="E470" i="2" s="1"/>
  <c r="C461" i="1"/>
  <c r="D461" i="1" s="1"/>
  <c r="B462" i="1"/>
  <c r="E462" i="1" s="1"/>
  <c r="D470" i="5" l="1"/>
  <c r="E470" i="5"/>
  <c r="B471" i="5"/>
  <c r="C465" i="3"/>
  <c r="D465" i="3" s="1"/>
  <c r="B466" i="3"/>
  <c r="E466" i="3" s="1"/>
  <c r="C470" i="2"/>
  <c r="D470" i="2" s="1"/>
  <c r="B471" i="2"/>
  <c r="E471" i="2" s="1"/>
  <c r="C462" i="1"/>
  <c r="D462" i="1" s="1"/>
  <c r="B463" i="1"/>
  <c r="E463" i="1" s="1"/>
  <c r="D471" i="5" l="1"/>
  <c r="E471" i="5"/>
  <c r="C470" i="5"/>
  <c r="B472" i="5"/>
  <c r="C466" i="3"/>
  <c r="D466" i="3" s="1"/>
  <c r="B467" i="3"/>
  <c r="E467" i="3" s="1"/>
  <c r="B472" i="2"/>
  <c r="E472" i="2" s="1"/>
  <c r="C471" i="2"/>
  <c r="D471" i="2" s="1"/>
  <c r="C463" i="1"/>
  <c r="D463" i="1" s="1"/>
  <c r="B464" i="1"/>
  <c r="E464" i="1" s="1"/>
  <c r="D472" i="5" l="1"/>
  <c r="E472" i="5"/>
  <c r="C471" i="5"/>
  <c r="B473" i="5"/>
  <c r="C467" i="3"/>
  <c r="D467" i="3" s="1"/>
  <c r="B468" i="3"/>
  <c r="E468" i="3" s="1"/>
  <c r="B473" i="2"/>
  <c r="E473" i="2" s="1"/>
  <c r="C472" i="2"/>
  <c r="D472" i="2" s="1"/>
  <c r="C464" i="1"/>
  <c r="D464" i="1" s="1"/>
  <c r="B465" i="1"/>
  <c r="E465" i="1" s="1"/>
  <c r="D473" i="5" l="1"/>
  <c r="E473" i="5"/>
  <c r="C472" i="5"/>
  <c r="B474" i="5"/>
  <c r="C468" i="3"/>
  <c r="D468" i="3" s="1"/>
  <c r="B469" i="3"/>
  <c r="E469" i="3" s="1"/>
  <c r="C473" i="2"/>
  <c r="D473" i="2" s="1"/>
  <c r="B474" i="2"/>
  <c r="E474" i="2" s="1"/>
  <c r="C465" i="1"/>
  <c r="D465" i="1" s="1"/>
  <c r="B466" i="1"/>
  <c r="E466" i="1" s="1"/>
  <c r="D474" i="5" l="1"/>
  <c r="E474" i="5"/>
  <c r="C473" i="5"/>
  <c r="B475" i="5"/>
  <c r="C469" i="3"/>
  <c r="D469" i="3" s="1"/>
  <c r="B470" i="3"/>
  <c r="E470" i="3" s="1"/>
  <c r="C474" i="2"/>
  <c r="D474" i="2" s="1"/>
  <c r="B475" i="2"/>
  <c r="E475" i="2" s="1"/>
  <c r="C466" i="1"/>
  <c r="D466" i="1" s="1"/>
  <c r="B467" i="1"/>
  <c r="E467" i="1" s="1"/>
  <c r="D475" i="5" l="1"/>
  <c r="E475" i="5"/>
  <c r="C475" i="5" s="1"/>
  <c r="C474" i="5"/>
  <c r="B476" i="5"/>
  <c r="C470" i="3"/>
  <c r="D470" i="3" s="1"/>
  <c r="B471" i="3"/>
  <c r="E471" i="3" s="1"/>
  <c r="B476" i="2"/>
  <c r="E476" i="2" s="1"/>
  <c r="C475" i="2"/>
  <c r="D475" i="2" s="1"/>
  <c r="C467" i="1"/>
  <c r="D467" i="1" s="1"/>
  <c r="B468" i="1"/>
  <c r="E468" i="1" s="1"/>
  <c r="D476" i="5" l="1"/>
  <c r="E476" i="5"/>
  <c r="B477" i="5"/>
  <c r="C471" i="3"/>
  <c r="D471" i="3" s="1"/>
  <c r="B472" i="3"/>
  <c r="E472" i="3" s="1"/>
  <c r="B477" i="2"/>
  <c r="E477" i="2" s="1"/>
  <c r="C476" i="2"/>
  <c r="D476" i="2" s="1"/>
  <c r="C468" i="1"/>
  <c r="D468" i="1" s="1"/>
  <c r="B469" i="1"/>
  <c r="E469" i="1" s="1"/>
  <c r="D477" i="5" l="1"/>
  <c r="E477" i="5"/>
  <c r="C476" i="5"/>
  <c r="B478" i="5"/>
  <c r="C472" i="3"/>
  <c r="D472" i="3" s="1"/>
  <c r="B473" i="3"/>
  <c r="E473" i="3" s="1"/>
  <c r="C477" i="2"/>
  <c r="D477" i="2" s="1"/>
  <c r="B478" i="2"/>
  <c r="E478" i="2" s="1"/>
  <c r="C469" i="1"/>
  <c r="D469" i="1" s="1"/>
  <c r="B470" i="1"/>
  <c r="E470" i="1" s="1"/>
  <c r="D478" i="5" l="1"/>
  <c r="E478" i="5"/>
  <c r="C477" i="5"/>
  <c r="B479" i="5"/>
  <c r="C473" i="3"/>
  <c r="D473" i="3" s="1"/>
  <c r="B474" i="3"/>
  <c r="E474" i="3" s="1"/>
  <c r="B479" i="2"/>
  <c r="E479" i="2" s="1"/>
  <c r="C478" i="2"/>
  <c r="D478" i="2" s="1"/>
  <c r="C470" i="1"/>
  <c r="D470" i="1" s="1"/>
  <c r="B471" i="1"/>
  <c r="E471" i="1" s="1"/>
  <c r="D479" i="5" l="1"/>
  <c r="E479" i="5"/>
  <c r="C478" i="5"/>
  <c r="B480" i="5"/>
  <c r="C474" i="3"/>
  <c r="D474" i="3" s="1"/>
  <c r="B475" i="3"/>
  <c r="E475" i="3" s="1"/>
  <c r="B480" i="2"/>
  <c r="E480" i="2" s="1"/>
  <c r="C479" i="2"/>
  <c r="D479" i="2" s="1"/>
  <c r="C471" i="1"/>
  <c r="D471" i="1" s="1"/>
  <c r="B472" i="1"/>
  <c r="E472" i="1" s="1"/>
  <c r="D480" i="5" l="1"/>
  <c r="E480" i="5"/>
  <c r="C480" i="5" s="1"/>
  <c r="C479" i="5"/>
  <c r="B481" i="5"/>
  <c r="C475" i="3"/>
  <c r="D475" i="3" s="1"/>
  <c r="B476" i="3"/>
  <c r="E476" i="3" s="1"/>
  <c r="C480" i="2"/>
  <c r="D480" i="2" s="1"/>
  <c r="B481" i="2"/>
  <c r="E481" i="2" s="1"/>
  <c r="C472" i="1"/>
  <c r="D472" i="1" s="1"/>
  <c r="B473" i="1"/>
  <c r="E473" i="1" s="1"/>
  <c r="D481" i="5" l="1"/>
  <c r="E481" i="5"/>
  <c r="B482" i="5"/>
  <c r="C476" i="3"/>
  <c r="D476" i="3" s="1"/>
  <c r="B477" i="3"/>
  <c r="E477" i="3" s="1"/>
  <c r="C481" i="2"/>
  <c r="D481" i="2" s="1"/>
  <c r="B482" i="2"/>
  <c r="E482" i="2" s="1"/>
  <c r="C473" i="1"/>
  <c r="D473" i="1" s="1"/>
  <c r="B474" i="1"/>
  <c r="E474" i="1" s="1"/>
  <c r="D482" i="5" l="1"/>
  <c r="E482" i="5"/>
  <c r="C482" i="5" s="1"/>
  <c r="C481" i="5"/>
  <c r="B483" i="5"/>
  <c r="C477" i="3"/>
  <c r="D477" i="3" s="1"/>
  <c r="B478" i="3"/>
  <c r="E478" i="3" s="1"/>
  <c r="B483" i="2"/>
  <c r="E483" i="2" s="1"/>
  <c r="C482" i="2"/>
  <c r="D482" i="2" s="1"/>
  <c r="C474" i="1"/>
  <c r="D474" i="1" s="1"/>
  <c r="B475" i="1"/>
  <c r="E475" i="1" s="1"/>
  <c r="D483" i="5" l="1"/>
  <c r="E483" i="5"/>
  <c r="C483" i="5" s="1"/>
  <c r="B484" i="5"/>
  <c r="C478" i="3"/>
  <c r="D478" i="3" s="1"/>
  <c r="B479" i="3"/>
  <c r="E479" i="3" s="1"/>
  <c r="B484" i="2"/>
  <c r="E484" i="2" s="1"/>
  <c r="C483" i="2"/>
  <c r="D483" i="2" s="1"/>
  <c r="C475" i="1"/>
  <c r="D475" i="1" s="1"/>
  <c r="B476" i="1"/>
  <c r="E476" i="1" s="1"/>
  <c r="D484" i="5" l="1"/>
  <c r="E484" i="5"/>
  <c r="C484" i="5" s="1"/>
  <c r="B485" i="5"/>
  <c r="C479" i="3"/>
  <c r="D479" i="3" s="1"/>
  <c r="B480" i="3"/>
  <c r="E480" i="3" s="1"/>
  <c r="C484" i="2"/>
  <c r="D484" i="2" s="1"/>
  <c r="B485" i="2"/>
  <c r="E485" i="2" s="1"/>
  <c r="C476" i="1"/>
  <c r="D476" i="1" s="1"/>
  <c r="B477" i="1"/>
  <c r="E477" i="1" s="1"/>
  <c r="D485" i="5" l="1"/>
  <c r="E485" i="5"/>
  <c r="B486" i="5"/>
  <c r="C480" i="3"/>
  <c r="D480" i="3" s="1"/>
  <c r="B481" i="3"/>
  <c r="E481" i="3" s="1"/>
  <c r="C485" i="2"/>
  <c r="D485" i="2" s="1"/>
  <c r="B486" i="2"/>
  <c r="E486" i="2" s="1"/>
  <c r="C477" i="1"/>
  <c r="D477" i="1" s="1"/>
  <c r="B478" i="1"/>
  <c r="E478" i="1" s="1"/>
  <c r="D486" i="5" l="1"/>
  <c r="E486" i="5"/>
  <c r="C486" i="5" s="1"/>
  <c r="C485" i="5"/>
  <c r="B487" i="5"/>
  <c r="C481" i="3"/>
  <c r="D481" i="3" s="1"/>
  <c r="B482" i="3"/>
  <c r="E482" i="3" s="1"/>
  <c r="B487" i="2"/>
  <c r="E487" i="2" s="1"/>
  <c r="C486" i="2"/>
  <c r="D486" i="2" s="1"/>
  <c r="C478" i="1"/>
  <c r="D478" i="1" s="1"/>
  <c r="B479" i="1"/>
  <c r="E479" i="1" s="1"/>
  <c r="D487" i="5" l="1"/>
  <c r="E487" i="5"/>
  <c r="B488" i="5"/>
  <c r="C482" i="3"/>
  <c r="D482" i="3" s="1"/>
  <c r="B483" i="3"/>
  <c r="E483" i="3" s="1"/>
  <c r="B488" i="2"/>
  <c r="E488" i="2" s="1"/>
  <c r="C487" i="2"/>
  <c r="D487" i="2" s="1"/>
  <c r="C479" i="1"/>
  <c r="D479" i="1" s="1"/>
  <c r="B480" i="1"/>
  <c r="E480" i="1" s="1"/>
  <c r="D488" i="5" l="1"/>
  <c r="E488" i="5"/>
  <c r="C488" i="5" s="1"/>
  <c r="C487" i="5"/>
  <c r="B489" i="5"/>
  <c r="C483" i="3"/>
  <c r="D483" i="3" s="1"/>
  <c r="B484" i="3"/>
  <c r="E484" i="3" s="1"/>
  <c r="C488" i="2"/>
  <c r="D488" i="2" s="1"/>
  <c r="B489" i="2"/>
  <c r="E489" i="2" s="1"/>
  <c r="C480" i="1"/>
  <c r="D480" i="1" s="1"/>
  <c r="B481" i="1"/>
  <c r="E481" i="1" s="1"/>
  <c r="D489" i="5" l="1"/>
  <c r="E489" i="5"/>
  <c r="C489" i="5" s="1"/>
  <c r="B490" i="5"/>
  <c r="C484" i="3"/>
  <c r="D484" i="3" s="1"/>
  <c r="B485" i="3"/>
  <c r="E485" i="3" s="1"/>
  <c r="C489" i="2"/>
  <c r="D489" i="2" s="1"/>
  <c r="B490" i="2"/>
  <c r="E490" i="2" s="1"/>
  <c r="C481" i="1"/>
  <c r="D481" i="1" s="1"/>
  <c r="B482" i="1"/>
  <c r="E482" i="1" s="1"/>
  <c r="D490" i="5" l="1"/>
  <c r="E490" i="5"/>
  <c r="C490" i="5" s="1"/>
  <c r="B491" i="5"/>
  <c r="C485" i="3"/>
  <c r="D485" i="3" s="1"/>
  <c r="B486" i="3"/>
  <c r="E486" i="3" s="1"/>
  <c r="B491" i="2"/>
  <c r="E491" i="2" s="1"/>
  <c r="C490" i="2"/>
  <c r="D490" i="2" s="1"/>
  <c r="C482" i="1"/>
  <c r="D482" i="1" s="1"/>
  <c r="B483" i="1"/>
  <c r="E483" i="1" s="1"/>
  <c r="D491" i="5" l="1"/>
  <c r="C491" i="5" s="1"/>
  <c r="E491" i="5"/>
  <c r="B492" i="5"/>
  <c r="C486" i="3"/>
  <c r="D486" i="3" s="1"/>
  <c r="B487" i="3"/>
  <c r="E487" i="3" s="1"/>
  <c r="B492" i="2"/>
  <c r="E492" i="2" s="1"/>
  <c r="C491" i="2"/>
  <c r="D491" i="2" s="1"/>
  <c r="C483" i="1"/>
  <c r="D483" i="1" s="1"/>
  <c r="B484" i="1"/>
  <c r="E484" i="1" s="1"/>
  <c r="D492" i="5" l="1"/>
  <c r="E492" i="5"/>
  <c r="C492" i="5" s="1"/>
  <c r="B493" i="5"/>
  <c r="C487" i="3"/>
  <c r="D487" i="3" s="1"/>
  <c r="B488" i="3"/>
  <c r="E488" i="3" s="1"/>
  <c r="C492" i="2"/>
  <c r="D492" i="2" s="1"/>
  <c r="B493" i="2"/>
  <c r="E493" i="2" s="1"/>
  <c r="C484" i="1"/>
  <c r="D484" i="1" s="1"/>
  <c r="B485" i="1"/>
  <c r="E485" i="1" s="1"/>
  <c r="D493" i="5" l="1"/>
  <c r="E493" i="5"/>
  <c r="C493" i="5" s="1"/>
  <c r="B494" i="5"/>
  <c r="C488" i="3"/>
  <c r="D488" i="3" s="1"/>
  <c r="B489" i="3"/>
  <c r="E489" i="3" s="1"/>
  <c r="C493" i="2"/>
  <c r="D493" i="2" s="1"/>
  <c r="B494" i="2"/>
  <c r="E494" i="2" s="1"/>
  <c r="C485" i="1"/>
  <c r="D485" i="1" s="1"/>
  <c r="B486" i="1"/>
  <c r="E486" i="1" s="1"/>
  <c r="D494" i="5" l="1"/>
  <c r="E494" i="5"/>
  <c r="C494" i="5" s="1"/>
  <c r="B495" i="5"/>
  <c r="C489" i="3"/>
  <c r="D489" i="3" s="1"/>
  <c r="B490" i="3"/>
  <c r="E490" i="3" s="1"/>
  <c r="B495" i="2"/>
  <c r="E495" i="2" s="1"/>
  <c r="C494" i="2"/>
  <c r="D494" i="2" s="1"/>
  <c r="C486" i="1"/>
  <c r="D486" i="1" s="1"/>
  <c r="B487" i="1"/>
  <c r="E487" i="1" s="1"/>
  <c r="D495" i="5" l="1"/>
  <c r="E495" i="5"/>
  <c r="B496" i="5"/>
  <c r="C490" i="3"/>
  <c r="D490" i="3" s="1"/>
  <c r="B491" i="3"/>
  <c r="E491" i="3" s="1"/>
  <c r="B496" i="2"/>
  <c r="E496" i="2" s="1"/>
  <c r="C495" i="2"/>
  <c r="D495" i="2" s="1"/>
  <c r="C487" i="1"/>
  <c r="D487" i="1" s="1"/>
  <c r="B488" i="1"/>
  <c r="E488" i="1" s="1"/>
  <c r="D496" i="5" l="1"/>
  <c r="E496" i="5"/>
  <c r="C495" i="5"/>
  <c r="B497" i="5"/>
  <c r="C491" i="3"/>
  <c r="D491" i="3" s="1"/>
  <c r="B492" i="3"/>
  <c r="E492" i="3" s="1"/>
  <c r="C496" i="2"/>
  <c r="D496" i="2" s="1"/>
  <c r="B497" i="2"/>
  <c r="E497" i="2" s="1"/>
  <c r="C488" i="1"/>
  <c r="D488" i="1" s="1"/>
  <c r="B489" i="1"/>
  <c r="E489" i="1" s="1"/>
  <c r="D497" i="5" l="1"/>
  <c r="E497" i="5"/>
  <c r="C497" i="5" s="1"/>
  <c r="C496" i="5"/>
  <c r="B498" i="5"/>
  <c r="C492" i="3"/>
  <c r="D492" i="3" s="1"/>
  <c r="B493" i="3"/>
  <c r="E493" i="3" s="1"/>
  <c r="C497" i="2"/>
  <c r="D497" i="2" s="1"/>
  <c r="B498" i="2"/>
  <c r="E498" i="2" s="1"/>
  <c r="C489" i="1"/>
  <c r="D489" i="1" s="1"/>
  <c r="B490" i="1"/>
  <c r="E490" i="1" s="1"/>
  <c r="D498" i="5" l="1"/>
  <c r="E498" i="5"/>
  <c r="C498" i="5" s="1"/>
  <c r="K15" i="5"/>
  <c r="K14" i="5"/>
  <c r="K12" i="5"/>
  <c r="K13" i="5"/>
  <c r="C493" i="3"/>
  <c r="D493" i="3" s="1"/>
  <c r="B494" i="3"/>
  <c r="E494" i="3" s="1"/>
  <c r="B499" i="2"/>
  <c r="E499" i="2" s="1"/>
  <c r="C498" i="2"/>
  <c r="D498" i="2" s="1"/>
  <c r="C490" i="1"/>
  <c r="D490" i="1" s="1"/>
  <c r="B491" i="1"/>
  <c r="E491" i="1" s="1"/>
  <c r="C494" i="3" l="1"/>
  <c r="D494" i="3" s="1"/>
  <c r="B495" i="3"/>
  <c r="E495" i="3" s="1"/>
  <c r="B500" i="2"/>
  <c r="E500" i="2" s="1"/>
  <c r="C499" i="2"/>
  <c r="D499" i="2" s="1"/>
  <c r="C491" i="1"/>
  <c r="D491" i="1" s="1"/>
  <c r="B492" i="1"/>
  <c r="E492" i="1" s="1"/>
  <c r="C495" i="3" l="1"/>
  <c r="D495" i="3" s="1"/>
  <c r="B496" i="3"/>
  <c r="E496" i="3" s="1"/>
  <c r="C500" i="2"/>
  <c r="D500" i="2" s="1"/>
  <c r="B501" i="2"/>
  <c r="E501" i="2" s="1"/>
  <c r="C492" i="1"/>
  <c r="D492" i="1" s="1"/>
  <c r="B493" i="1"/>
  <c r="E493" i="1" s="1"/>
  <c r="C496" i="3" l="1"/>
  <c r="D496" i="3" s="1"/>
  <c r="B497" i="3"/>
  <c r="E497" i="3" s="1"/>
  <c r="C501" i="2"/>
  <c r="D501" i="2" s="1"/>
  <c r="B502" i="2"/>
  <c r="E502" i="2" s="1"/>
  <c r="C493" i="1"/>
  <c r="D493" i="1" s="1"/>
  <c r="B494" i="1"/>
  <c r="E494" i="1" s="1"/>
  <c r="C497" i="3" l="1"/>
  <c r="D497" i="3" s="1"/>
  <c r="B498" i="3"/>
  <c r="E498" i="3" s="1"/>
  <c r="B503" i="2"/>
  <c r="E503" i="2" s="1"/>
  <c r="C502" i="2"/>
  <c r="D502" i="2" s="1"/>
  <c r="C494" i="1"/>
  <c r="D494" i="1" s="1"/>
  <c r="B495" i="1"/>
  <c r="E495" i="1" s="1"/>
  <c r="C498" i="3" l="1"/>
  <c r="D498" i="3" s="1"/>
  <c r="K14" i="3"/>
  <c r="K13" i="3"/>
  <c r="K15" i="3"/>
  <c r="K12" i="3"/>
  <c r="B504" i="2"/>
  <c r="E504" i="2" s="1"/>
  <c r="C503" i="2"/>
  <c r="D503" i="2" s="1"/>
  <c r="C495" i="1"/>
  <c r="D495" i="1" s="1"/>
  <c r="B496" i="1"/>
  <c r="E496" i="1" s="1"/>
  <c r="C504" i="2" l="1"/>
  <c r="D504" i="2" s="1"/>
  <c r="B505" i="2"/>
  <c r="E505" i="2" s="1"/>
  <c r="C496" i="1"/>
  <c r="D496" i="1" s="1"/>
  <c r="B497" i="1"/>
  <c r="E497" i="1" s="1"/>
  <c r="C505" i="2" l="1"/>
  <c r="D505" i="2" s="1"/>
  <c r="K13" i="2"/>
  <c r="K15" i="2"/>
  <c r="K14" i="2"/>
  <c r="K12" i="2"/>
  <c r="C497" i="1"/>
  <c r="D497" i="1" s="1"/>
  <c r="B498" i="1"/>
  <c r="E498" i="1" s="1"/>
  <c r="K14" i="1" l="1"/>
  <c r="K15" i="1"/>
  <c r="C498" i="1"/>
  <c r="D498" i="1" s="1"/>
  <c r="K12" i="1"/>
  <c r="K13" i="1"/>
</calcChain>
</file>

<file path=xl/sharedStrings.xml><?xml version="1.0" encoding="utf-8"?>
<sst xmlns="http://schemas.openxmlformats.org/spreadsheetml/2006/main" count="174" uniqueCount="64">
  <si>
    <t>Dose</t>
  </si>
  <si>
    <t>mg</t>
  </si>
  <si>
    <t>t1/2</t>
  </si>
  <si>
    <t>h</t>
  </si>
  <si>
    <t>L</t>
  </si>
  <si>
    <t>Vd</t>
  </si>
  <si>
    <t>k</t>
  </si>
  <si>
    <t xml:space="preserve"> t</t>
  </si>
  <si>
    <t>Calculated:</t>
  </si>
  <si>
    <t>1/h</t>
  </si>
  <si>
    <t>MAF</t>
  </si>
  <si>
    <t>Time (h)</t>
  </si>
  <si>
    <t>Sample every</t>
  </si>
  <si>
    <t>Administer</t>
  </si>
  <si>
    <t>Multiple Dose IV Worksheet</t>
  </si>
  <si>
    <t>MEC</t>
  </si>
  <si>
    <t>Y</t>
  </si>
  <si>
    <t>X</t>
  </si>
  <si>
    <t>Maintenance Dose</t>
  </si>
  <si>
    <t>Drug PK Parameters:</t>
  </si>
  <si>
    <t>MTC</t>
  </si>
  <si>
    <t>mg/L</t>
  </si>
  <si>
    <t>Drug Dosing Parameters:</t>
  </si>
  <si>
    <t>MTC P1</t>
  </si>
  <si>
    <t>MEC P1</t>
  </si>
  <si>
    <t>MEC P2</t>
  </si>
  <si>
    <t>MTC P2</t>
  </si>
  <si>
    <t>Multiple Dose Oral 1-Compartment Worksheet</t>
  </si>
  <si>
    <t>t1/2abs</t>
  </si>
  <si>
    <t>F</t>
  </si>
  <si>
    <t>ka</t>
  </si>
  <si>
    <t>Con'n (mg/L)</t>
  </si>
  <si>
    <t>1st Dose</t>
  </si>
  <si>
    <t>Amount (mg)</t>
  </si>
  <si>
    <t>Estimating Attainment of Steady State</t>
  </si>
  <si>
    <t># Half-Lives</t>
  </si>
  <si>
    <t>% Attainment of Steady State</t>
  </si>
  <si>
    <t>5 * t1/2</t>
  </si>
  <si>
    <t>First Dose</t>
  </si>
  <si>
    <t>Doses</t>
  </si>
  <si>
    <t>hrs</t>
  </si>
  <si>
    <t>Other Equations:</t>
  </si>
  <si>
    <t>tmax,ss</t>
  </si>
  <si>
    <t>tmax,1</t>
  </si>
  <si>
    <t>Infusion Worksheet</t>
  </si>
  <si>
    <t>Duration of Infusion</t>
  </si>
  <si>
    <t>Infusion Dose</t>
  </si>
  <si>
    <t>Loading Dose</t>
  </si>
  <si>
    <t>Rinf</t>
  </si>
  <si>
    <t>mg/h</t>
  </si>
  <si>
    <t>Css</t>
  </si>
  <si>
    <t>3.3 * t1/2</t>
  </si>
  <si>
    <t>4.3 * t1/2</t>
  </si>
  <si>
    <t>Time to %SS:</t>
  </si>
  <si>
    <t># half lives to %SS:</t>
  </si>
  <si>
    <t># doses to %SS:</t>
  </si>
  <si>
    <t>%SS Threshold:</t>
  </si>
  <si>
    <t>doses</t>
  </si>
  <si>
    <t>half-lives</t>
  </si>
  <si>
    <t>Estimating Attainment of Steady State: Alternate Method</t>
  </si>
  <si>
    <t>MAF=</t>
  </si>
  <si>
    <r>
      <t>MAF</t>
    </r>
    <r>
      <rPr>
        <sz val="11"/>
        <color theme="1"/>
        <rFont val="Symbol"/>
        <family val="1"/>
        <charset val="2"/>
      </rPr>
      <t xml:space="preserve"> »</t>
    </r>
  </si>
  <si>
    <t>k/ka</t>
  </si>
  <si>
    <t>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</si>
</sst>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2" borderId="0" xfId="0" applyFont="1" applyFill="1"/>
    <xf numFmtId="0" fontId="5" fillId="2" borderId="0" xfId="0" applyFont="1" applyFill="1"/>
    <xf numFmtId="0" fontId="2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5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2" borderId="0" xfId="0" applyFill="1" applyAlignment="1">
      <alignment horizontal="center"/>
    </xf>
    <xf numFmtId="0" fontId="1" fillId="4" borderId="7" xfId="0" applyFont="1" applyFill="1" applyBorder="1"/>
    <xf numFmtId="0" fontId="4" fillId="3" borderId="0" xfId="0" applyFont="1" applyFill="1" applyBorder="1"/>
    <xf numFmtId="0" fontId="4" fillId="4" borderId="8" xfId="0" applyFont="1" applyFill="1" applyBorder="1" applyAlignment="1">
      <alignment horizontal="right"/>
    </xf>
    <xf numFmtId="0" fontId="0" fillId="4" borderId="7" xfId="0" applyFont="1" applyFill="1" applyBorder="1"/>
    <xf numFmtId="9" fontId="2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/>
    <xf numFmtId="10" fontId="0" fillId="2" borderId="0" xfId="1" applyNumberFormat="1" applyFont="1" applyFill="1"/>
    <xf numFmtId="0" fontId="7" fillId="2" borderId="0" xfId="0" applyFont="1" applyFill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9" fillId="2" borderId="0" xfId="0" applyFont="1" applyFill="1"/>
    <xf numFmtId="0" fontId="8" fillId="2" borderId="0" xfId="0" applyFont="1" applyFill="1" applyAlignment="1">
      <alignment horizontal="center"/>
    </xf>
    <xf numFmtId="2" fontId="8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0099"/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1168833185794"/>
          <c:y val="8.0803763165967893E-2"/>
          <c:w val="0.78383284929620489"/>
          <c:h val="0.72228312370044656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'Multiple IV (amount)'!$D$17</c:f>
              <c:strCache>
                <c:ptCount val="1"/>
                <c:pt idx="0">
                  <c:v>Amount (mg)</c:v>
                </c:pt>
              </c:strCache>
            </c:strRef>
          </c:tx>
          <c:spPr>
            <a:ln w="1270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CC"/>
              </a:solidFill>
              <a:ln w="9525">
                <a:solidFill>
                  <a:srgbClr val="0000CC"/>
                </a:solidFill>
                <a:round/>
              </a:ln>
              <a:effectLst/>
            </c:spPr>
          </c:marker>
          <c:xVal>
            <c:numRef>
              <c:f>'Multiple IV (amount)'!$B$18:$B$498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</c:numCache>
            </c:numRef>
          </c:xVal>
          <c:yVal>
            <c:numRef>
              <c:f>'Multiple IV (amount)'!$D$18:$D$498</c:f>
              <c:numCache>
                <c:formatCode>General</c:formatCode>
                <c:ptCount val="481"/>
                <c:pt idx="0">
                  <c:v>100</c:v>
                </c:pt>
                <c:pt idx="1">
                  <c:v>95.760328069857366</c:v>
                </c:pt>
                <c:pt idx="2">
                  <c:v>91.700404320467115</c:v>
                </c:pt>
                <c:pt idx="3">
                  <c:v>87.812608018664974</c:v>
                </c:pt>
                <c:pt idx="4">
                  <c:v>84.089641525371448</c:v>
                </c:pt>
                <c:pt idx="5">
                  <c:v>80.524516597462707</c:v>
                </c:pt>
                <c:pt idx="6">
                  <c:v>77.11054127039705</c:v>
                </c:pt>
                <c:pt idx="7">
                  <c:v>73.841307296974961</c:v>
                </c:pt>
                <c:pt idx="8">
                  <c:v>70.710678118654755</c:v>
                </c:pt>
                <c:pt idx="9">
                  <c:v>67.712777346844632</c:v>
                </c:pt>
                <c:pt idx="10">
                  <c:v>64.841977732550475</c:v>
                </c:pt>
                <c:pt idx="11">
                  <c:v>62.092890603674199</c:v>
                </c:pt>
                <c:pt idx="12">
                  <c:v>59.460355750136053</c:v>
                </c:pt>
                <c:pt idx="13">
                  <c:v>56.939431737834589</c:v>
                </c:pt>
                <c:pt idx="14">
                  <c:v>54.525386633262883</c:v>
                </c:pt>
                <c:pt idx="15">
                  <c:v>52.213689121370699</c:v>
                </c:pt>
                <c:pt idx="16">
                  <c:v>150</c:v>
                </c:pt>
                <c:pt idx="17">
                  <c:v>143.64049210478606</c:v>
                </c:pt>
                <c:pt idx="18">
                  <c:v>137.55060648070068</c:v>
                </c:pt>
                <c:pt idx="19">
                  <c:v>131.71891202799745</c:v>
                </c:pt>
                <c:pt idx="20">
                  <c:v>126.13446228805718</c:v>
                </c:pt>
                <c:pt idx="21">
                  <c:v>120.78677489619407</c:v>
                </c:pt>
                <c:pt idx="22">
                  <c:v>115.66581190559558</c:v>
                </c:pt>
                <c:pt idx="23">
                  <c:v>110.76196094546245</c:v>
                </c:pt>
                <c:pt idx="24">
                  <c:v>106.06601717798213</c:v>
                </c:pt>
                <c:pt idx="25">
                  <c:v>101.56916602026695</c:v>
                </c:pt>
                <c:pt idx="26">
                  <c:v>97.262966598825727</c:v>
                </c:pt>
                <c:pt idx="27">
                  <c:v>93.139335905511302</c:v>
                </c:pt>
                <c:pt idx="28">
                  <c:v>89.190533625204083</c:v>
                </c:pt>
                <c:pt idx="29">
                  <c:v>85.409147606751887</c:v>
                </c:pt>
                <c:pt idx="30">
                  <c:v>81.788079949894325</c:v>
                </c:pt>
                <c:pt idx="31">
                  <c:v>78.320533682056052</c:v>
                </c:pt>
                <c:pt idx="32">
                  <c:v>175</c:v>
                </c:pt>
                <c:pt idx="33">
                  <c:v>167.5805741222504</c:v>
                </c:pt>
                <c:pt idx="34">
                  <c:v>160.47570756081745</c:v>
                </c:pt>
                <c:pt idx="35">
                  <c:v>153.67206403266371</c:v>
                </c:pt>
                <c:pt idx="36">
                  <c:v>147.15687266940003</c:v>
                </c:pt>
                <c:pt idx="37">
                  <c:v>140.91790404555974</c:v>
                </c:pt>
                <c:pt idx="38">
                  <c:v>134.94344722319482</c:v>
                </c:pt>
                <c:pt idx="39">
                  <c:v>129.22228776970618</c:v>
                </c:pt>
                <c:pt idx="40">
                  <c:v>123.74368670764582</c:v>
                </c:pt>
                <c:pt idx="41">
                  <c:v>118.49736035697811</c:v>
                </c:pt>
                <c:pt idx="42">
                  <c:v>113.47346103196334</c:v>
                </c:pt>
                <c:pt idx="43">
                  <c:v>108.66255855642984</c:v>
                </c:pt>
                <c:pt idx="44">
                  <c:v>104.05562256273809</c:v>
                </c:pt>
                <c:pt idx="45">
                  <c:v>99.644005541210532</c:v>
                </c:pt>
                <c:pt idx="46">
                  <c:v>95.419426608210046</c:v>
                </c:pt>
                <c:pt idx="47">
                  <c:v>91.373955962398725</c:v>
                </c:pt>
                <c:pt idx="48">
                  <c:v>187.5</c:v>
                </c:pt>
                <c:pt idx="49">
                  <c:v>179.55061513098258</c:v>
                </c:pt>
                <c:pt idx="50">
                  <c:v>171.93825810087586</c:v>
                </c:pt>
                <c:pt idx="51">
                  <c:v>164.64864003499682</c:v>
                </c:pt>
                <c:pt idx="52">
                  <c:v>157.66807786007146</c:v>
                </c:pt>
                <c:pt idx="53">
                  <c:v>150.98346862024258</c:v>
                </c:pt>
                <c:pt idx="54">
                  <c:v>144.58226488199446</c:v>
                </c:pt>
                <c:pt idx="55">
                  <c:v>138.45245118182805</c:v>
                </c:pt>
                <c:pt idx="56">
                  <c:v>132.58252147247768</c:v>
                </c:pt>
                <c:pt idx="57">
                  <c:v>126.96145752533369</c:v>
                </c:pt>
                <c:pt idx="58">
                  <c:v>121.57870824853215</c:v>
                </c:pt>
                <c:pt idx="59">
                  <c:v>116.42416988188913</c:v>
                </c:pt>
                <c:pt idx="60">
                  <c:v>111.4881670315051</c:v>
                </c:pt>
                <c:pt idx="61">
                  <c:v>106.76143450843985</c:v>
                </c:pt>
                <c:pt idx="62">
                  <c:v>102.23509993736791</c:v>
                </c:pt>
                <c:pt idx="63">
                  <c:v>97.900667102570054</c:v>
                </c:pt>
                <c:pt idx="64">
                  <c:v>193.75</c:v>
                </c:pt>
                <c:pt idx="65">
                  <c:v>185.53563563534865</c:v>
                </c:pt>
                <c:pt idx="66">
                  <c:v>177.66953337090504</c:v>
                </c:pt>
                <c:pt idx="67">
                  <c:v>170.1369280361634</c:v>
                </c:pt>
                <c:pt idx="68">
                  <c:v>162.92368045540718</c:v>
                </c:pt>
                <c:pt idx="69">
                  <c:v>156.01625090758401</c:v>
                </c:pt>
                <c:pt idx="70">
                  <c:v>149.4016737113943</c:v>
                </c:pt>
                <c:pt idx="71">
                  <c:v>143.067532887889</c:v>
                </c:pt>
                <c:pt idx="72">
                  <c:v>137.00193885489358</c:v>
                </c:pt>
                <c:pt idx="73">
                  <c:v>131.19350610951147</c:v>
                </c:pt>
                <c:pt idx="74">
                  <c:v>125.63133185681656</c:v>
                </c:pt>
                <c:pt idx="75">
                  <c:v>120.30497554461876</c:v>
                </c:pt>
                <c:pt idx="76">
                  <c:v>115.2044392658886</c:v>
                </c:pt>
                <c:pt idx="77">
                  <c:v>110.32014899205451</c:v>
                </c:pt>
                <c:pt idx="78">
                  <c:v>105.64293660194684</c:v>
                </c:pt>
                <c:pt idx="79">
                  <c:v>101.16402267265573</c:v>
                </c:pt>
                <c:pt idx="80">
                  <c:v>196.875</c:v>
                </c:pt>
                <c:pt idx="81">
                  <c:v>188.52814588753171</c:v>
                </c:pt>
                <c:pt idx="82">
                  <c:v>180.53517100591964</c:v>
                </c:pt>
                <c:pt idx="83">
                  <c:v>172.88107203674667</c:v>
                </c:pt>
                <c:pt idx="84">
                  <c:v>165.55148175307505</c:v>
                </c:pt>
                <c:pt idx="85">
                  <c:v>158.53264205125473</c:v>
                </c:pt>
                <c:pt idx="86">
                  <c:v>151.81137812609418</c:v>
                </c:pt>
                <c:pt idx="87">
                  <c:v>145.37507374091948</c:v>
                </c:pt>
                <c:pt idx="88">
                  <c:v>139.21164754610155</c:v>
                </c:pt>
                <c:pt idx="89">
                  <c:v>133.30953040160037</c:v>
                </c:pt>
                <c:pt idx="90">
                  <c:v>127.65764366095875</c:v>
                </c:pt>
                <c:pt idx="91">
                  <c:v>122.24537837598358</c:v>
                </c:pt>
                <c:pt idx="92">
                  <c:v>117.06257538308036</c:v>
                </c:pt>
                <c:pt idx="93">
                  <c:v>112.09950623386185</c:v>
                </c:pt>
                <c:pt idx="94">
                  <c:v>107.3468549342363</c:v>
                </c:pt>
                <c:pt idx="95">
                  <c:v>102.79570045769856</c:v>
                </c:pt>
                <c:pt idx="96">
                  <c:v>198.4375</c:v>
                </c:pt>
                <c:pt idx="97">
                  <c:v>190.02440101362322</c:v>
                </c:pt>
                <c:pt idx="98">
                  <c:v>181.96798982342693</c:v>
                </c:pt>
                <c:pt idx="99">
                  <c:v>174.25314403703831</c:v>
                </c:pt>
                <c:pt idx="100">
                  <c:v>166.86538240190896</c:v>
                </c:pt>
                <c:pt idx="101">
                  <c:v>159.79083762309008</c:v>
                </c:pt>
                <c:pt idx="102">
                  <c:v>153.01623033344416</c:v>
                </c:pt>
                <c:pt idx="103">
                  <c:v>146.5288441674347</c:v>
                </c:pt>
                <c:pt idx="104">
                  <c:v>140.31650189170554</c:v>
                </c:pt>
                <c:pt idx="105">
                  <c:v>134.36754254764483</c:v>
                </c:pt>
                <c:pt idx="106">
                  <c:v>128.67079956302987</c:v>
                </c:pt>
                <c:pt idx="107">
                  <c:v>123.21557979166599</c:v>
                </c:pt>
                <c:pt idx="108">
                  <c:v>117.99164344167623</c:v>
                </c:pt>
                <c:pt idx="109">
                  <c:v>112.98918485476551</c:v>
                </c:pt>
                <c:pt idx="110">
                  <c:v>108.19881410038104</c:v>
                </c:pt>
                <c:pt idx="111">
                  <c:v>103.61153935021999</c:v>
                </c:pt>
                <c:pt idx="112">
                  <c:v>199.21875</c:v>
                </c:pt>
                <c:pt idx="113">
                  <c:v>190.77252857666898</c:v>
                </c:pt>
                <c:pt idx="114">
                  <c:v>182.6843992321806</c:v>
                </c:pt>
                <c:pt idx="115">
                  <c:v>174.93918003718412</c:v>
                </c:pt>
                <c:pt idx="116">
                  <c:v>167.52233272632594</c:v>
                </c:pt>
                <c:pt idx="117">
                  <c:v>160.41993540900776</c:v>
                </c:pt>
                <c:pt idx="118">
                  <c:v>153.61865643711911</c:v>
                </c:pt>
                <c:pt idx="119">
                  <c:v>147.10572938069231</c:v>
                </c:pt>
                <c:pt idx="120">
                  <c:v>140.86892906450751</c:v>
                </c:pt>
                <c:pt idx="121">
                  <c:v>134.89654862066703</c:v>
                </c:pt>
                <c:pt idx="122">
                  <c:v>129.17737751406543</c:v>
                </c:pt>
                <c:pt idx="123">
                  <c:v>123.7006804995072</c:v>
                </c:pt>
                <c:pt idx="124">
                  <c:v>118.45617747097417</c:v>
                </c:pt>
                <c:pt idx="125">
                  <c:v>113.43402416521735</c:v>
                </c:pt>
                <c:pt idx="126">
                  <c:v>108.6247936834534</c:v>
                </c:pt>
                <c:pt idx="127">
                  <c:v>104.01945879648069</c:v>
                </c:pt>
                <c:pt idx="128">
                  <c:v>199.609375</c:v>
                </c:pt>
                <c:pt idx="129">
                  <c:v>191.14659235819187</c:v>
                </c:pt>
                <c:pt idx="130">
                  <c:v>183.04260393655741</c:v>
                </c:pt>
                <c:pt idx="131">
                  <c:v>175.28219803725705</c:v>
                </c:pt>
                <c:pt idx="132">
                  <c:v>167.8508078885344</c:v>
                </c:pt>
                <c:pt idx="133">
                  <c:v>160.7344843019666</c:v>
                </c:pt>
                <c:pt idx="134">
                  <c:v>153.91986948895661</c:v>
                </c:pt>
                <c:pt idx="135">
                  <c:v>147.39417198732113</c:v>
                </c:pt>
                <c:pt idx="136">
                  <c:v>141.14514265090853</c:v>
                </c:pt>
                <c:pt idx="137">
                  <c:v>135.16105165717815</c:v>
                </c:pt>
                <c:pt idx="138">
                  <c:v>129.43066648958319</c:v>
                </c:pt>
                <c:pt idx="139">
                  <c:v>123.94323085342779</c:v>
                </c:pt>
                <c:pt idx="140">
                  <c:v>118.68844448562314</c:v>
                </c:pt>
                <c:pt idx="141">
                  <c:v>113.65644382044326</c:v>
                </c:pt>
                <c:pt idx="142">
                  <c:v>108.83778347498959</c:v>
                </c:pt>
                <c:pt idx="143">
                  <c:v>104.22341851961104</c:v>
                </c:pt>
                <c:pt idx="144">
                  <c:v>199.8046875</c:v>
                </c:pt>
                <c:pt idx="145">
                  <c:v>191.3336242489533</c:v>
                </c:pt>
                <c:pt idx="146">
                  <c:v>183.22170628874582</c:v>
                </c:pt>
                <c:pt idx="147">
                  <c:v>175.4537070372935</c:v>
                </c:pt>
                <c:pt idx="148">
                  <c:v>168.01504546963866</c:v>
                </c:pt>
                <c:pt idx="149">
                  <c:v>160.89175874844602</c:v>
                </c:pt>
                <c:pt idx="150">
                  <c:v>154.07047601487534</c:v>
                </c:pt>
                <c:pt idx="151">
                  <c:v>147.53839329063553</c:v>
                </c:pt>
                <c:pt idx="152">
                  <c:v>141.283249444109</c:v>
                </c:pt>
                <c:pt idx="153">
                  <c:v>135.29330317543372</c:v>
                </c:pt>
                <c:pt idx="154">
                  <c:v>129.55731097734207</c:v>
                </c:pt>
                <c:pt idx="155">
                  <c:v>124.0645060303881</c:v>
                </c:pt>
                <c:pt idx="156">
                  <c:v>118.80457799294761</c:v>
                </c:pt>
                <c:pt idx="157">
                  <c:v>113.76765364805622</c:v>
                </c:pt>
                <c:pt idx="158">
                  <c:v>108.94427837075767</c:v>
                </c:pt>
                <c:pt idx="159">
                  <c:v>104.32539838117621</c:v>
                </c:pt>
                <c:pt idx="160">
                  <c:v>99.90234375</c:v>
                </c:pt>
                <c:pt idx="161">
                  <c:v>95.66681212447665</c:v>
                </c:pt>
                <c:pt idx="162">
                  <c:v>91.610853144372911</c:v>
                </c:pt>
                <c:pt idx="163">
                  <c:v>87.726853518646749</c:v>
                </c:pt>
                <c:pt idx="164">
                  <c:v>84.007522734819332</c:v>
                </c:pt>
                <c:pt idx="165">
                  <c:v>80.445879374223011</c:v>
                </c:pt>
                <c:pt idx="166">
                  <c:v>77.03523800743767</c:v>
                </c:pt>
                <c:pt idx="167">
                  <c:v>73.769196645317763</c:v>
                </c:pt>
                <c:pt idx="168">
                  <c:v>70.641624722054502</c:v>
                </c:pt>
                <c:pt idx="169">
                  <c:v>67.64665158771686</c:v>
                </c:pt>
                <c:pt idx="170">
                  <c:v>64.778655488671049</c:v>
                </c:pt>
                <c:pt idx="171">
                  <c:v>62.032253015194051</c:v>
                </c:pt>
                <c:pt idx="172">
                  <c:v>59.402288996473821</c:v>
                </c:pt>
                <c:pt idx="173">
                  <c:v>56.883826824028098</c:v>
                </c:pt>
                <c:pt idx="174">
                  <c:v>54.472139185378836</c:v>
                </c:pt>
                <c:pt idx="175">
                  <c:v>52.1626991905881</c:v>
                </c:pt>
                <c:pt idx="176">
                  <c:v>49.951171875</c:v>
                </c:pt>
                <c:pt idx="177">
                  <c:v>47.833406062238332</c:v>
                </c:pt>
                <c:pt idx="178">
                  <c:v>45.805426572186455</c:v>
                </c:pt>
                <c:pt idx="179">
                  <c:v>43.863426759323382</c:v>
                </c:pt>
                <c:pt idx="180">
                  <c:v>42.003761367409673</c:v>
                </c:pt>
                <c:pt idx="181">
                  <c:v>40.222939687111506</c:v>
                </c:pt>
                <c:pt idx="182">
                  <c:v>38.517619003718835</c:v>
                </c:pt>
                <c:pt idx="183">
                  <c:v>36.884598322658888</c:v>
                </c:pt>
                <c:pt idx="184">
                  <c:v>35.320812361027251</c:v>
                </c:pt>
                <c:pt idx="185">
                  <c:v>33.82332579385843</c:v>
                </c:pt>
                <c:pt idx="186">
                  <c:v>32.389327744335517</c:v>
                </c:pt>
                <c:pt idx="187">
                  <c:v>31.016126507597029</c:v>
                </c:pt>
                <c:pt idx="188">
                  <c:v>29.701144498236904</c:v>
                </c:pt>
                <c:pt idx="189">
                  <c:v>28.441913412014056</c:v>
                </c:pt>
                <c:pt idx="190">
                  <c:v>27.236069592689418</c:v>
                </c:pt>
                <c:pt idx="191">
                  <c:v>26.08134959529405</c:v>
                </c:pt>
                <c:pt idx="192">
                  <c:v>24.975585937500007</c:v>
                </c:pt>
                <c:pt idx="193">
                  <c:v>23.916703031119162</c:v>
                </c:pt>
                <c:pt idx="194">
                  <c:v>22.902713286093228</c:v>
                </c:pt>
                <c:pt idx="195">
                  <c:v>21.931713379661691</c:v>
                </c:pt>
                <c:pt idx="196">
                  <c:v>21.001880683704837</c:v>
                </c:pt>
                <c:pt idx="197">
                  <c:v>20.111469843555753</c:v>
                </c:pt>
                <c:pt idx="198">
                  <c:v>19.258809501859417</c:v>
                </c:pt>
                <c:pt idx="199">
                  <c:v>18.442299161329448</c:v>
                </c:pt>
                <c:pt idx="200">
                  <c:v>17.660406180513625</c:v>
                </c:pt>
                <c:pt idx="201">
                  <c:v>16.911662896929215</c:v>
                </c:pt>
                <c:pt idx="202">
                  <c:v>16.194663872167759</c:v>
                </c:pt>
                <c:pt idx="203">
                  <c:v>15.508063253798518</c:v>
                </c:pt>
                <c:pt idx="204">
                  <c:v>14.850572249118455</c:v>
                </c:pt>
                <c:pt idx="205">
                  <c:v>14.220956706007025</c:v>
                </c:pt>
                <c:pt idx="206">
                  <c:v>13.618034796344707</c:v>
                </c:pt>
                <c:pt idx="207">
                  <c:v>13.040674797647027</c:v>
                </c:pt>
                <c:pt idx="208">
                  <c:v>12.48779296875</c:v>
                </c:pt>
                <c:pt idx="209">
                  <c:v>11.958351515559579</c:v>
                </c:pt>
                <c:pt idx="210">
                  <c:v>11.451356643046619</c:v>
                </c:pt>
                <c:pt idx="211">
                  <c:v>10.965856689830845</c:v>
                </c:pt>
                <c:pt idx="212">
                  <c:v>10.500940341852418</c:v>
                </c:pt>
                <c:pt idx="213">
                  <c:v>10.055734921777876</c:v>
                </c:pt>
                <c:pt idx="214">
                  <c:v>9.6294047509297105</c:v>
                </c:pt>
                <c:pt idx="215">
                  <c:v>9.2211495806647221</c:v>
                </c:pt>
                <c:pt idx="216">
                  <c:v>8.8302030902568127</c:v>
                </c:pt>
                <c:pt idx="217">
                  <c:v>8.4558314484646075</c:v>
                </c:pt>
                <c:pt idx="218">
                  <c:v>8.0973319360838829</c:v>
                </c:pt>
                <c:pt idx="219">
                  <c:v>7.7540316268992573</c:v>
                </c:pt>
                <c:pt idx="220">
                  <c:v>7.4252861245592259</c:v>
                </c:pt>
                <c:pt idx="221">
                  <c:v>7.1104783530035123</c:v>
                </c:pt>
                <c:pt idx="222">
                  <c:v>6.8090173981723563</c:v>
                </c:pt>
                <c:pt idx="223">
                  <c:v>6.5203373988235134</c:v>
                </c:pt>
                <c:pt idx="224">
                  <c:v>6.243896484375</c:v>
                </c:pt>
                <c:pt idx="225">
                  <c:v>5.9791757577797924</c:v>
                </c:pt>
                <c:pt idx="226">
                  <c:v>5.7256783215233087</c:v>
                </c:pt>
                <c:pt idx="227">
                  <c:v>5.4829283449154227</c:v>
                </c:pt>
                <c:pt idx="228">
                  <c:v>5.2504701709262083</c:v>
                </c:pt>
                <c:pt idx="229">
                  <c:v>5.0278674608889391</c:v>
                </c:pt>
                <c:pt idx="230">
                  <c:v>4.8147023754648552</c:v>
                </c:pt>
                <c:pt idx="231">
                  <c:v>4.6105747903323602</c:v>
                </c:pt>
                <c:pt idx="232">
                  <c:v>4.4151015451284064</c:v>
                </c:pt>
                <c:pt idx="233">
                  <c:v>4.2279157242323047</c:v>
                </c:pt>
                <c:pt idx="234">
                  <c:v>4.0486659680419406</c:v>
                </c:pt>
                <c:pt idx="235">
                  <c:v>3.8770158134496286</c:v>
                </c:pt>
                <c:pt idx="236">
                  <c:v>3.7126430622796129</c:v>
                </c:pt>
                <c:pt idx="237">
                  <c:v>3.5552391765017557</c:v>
                </c:pt>
                <c:pt idx="238">
                  <c:v>3.4045086990861759</c:v>
                </c:pt>
                <c:pt idx="239">
                  <c:v>3.2601686994117585</c:v>
                </c:pt>
                <c:pt idx="240">
                  <c:v>3.1219482421875013</c:v>
                </c:pt>
                <c:pt idx="241">
                  <c:v>2.9895878788898962</c:v>
                </c:pt>
                <c:pt idx="242">
                  <c:v>2.8628391607616539</c:v>
                </c:pt>
                <c:pt idx="243">
                  <c:v>2.7414641724577109</c:v>
                </c:pt>
                <c:pt idx="244">
                  <c:v>2.6252350854631041</c:v>
                </c:pt>
                <c:pt idx="245">
                  <c:v>2.5139337304444687</c:v>
                </c:pt>
                <c:pt idx="246">
                  <c:v>2.4073511877324285</c:v>
                </c:pt>
                <c:pt idx="247">
                  <c:v>2.3052873951661814</c:v>
                </c:pt>
                <c:pt idx="248">
                  <c:v>2.2075507725642041</c:v>
                </c:pt>
                <c:pt idx="249">
                  <c:v>2.1139578621161523</c:v>
                </c:pt>
                <c:pt idx="250">
                  <c:v>2.0243329840209703</c:v>
                </c:pt>
                <c:pt idx="251">
                  <c:v>1.9385079067248141</c:v>
                </c:pt>
                <c:pt idx="252">
                  <c:v>1.8563215311398062</c:v>
                </c:pt>
                <c:pt idx="253">
                  <c:v>1.7776195882508778</c:v>
                </c:pt>
                <c:pt idx="254">
                  <c:v>1.7022543495430893</c:v>
                </c:pt>
                <c:pt idx="255">
                  <c:v>1.6300843497058788</c:v>
                </c:pt>
                <c:pt idx="256">
                  <c:v>1.5609741210937504</c:v>
                </c:pt>
                <c:pt idx="257">
                  <c:v>1.4947939394449479</c:v>
                </c:pt>
                <c:pt idx="258">
                  <c:v>1.4314195803808267</c:v>
                </c:pt>
                <c:pt idx="259">
                  <c:v>1.3707320862288555</c:v>
                </c:pt>
                <c:pt idx="260">
                  <c:v>1.3126175427315518</c:v>
                </c:pt>
                <c:pt idx="261">
                  <c:v>1.2569668652222352</c:v>
                </c:pt>
                <c:pt idx="262">
                  <c:v>1.2036755938662143</c:v>
                </c:pt>
                <c:pt idx="263">
                  <c:v>1.1526436975830905</c:v>
                </c:pt>
                <c:pt idx="264">
                  <c:v>1.1037753862821018</c:v>
                </c:pt>
                <c:pt idx="265">
                  <c:v>1.0569789310580759</c:v>
                </c:pt>
                <c:pt idx="266">
                  <c:v>1.0121664920104849</c:v>
                </c:pt>
                <c:pt idx="267">
                  <c:v>0.96925395336240705</c:v>
                </c:pt>
                <c:pt idx="268">
                  <c:v>0.92816076556990312</c:v>
                </c:pt>
                <c:pt idx="269">
                  <c:v>0.88880979412543959</c:v>
                </c:pt>
                <c:pt idx="270">
                  <c:v>0.85112717477154465</c:v>
                </c:pt>
                <c:pt idx="271">
                  <c:v>0.81504217485293939</c:v>
                </c:pt>
                <c:pt idx="272">
                  <c:v>0.78048706054687522</c:v>
                </c:pt>
                <c:pt idx="273">
                  <c:v>0.74739696972247383</c:v>
                </c:pt>
                <c:pt idx="274">
                  <c:v>0.71570979019041336</c:v>
                </c:pt>
                <c:pt idx="275">
                  <c:v>0.68536604311442761</c:v>
                </c:pt>
                <c:pt idx="276">
                  <c:v>0.65630877136577648</c:v>
                </c:pt>
                <c:pt idx="277">
                  <c:v>0.62848343261111761</c:v>
                </c:pt>
                <c:pt idx="278">
                  <c:v>0.60183779693310702</c:v>
                </c:pt>
                <c:pt idx="279">
                  <c:v>0.57632184879154524</c:v>
                </c:pt>
                <c:pt idx="280">
                  <c:v>0.55188769314105079</c:v>
                </c:pt>
                <c:pt idx="281">
                  <c:v>0.52848946552903797</c:v>
                </c:pt>
                <c:pt idx="282">
                  <c:v>0.50608324600524246</c:v>
                </c:pt>
                <c:pt idx="283">
                  <c:v>0.48462697668120341</c:v>
                </c:pt>
                <c:pt idx="284">
                  <c:v>0.46408038278495189</c:v>
                </c:pt>
                <c:pt idx="285">
                  <c:v>0.44440489706271979</c:v>
                </c:pt>
                <c:pt idx="286">
                  <c:v>0.42556358738577227</c:v>
                </c:pt>
                <c:pt idx="287">
                  <c:v>0.40752108742646959</c:v>
                </c:pt>
                <c:pt idx="288">
                  <c:v>0.3902435302734375</c:v>
                </c:pt>
                <c:pt idx="289">
                  <c:v>0.37369848486123686</c:v>
                </c:pt>
                <c:pt idx="290">
                  <c:v>0.35785489509520668</c:v>
                </c:pt>
                <c:pt idx="291">
                  <c:v>0.34268302155721408</c:v>
                </c:pt>
                <c:pt idx="292">
                  <c:v>0.32815438568288818</c:v>
                </c:pt>
                <c:pt idx="293">
                  <c:v>0.31424171630555875</c:v>
                </c:pt>
                <c:pt idx="294">
                  <c:v>0.30091889846655345</c:v>
                </c:pt>
                <c:pt idx="295">
                  <c:v>0.28816092439577257</c:v>
                </c:pt>
                <c:pt idx="296">
                  <c:v>0.2759438465705254</c:v>
                </c:pt>
                <c:pt idx="297">
                  <c:v>0.26424473276451899</c:v>
                </c:pt>
                <c:pt idx="298">
                  <c:v>0.25304162300262117</c:v>
                </c:pt>
                <c:pt idx="299">
                  <c:v>0.24231348834060193</c:v>
                </c:pt>
                <c:pt idx="300">
                  <c:v>0.23204019139247595</c:v>
                </c:pt>
                <c:pt idx="301">
                  <c:v>0.22220244853135984</c:v>
                </c:pt>
                <c:pt idx="302">
                  <c:v>0.21278179369288613</c:v>
                </c:pt>
                <c:pt idx="303">
                  <c:v>0.20376054371323479</c:v>
                </c:pt>
                <c:pt idx="304">
                  <c:v>0.19512176513671875</c:v>
                </c:pt>
                <c:pt idx="305">
                  <c:v>0.18684924243061843</c:v>
                </c:pt>
                <c:pt idx="306">
                  <c:v>0.17892744754760348</c:v>
                </c:pt>
                <c:pt idx="307">
                  <c:v>0.17134151077860701</c:v>
                </c:pt>
                <c:pt idx="308">
                  <c:v>0.16407719284144409</c:v>
                </c:pt>
                <c:pt idx="309">
                  <c:v>0.15712085815277935</c:v>
                </c:pt>
                <c:pt idx="310">
                  <c:v>0.15045944923327673</c:v>
                </c:pt>
                <c:pt idx="311">
                  <c:v>0.14408046219788626</c:v>
                </c:pt>
                <c:pt idx="312">
                  <c:v>0.1379719232852627</c:v>
                </c:pt>
                <c:pt idx="313">
                  <c:v>0.13212236638225947</c:v>
                </c:pt>
                <c:pt idx="314">
                  <c:v>0.1265208115013107</c:v>
                </c:pt>
                <c:pt idx="315">
                  <c:v>0.12115674417030094</c:v>
                </c:pt>
                <c:pt idx="316">
                  <c:v>0.11602009569623795</c:v>
                </c:pt>
                <c:pt idx="317">
                  <c:v>0.11110122426567992</c:v>
                </c:pt>
                <c:pt idx="318">
                  <c:v>0.10639089684644307</c:v>
                </c:pt>
                <c:pt idx="319">
                  <c:v>0.1018802718566174</c:v>
                </c:pt>
                <c:pt idx="320">
                  <c:v>9.7560882568359361E-2</c:v>
                </c:pt>
                <c:pt idx="321">
                  <c:v>9.3424621215309298E-2</c:v>
                </c:pt>
                <c:pt idx="322">
                  <c:v>8.9463723773801726E-2</c:v>
                </c:pt>
                <c:pt idx="323">
                  <c:v>8.5670755389303507E-2</c:v>
                </c:pt>
                <c:pt idx="324">
                  <c:v>8.2038596420722032E-2</c:v>
                </c:pt>
                <c:pt idx="325">
                  <c:v>7.8560429076389673E-2</c:v>
                </c:pt>
                <c:pt idx="326">
                  <c:v>7.5229724616638349E-2</c:v>
                </c:pt>
                <c:pt idx="327">
                  <c:v>7.2040231098943128E-2</c:v>
                </c:pt>
                <c:pt idx="328">
                  <c:v>6.8985961642631349E-2</c:v>
                </c:pt>
                <c:pt idx="329">
                  <c:v>6.6061183191129733E-2</c:v>
                </c:pt>
                <c:pt idx="330">
                  <c:v>6.3260405750655294E-2</c:v>
                </c:pt>
                <c:pt idx="331">
                  <c:v>6.057837208515042E-2</c:v>
                </c:pt>
                <c:pt idx="332">
                  <c:v>5.8010047848118924E-2</c:v>
                </c:pt>
                <c:pt idx="333">
                  <c:v>5.5550612132840002E-2</c:v>
                </c:pt>
                <c:pt idx="334">
                  <c:v>5.3195448423221575E-2</c:v>
                </c:pt>
                <c:pt idx="335">
                  <c:v>5.0940135928308733E-2</c:v>
                </c:pt>
                <c:pt idx="336">
                  <c:v>4.8780441284179722E-2</c:v>
                </c:pt>
                <c:pt idx="337">
                  <c:v>4.6712310607654642E-2</c:v>
                </c:pt>
                <c:pt idx="338">
                  <c:v>4.4731861886900856E-2</c:v>
                </c:pt>
                <c:pt idx="339">
                  <c:v>4.2835377694651747E-2</c:v>
                </c:pt>
                <c:pt idx="340">
                  <c:v>4.1019298210361009E-2</c:v>
                </c:pt>
                <c:pt idx="341">
                  <c:v>3.928021453819483E-2</c:v>
                </c:pt>
                <c:pt idx="342">
                  <c:v>3.7614862308319175E-2</c:v>
                </c:pt>
                <c:pt idx="343">
                  <c:v>3.6020115549471557E-2</c:v>
                </c:pt>
                <c:pt idx="344">
                  <c:v>3.4492980821315668E-2</c:v>
                </c:pt>
                <c:pt idx="345">
                  <c:v>3.3030591595564859E-2</c:v>
                </c:pt>
                <c:pt idx="346">
                  <c:v>3.1630202875327647E-2</c:v>
                </c:pt>
                <c:pt idx="347">
                  <c:v>3.0289186042575203E-2</c:v>
                </c:pt>
                <c:pt idx="348">
                  <c:v>2.9005023924059511E-2</c:v>
                </c:pt>
                <c:pt idx="349">
                  <c:v>2.7775306066419998E-2</c:v>
                </c:pt>
                <c:pt idx="350">
                  <c:v>2.6597724211610784E-2</c:v>
                </c:pt>
                <c:pt idx="351">
                  <c:v>2.5470067964154366E-2</c:v>
                </c:pt>
                <c:pt idx="352">
                  <c:v>2.4390220642089861E-2</c:v>
                </c:pt>
                <c:pt idx="353">
                  <c:v>2.3356155303827317E-2</c:v>
                </c:pt>
                <c:pt idx="354">
                  <c:v>2.2365930943450428E-2</c:v>
                </c:pt>
                <c:pt idx="355">
                  <c:v>2.141768884732587E-2</c:v>
                </c:pt>
                <c:pt idx="356">
                  <c:v>2.0509649105180505E-2</c:v>
                </c:pt>
                <c:pt idx="357">
                  <c:v>1.9640107269097415E-2</c:v>
                </c:pt>
                <c:pt idx="358">
                  <c:v>1.8807431154159587E-2</c:v>
                </c:pt>
                <c:pt idx="359">
                  <c:v>1.8010057774735778E-2</c:v>
                </c:pt>
                <c:pt idx="360">
                  <c:v>1.7246490410657834E-2</c:v>
                </c:pt>
                <c:pt idx="361">
                  <c:v>1.651529579778243E-2</c:v>
                </c:pt>
                <c:pt idx="362">
                  <c:v>1.581510143766382E-2</c:v>
                </c:pt>
                <c:pt idx="363">
                  <c:v>1.5144593021287629E-2</c:v>
                </c:pt>
                <c:pt idx="364">
                  <c:v>1.4502511962029755E-2</c:v>
                </c:pt>
                <c:pt idx="365">
                  <c:v>1.3887653033209999E-2</c:v>
                </c:pt>
                <c:pt idx="366">
                  <c:v>1.3298862105805392E-2</c:v>
                </c:pt>
                <c:pt idx="367">
                  <c:v>1.2735033982077183E-2</c:v>
                </c:pt>
                <c:pt idx="368">
                  <c:v>1.2195110321044927E-2</c:v>
                </c:pt>
                <c:pt idx="369">
                  <c:v>1.1678077651913657E-2</c:v>
                </c:pt>
                <c:pt idx="370">
                  <c:v>1.1182965471725214E-2</c:v>
                </c:pt>
                <c:pt idx="371">
                  <c:v>1.0708844423662935E-2</c:v>
                </c:pt>
                <c:pt idx="372">
                  <c:v>1.0254824552590252E-2</c:v>
                </c:pt>
                <c:pt idx="373">
                  <c:v>9.8200536345487074E-3</c:v>
                </c:pt>
                <c:pt idx="374">
                  <c:v>9.4037155770797919E-3</c:v>
                </c:pt>
                <c:pt idx="375">
                  <c:v>9.0050288873678892E-3</c:v>
                </c:pt>
                <c:pt idx="376">
                  <c:v>8.6232452053289152E-3</c:v>
                </c:pt>
                <c:pt idx="377">
                  <c:v>8.2576478988912131E-3</c:v>
                </c:pt>
                <c:pt idx="378">
                  <c:v>7.9075507188319238E-3</c:v>
                </c:pt>
                <c:pt idx="379">
                  <c:v>7.5722965106438129E-3</c:v>
                </c:pt>
                <c:pt idx="380">
                  <c:v>7.251255981014876E-3</c:v>
                </c:pt>
                <c:pt idx="381">
                  <c:v>6.9438265166049994E-3</c:v>
                </c:pt>
                <c:pt idx="382">
                  <c:v>6.6494310529026943E-3</c:v>
                </c:pt>
                <c:pt idx="383">
                  <c:v>6.3675169910385907E-3</c:v>
                </c:pt>
                <c:pt idx="384">
                  <c:v>6.0975551605224635E-3</c:v>
                </c:pt>
                <c:pt idx="385">
                  <c:v>5.8390388259568285E-3</c:v>
                </c:pt>
                <c:pt idx="386">
                  <c:v>5.5914827358626061E-3</c:v>
                </c:pt>
                <c:pt idx="387">
                  <c:v>5.3544222118314675E-3</c:v>
                </c:pt>
                <c:pt idx="388">
                  <c:v>5.1274122762951253E-3</c:v>
                </c:pt>
                <c:pt idx="389">
                  <c:v>4.9100268172743529E-3</c:v>
                </c:pt>
                <c:pt idx="390">
                  <c:v>4.701857788539896E-3</c:v>
                </c:pt>
                <c:pt idx="391">
                  <c:v>4.5025144436839437E-3</c:v>
                </c:pt>
                <c:pt idx="392">
                  <c:v>4.3116226026644576E-3</c:v>
                </c:pt>
                <c:pt idx="393">
                  <c:v>4.1288239494456144E-3</c:v>
                </c:pt>
                <c:pt idx="394">
                  <c:v>3.9537753594159611E-3</c:v>
                </c:pt>
                <c:pt idx="395">
                  <c:v>3.7861482553219064E-3</c:v>
                </c:pt>
                <c:pt idx="396">
                  <c:v>3.625627990507438E-3</c:v>
                </c:pt>
                <c:pt idx="397">
                  <c:v>3.4719132583024988E-3</c:v>
                </c:pt>
                <c:pt idx="398">
                  <c:v>3.3247155264513471E-3</c:v>
                </c:pt>
                <c:pt idx="399">
                  <c:v>3.1837584955192954E-3</c:v>
                </c:pt>
                <c:pt idx="400">
                  <c:v>3.0487775802612318E-3</c:v>
                </c:pt>
                <c:pt idx="401">
                  <c:v>2.9195194129784142E-3</c:v>
                </c:pt>
                <c:pt idx="402">
                  <c:v>2.7957413679313026E-3</c:v>
                </c:pt>
                <c:pt idx="403">
                  <c:v>2.6772111059157333E-3</c:v>
                </c:pt>
                <c:pt idx="404">
                  <c:v>2.5637061381475626E-3</c:v>
                </c:pt>
                <c:pt idx="405">
                  <c:v>2.4550134086371764E-3</c:v>
                </c:pt>
                <c:pt idx="406">
                  <c:v>2.3509288942699475E-3</c:v>
                </c:pt>
                <c:pt idx="407">
                  <c:v>2.2512572218419719E-3</c:v>
                </c:pt>
                <c:pt idx="408">
                  <c:v>2.1558113013322323E-3</c:v>
                </c:pt>
                <c:pt idx="409">
                  <c:v>2.0644119747228067E-3</c:v>
                </c:pt>
                <c:pt idx="410">
                  <c:v>1.9768876797079805E-3</c:v>
                </c:pt>
                <c:pt idx="411">
                  <c:v>1.893074127660953E-3</c:v>
                </c:pt>
                <c:pt idx="412">
                  <c:v>1.8128139952537188E-3</c:v>
                </c:pt>
                <c:pt idx="413">
                  <c:v>1.7359566291512494E-3</c:v>
                </c:pt>
                <c:pt idx="414">
                  <c:v>1.6623577632256731E-3</c:v>
                </c:pt>
                <c:pt idx="415">
                  <c:v>1.5918792477596473E-3</c:v>
                </c:pt>
                <c:pt idx="416">
                  <c:v>1.5243887901306157E-3</c:v>
                </c:pt>
                <c:pt idx="417">
                  <c:v>1.4597597064892069E-3</c:v>
                </c:pt>
                <c:pt idx="418">
                  <c:v>1.3978706839656513E-3</c:v>
                </c:pt>
                <c:pt idx="419">
                  <c:v>1.3386055529578667E-3</c:v>
                </c:pt>
                <c:pt idx="420">
                  <c:v>1.2818530690737811E-3</c:v>
                </c:pt>
                <c:pt idx="421">
                  <c:v>1.227506704318588E-3</c:v>
                </c:pt>
                <c:pt idx="422">
                  <c:v>1.1754644471349736E-3</c:v>
                </c:pt>
                <c:pt idx="423">
                  <c:v>1.1256286109209877E-3</c:v>
                </c:pt>
                <c:pt idx="424">
                  <c:v>1.0779056506661161E-3</c:v>
                </c:pt>
                <c:pt idx="425">
                  <c:v>1.0322059873614034E-3</c:v>
                </c:pt>
                <c:pt idx="426">
                  <c:v>9.8844383985399005E-4</c:v>
                </c:pt>
                <c:pt idx="427">
                  <c:v>9.465370638304765E-4</c:v>
                </c:pt>
                <c:pt idx="428">
                  <c:v>9.0640699762685939E-4</c:v>
                </c:pt>
                <c:pt idx="429">
                  <c:v>8.679783145756246E-4</c:v>
                </c:pt>
                <c:pt idx="430">
                  <c:v>8.3117888161283657E-4</c:v>
                </c:pt>
                <c:pt idx="431">
                  <c:v>7.9593962387982363E-4</c:v>
                </c:pt>
                <c:pt idx="432">
                  <c:v>7.6219439506530783E-4</c:v>
                </c:pt>
                <c:pt idx="433">
                  <c:v>7.2987985324460334E-4</c:v>
                </c:pt>
                <c:pt idx="434">
                  <c:v>6.9893534198282555E-4</c:v>
                </c:pt>
                <c:pt idx="435">
                  <c:v>6.6930277647893322E-4</c:v>
                </c:pt>
                <c:pt idx="436">
                  <c:v>6.4092653453689044E-4</c:v>
                </c:pt>
                <c:pt idx="437">
                  <c:v>6.1375335215929389E-4</c:v>
                </c:pt>
                <c:pt idx="438">
                  <c:v>5.8773222356748786E-4</c:v>
                </c:pt>
                <c:pt idx="439">
                  <c:v>5.6281430546049384E-4</c:v>
                </c:pt>
                <c:pt idx="440">
                  <c:v>5.3895282533305796E-4</c:v>
                </c:pt>
                <c:pt idx="441">
                  <c:v>5.1610299368070158E-4</c:v>
                </c:pt>
                <c:pt idx="442">
                  <c:v>4.9422191992699502E-4</c:v>
                </c:pt>
                <c:pt idx="443">
                  <c:v>4.7326853191523814E-4</c:v>
                </c:pt>
                <c:pt idx="444">
                  <c:v>4.5320349881342958E-4</c:v>
                </c:pt>
                <c:pt idx="445">
                  <c:v>4.339891572878123E-4</c:v>
                </c:pt>
                <c:pt idx="446">
                  <c:v>4.1558944080641829E-4</c:v>
                </c:pt>
                <c:pt idx="447">
                  <c:v>3.9796981193991171E-4</c:v>
                </c:pt>
                <c:pt idx="448">
                  <c:v>3.8109719753265381E-4</c:v>
                </c:pt>
                <c:pt idx="449">
                  <c:v>3.6493992662230162E-4</c:v>
                </c:pt>
                <c:pt idx="450">
                  <c:v>3.4946767099141278E-4</c:v>
                </c:pt>
                <c:pt idx="451">
                  <c:v>3.3465138823946655E-4</c:v>
                </c:pt>
                <c:pt idx="452">
                  <c:v>3.2046326726844522E-4</c:v>
                </c:pt>
                <c:pt idx="453">
                  <c:v>3.0687667607964749E-4</c:v>
                </c:pt>
                <c:pt idx="454">
                  <c:v>2.9386611178374393E-4</c:v>
                </c:pt>
                <c:pt idx="455">
                  <c:v>2.8140715273024692E-4</c:v>
                </c:pt>
                <c:pt idx="456">
                  <c:v>2.6947641266652898E-4</c:v>
                </c:pt>
                <c:pt idx="457">
                  <c:v>2.5805149684035073E-4</c:v>
                </c:pt>
                <c:pt idx="458">
                  <c:v>2.4711095996349746E-4</c:v>
                </c:pt>
                <c:pt idx="459">
                  <c:v>2.3663426595761907E-4</c:v>
                </c:pt>
                <c:pt idx="460">
                  <c:v>2.2660174940671479E-4</c:v>
                </c:pt>
                <c:pt idx="461">
                  <c:v>2.169945786439061E-4</c:v>
                </c:pt>
                <c:pt idx="462">
                  <c:v>2.0779472040320912E-4</c:v>
                </c:pt>
                <c:pt idx="463">
                  <c:v>1.9898490596995585E-4</c:v>
                </c:pt>
                <c:pt idx="464">
                  <c:v>1.905485987663269E-4</c:v>
                </c:pt>
                <c:pt idx="465">
                  <c:v>1.8246996331115081E-4</c:v>
                </c:pt>
                <c:pt idx="466">
                  <c:v>1.7473383549570636E-4</c:v>
                </c:pt>
                <c:pt idx="467">
                  <c:v>1.6732569411973328E-4</c:v>
                </c:pt>
                <c:pt idx="468">
                  <c:v>1.6023163363422288E-4</c:v>
                </c:pt>
                <c:pt idx="469">
                  <c:v>1.5343833803982374E-4</c:v>
                </c:pt>
                <c:pt idx="470">
                  <c:v>1.4693305589187194E-4</c:v>
                </c:pt>
                <c:pt idx="471">
                  <c:v>1.4070357636512343E-4</c:v>
                </c:pt>
                <c:pt idx="472">
                  <c:v>1.3473820633326446E-4</c:v>
                </c:pt>
                <c:pt idx="473">
                  <c:v>1.2902574842017537E-4</c:v>
                </c:pt>
                <c:pt idx="474">
                  <c:v>1.2355547998174873E-4</c:v>
                </c:pt>
                <c:pt idx="475">
                  <c:v>1.1831713297880951E-4</c:v>
                </c:pt>
                <c:pt idx="476">
                  <c:v>1.1330087470335737E-4</c:v>
                </c:pt>
                <c:pt idx="477">
                  <c:v>1.0849728932195305E-4</c:v>
                </c:pt>
                <c:pt idx="478">
                  <c:v>1.0389736020160456E-4</c:v>
                </c:pt>
                <c:pt idx="479">
                  <c:v>9.9492452984977926E-5</c:v>
                </c:pt>
                <c:pt idx="480">
                  <c:v>9.5274299383163439E-5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4-478E-A8BD-4E91ED64149D}"/>
            </c:ext>
          </c:extLst>
        </c:ser>
        <c:ser>
          <c:idx val="3"/>
          <c:order val="1"/>
          <c:tx>
            <c:strRef>
              <c:f>'Multiple IV (amount)'!$E$17</c:f>
              <c:strCache>
                <c:ptCount val="1"/>
                <c:pt idx="0">
                  <c:v>1st Dose</c:v>
                </c:pt>
              </c:strCache>
            </c:strRef>
          </c:tx>
          <c:spPr>
            <a:ln w="19050" cap="rnd">
              <a:solidFill>
                <a:srgbClr val="0000CC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IV (amount)'!$B$18:$B$498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</c:numCache>
            </c:numRef>
          </c:xVal>
          <c:yVal>
            <c:numRef>
              <c:f>'Multiple IV (amount)'!$E$18:$E$498</c:f>
              <c:numCache>
                <c:formatCode>General</c:formatCode>
                <c:ptCount val="481"/>
                <c:pt idx="0">
                  <c:v>100</c:v>
                </c:pt>
                <c:pt idx="1">
                  <c:v>95.760328069857366</c:v>
                </c:pt>
                <c:pt idx="2">
                  <c:v>91.700404320467115</c:v>
                </c:pt>
                <c:pt idx="3">
                  <c:v>87.812608018664974</c:v>
                </c:pt>
                <c:pt idx="4">
                  <c:v>84.089641525371448</c:v>
                </c:pt>
                <c:pt idx="5">
                  <c:v>80.524516597462707</c:v>
                </c:pt>
                <c:pt idx="6">
                  <c:v>77.11054127039705</c:v>
                </c:pt>
                <c:pt idx="7">
                  <c:v>73.841307296974961</c:v>
                </c:pt>
                <c:pt idx="8">
                  <c:v>70.710678118654755</c:v>
                </c:pt>
                <c:pt idx="9">
                  <c:v>67.712777346844632</c:v>
                </c:pt>
                <c:pt idx="10">
                  <c:v>64.841977732550475</c:v>
                </c:pt>
                <c:pt idx="11">
                  <c:v>62.092890603674199</c:v>
                </c:pt>
                <c:pt idx="12">
                  <c:v>59.460355750136053</c:v>
                </c:pt>
                <c:pt idx="13">
                  <c:v>56.939431737834589</c:v>
                </c:pt>
                <c:pt idx="14">
                  <c:v>54.525386633262883</c:v>
                </c:pt>
                <c:pt idx="15">
                  <c:v>52.213689121370699</c:v>
                </c:pt>
                <c:pt idx="16">
                  <c:v>50</c:v>
                </c:pt>
                <c:pt idx="17">
                  <c:v>47.880164034928683</c:v>
                </c:pt>
                <c:pt idx="18">
                  <c:v>45.850202160233557</c:v>
                </c:pt>
                <c:pt idx="19">
                  <c:v>43.906304009332487</c:v>
                </c:pt>
                <c:pt idx="20">
                  <c:v>42.044820762685724</c:v>
                </c:pt>
                <c:pt idx="21">
                  <c:v>40.262258298731354</c:v>
                </c:pt>
                <c:pt idx="22">
                  <c:v>38.555270635198518</c:v>
                </c:pt>
                <c:pt idx="23">
                  <c:v>36.92065364848748</c:v>
                </c:pt>
                <c:pt idx="24">
                  <c:v>35.355339059327378</c:v>
                </c:pt>
                <c:pt idx="25">
                  <c:v>33.856388673422316</c:v>
                </c:pt>
                <c:pt idx="26">
                  <c:v>32.420988866275245</c:v>
                </c:pt>
                <c:pt idx="27">
                  <c:v>31.0464453018371</c:v>
                </c:pt>
                <c:pt idx="28">
                  <c:v>29.73017787506803</c:v>
                </c:pt>
                <c:pt idx="29">
                  <c:v>28.469715868917291</c:v>
                </c:pt>
                <c:pt idx="30">
                  <c:v>27.262693316631442</c:v>
                </c:pt>
                <c:pt idx="31">
                  <c:v>26.106844560685342</c:v>
                </c:pt>
                <c:pt idx="32">
                  <c:v>25</c:v>
                </c:pt>
                <c:pt idx="33">
                  <c:v>23.940082017464345</c:v>
                </c:pt>
                <c:pt idx="34">
                  <c:v>22.925101080116779</c:v>
                </c:pt>
                <c:pt idx="35">
                  <c:v>21.953152004666247</c:v>
                </c:pt>
                <c:pt idx="36">
                  <c:v>21.022410381342866</c:v>
                </c:pt>
                <c:pt idx="37">
                  <c:v>20.13112914936568</c:v>
                </c:pt>
                <c:pt idx="38">
                  <c:v>19.277635317599259</c:v>
                </c:pt>
                <c:pt idx="39">
                  <c:v>18.460326824243744</c:v>
                </c:pt>
                <c:pt idx="40">
                  <c:v>17.677669529663689</c:v>
                </c:pt>
                <c:pt idx="41">
                  <c:v>16.928194336711162</c:v>
                </c:pt>
                <c:pt idx="42">
                  <c:v>16.210494433137619</c:v>
                </c:pt>
                <c:pt idx="43">
                  <c:v>15.523222650918553</c:v>
                </c:pt>
                <c:pt idx="44">
                  <c:v>14.865088937534013</c:v>
                </c:pt>
                <c:pt idx="45">
                  <c:v>14.234857934458647</c:v>
                </c:pt>
                <c:pt idx="46">
                  <c:v>13.631346658315721</c:v>
                </c:pt>
                <c:pt idx="47">
                  <c:v>13.053422280342671</c:v>
                </c:pt>
                <c:pt idx="48">
                  <c:v>12.500000000000004</c:v>
                </c:pt>
                <c:pt idx="49">
                  <c:v>11.970041008732171</c:v>
                </c:pt>
                <c:pt idx="50">
                  <c:v>11.462550540058389</c:v>
                </c:pt>
                <c:pt idx="51">
                  <c:v>10.976576002333124</c:v>
                </c:pt>
                <c:pt idx="52">
                  <c:v>10.511205190671435</c:v>
                </c:pt>
                <c:pt idx="53">
                  <c:v>10.065564574682838</c:v>
                </c:pt>
                <c:pt idx="54">
                  <c:v>9.6388176587996295</c:v>
                </c:pt>
                <c:pt idx="55">
                  <c:v>9.2301634121218736</c:v>
                </c:pt>
                <c:pt idx="56">
                  <c:v>8.8388347648318444</c:v>
                </c:pt>
                <c:pt idx="57">
                  <c:v>8.464097168355579</c:v>
                </c:pt>
                <c:pt idx="58">
                  <c:v>8.1052472165688094</c:v>
                </c:pt>
                <c:pt idx="59">
                  <c:v>7.7616113254592776</c:v>
                </c:pt>
                <c:pt idx="60">
                  <c:v>7.4325444687670075</c:v>
                </c:pt>
                <c:pt idx="61">
                  <c:v>7.1174289672293227</c:v>
                </c:pt>
                <c:pt idx="62">
                  <c:v>6.8156733291578595</c:v>
                </c:pt>
                <c:pt idx="63">
                  <c:v>6.5267111401713374</c:v>
                </c:pt>
                <c:pt idx="64">
                  <c:v>6.25</c:v>
                </c:pt>
                <c:pt idx="65">
                  <c:v>5.9850205043660853</c:v>
                </c:pt>
                <c:pt idx="66">
                  <c:v>5.7312752700291973</c:v>
                </c:pt>
                <c:pt idx="67">
                  <c:v>5.4882880011665618</c:v>
                </c:pt>
                <c:pt idx="68">
                  <c:v>5.2556025953357164</c:v>
                </c:pt>
                <c:pt idx="69">
                  <c:v>5.0327822873414192</c:v>
                </c:pt>
                <c:pt idx="70">
                  <c:v>4.8194088293998165</c:v>
                </c:pt>
                <c:pt idx="71">
                  <c:v>4.6150817060609359</c:v>
                </c:pt>
                <c:pt idx="72">
                  <c:v>4.4194173824159222</c:v>
                </c:pt>
                <c:pt idx="73">
                  <c:v>4.2320485841777895</c:v>
                </c:pt>
                <c:pt idx="74">
                  <c:v>4.0526236082844065</c:v>
                </c:pt>
                <c:pt idx="75">
                  <c:v>3.8808056627296383</c:v>
                </c:pt>
                <c:pt idx="76">
                  <c:v>3.7162722343835033</c:v>
                </c:pt>
                <c:pt idx="77">
                  <c:v>3.5587144836146614</c:v>
                </c:pt>
                <c:pt idx="78">
                  <c:v>3.4078366645789311</c:v>
                </c:pt>
                <c:pt idx="79">
                  <c:v>3.2633555700856687</c:v>
                </c:pt>
                <c:pt idx="80">
                  <c:v>3.125</c:v>
                </c:pt>
                <c:pt idx="81">
                  <c:v>2.9925102521830436</c:v>
                </c:pt>
                <c:pt idx="82">
                  <c:v>2.8656376350145982</c:v>
                </c:pt>
                <c:pt idx="83">
                  <c:v>2.7441440005832809</c:v>
                </c:pt>
                <c:pt idx="84">
                  <c:v>2.6278012976678577</c:v>
                </c:pt>
                <c:pt idx="85">
                  <c:v>2.5163911436707105</c:v>
                </c:pt>
                <c:pt idx="86">
                  <c:v>2.4097044146999083</c:v>
                </c:pt>
                <c:pt idx="87">
                  <c:v>2.3075408530304675</c:v>
                </c:pt>
                <c:pt idx="88">
                  <c:v>2.2097086912079607</c:v>
                </c:pt>
                <c:pt idx="89">
                  <c:v>2.1160242920888956</c:v>
                </c:pt>
                <c:pt idx="90">
                  <c:v>2.0263118041422028</c:v>
                </c:pt>
                <c:pt idx="91">
                  <c:v>1.9404028313648192</c:v>
                </c:pt>
                <c:pt idx="92">
                  <c:v>1.8581361171917516</c:v>
                </c:pt>
                <c:pt idx="93">
                  <c:v>1.7793572418073302</c:v>
                </c:pt>
                <c:pt idx="94">
                  <c:v>1.7039183322894644</c:v>
                </c:pt>
                <c:pt idx="95">
                  <c:v>1.631677785042835</c:v>
                </c:pt>
                <c:pt idx="96">
                  <c:v>1.5625000000000007</c:v>
                </c:pt>
                <c:pt idx="97">
                  <c:v>1.4962551260915218</c:v>
                </c:pt>
                <c:pt idx="98">
                  <c:v>1.4328188175072989</c:v>
                </c:pt>
                <c:pt idx="99">
                  <c:v>1.3720720002916402</c:v>
                </c:pt>
                <c:pt idx="100">
                  <c:v>1.3139006488339289</c:v>
                </c:pt>
                <c:pt idx="101">
                  <c:v>1.2581955718353548</c:v>
                </c:pt>
                <c:pt idx="102">
                  <c:v>1.2048522073499544</c:v>
                </c:pt>
                <c:pt idx="103">
                  <c:v>1.1537704265152344</c:v>
                </c:pt>
                <c:pt idx="104">
                  <c:v>1.104854345603981</c:v>
                </c:pt>
                <c:pt idx="105">
                  <c:v>1.0580121460444478</c:v>
                </c:pt>
                <c:pt idx="106">
                  <c:v>1.0131559020711014</c:v>
                </c:pt>
                <c:pt idx="107">
                  <c:v>0.97020141568240936</c:v>
                </c:pt>
                <c:pt idx="108">
                  <c:v>0.9290680585958756</c:v>
                </c:pt>
                <c:pt idx="109">
                  <c:v>0.88967862090366512</c:v>
                </c:pt>
                <c:pt idx="110">
                  <c:v>0.85195916614473288</c:v>
                </c:pt>
                <c:pt idx="111">
                  <c:v>0.81583889252141739</c:v>
                </c:pt>
                <c:pt idx="112">
                  <c:v>0.78125000000000022</c:v>
                </c:pt>
                <c:pt idx="113">
                  <c:v>0.74812756304576078</c:v>
                </c:pt>
                <c:pt idx="114">
                  <c:v>0.71640940875364933</c:v>
                </c:pt>
                <c:pt idx="115">
                  <c:v>0.68603600014582011</c:v>
                </c:pt>
                <c:pt idx="116">
                  <c:v>0.65695032441696433</c:v>
                </c:pt>
                <c:pt idx="117">
                  <c:v>0.62909778591767784</c:v>
                </c:pt>
                <c:pt idx="118">
                  <c:v>0.60242610367497718</c:v>
                </c:pt>
                <c:pt idx="119">
                  <c:v>0.5768852132576171</c:v>
                </c:pt>
                <c:pt idx="120">
                  <c:v>0.55242717280199038</c:v>
                </c:pt>
                <c:pt idx="121">
                  <c:v>0.5290060730222238</c:v>
                </c:pt>
                <c:pt idx="122">
                  <c:v>0.50657795103555059</c:v>
                </c:pt>
                <c:pt idx="123">
                  <c:v>0.48510070784120468</c:v>
                </c:pt>
                <c:pt idx="124">
                  <c:v>0.4645340292979378</c:v>
                </c:pt>
                <c:pt idx="125">
                  <c:v>0.44483931045183289</c:v>
                </c:pt>
                <c:pt idx="126">
                  <c:v>0.42597958307236644</c:v>
                </c:pt>
                <c:pt idx="127">
                  <c:v>0.4079194462607087</c:v>
                </c:pt>
                <c:pt idx="128">
                  <c:v>0.39062500000000011</c:v>
                </c:pt>
                <c:pt idx="129">
                  <c:v>0.37406378152288033</c:v>
                </c:pt>
                <c:pt idx="130">
                  <c:v>0.35820470437682467</c:v>
                </c:pt>
                <c:pt idx="131">
                  <c:v>0.34301800007291</c:v>
                </c:pt>
                <c:pt idx="132">
                  <c:v>0.32847516220848244</c:v>
                </c:pt>
                <c:pt idx="133">
                  <c:v>0.31454889295883892</c:v>
                </c:pt>
                <c:pt idx="134">
                  <c:v>0.30121305183748853</c:v>
                </c:pt>
                <c:pt idx="135">
                  <c:v>0.28844260662880855</c:v>
                </c:pt>
                <c:pt idx="136">
                  <c:v>0.27621358640099514</c:v>
                </c:pt>
                <c:pt idx="137">
                  <c:v>0.2645030365111119</c:v>
                </c:pt>
                <c:pt idx="138">
                  <c:v>0.25328897551777529</c:v>
                </c:pt>
                <c:pt idx="139">
                  <c:v>0.24255035392060231</c:v>
                </c:pt>
                <c:pt idx="140">
                  <c:v>0.23226701464896909</c:v>
                </c:pt>
                <c:pt idx="141">
                  <c:v>0.22241965522591645</c:v>
                </c:pt>
                <c:pt idx="142">
                  <c:v>0.21298979153618319</c:v>
                </c:pt>
                <c:pt idx="143">
                  <c:v>0.20395972313035429</c:v>
                </c:pt>
                <c:pt idx="144">
                  <c:v>0.1953125</c:v>
                </c:pt>
                <c:pt idx="145">
                  <c:v>0.18703189076144017</c:v>
                </c:pt>
                <c:pt idx="146">
                  <c:v>0.17910235218841233</c:v>
                </c:pt>
                <c:pt idx="147">
                  <c:v>0.17150900003645514</c:v>
                </c:pt>
                <c:pt idx="148">
                  <c:v>0.16423758110424119</c:v>
                </c:pt>
                <c:pt idx="149">
                  <c:v>0.15727444647941943</c:v>
                </c:pt>
                <c:pt idx="150">
                  <c:v>0.15060652591874427</c:v>
                </c:pt>
                <c:pt idx="151">
                  <c:v>0.14422130331440425</c:v>
                </c:pt>
                <c:pt idx="152">
                  <c:v>0.13810679320049757</c:v>
                </c:pt>
                <c:pt idx="153">
                  <c:v>0.13225151825555592</c:v>
                </c:pt>
                <c:pt idx="154">
                  <c:v>0.12664448775888765</c:v>
                </c:pt>
                <c:pt idx="155">
                  <c:v>0.12127517696030125</c:v>
                </c:pt>
                <c:pt idx="156">
                  <c:v>0.11613350732448455</c:v>
                </c:pt>
                <c:pt idx="157">
                  <c:v>0.11120982761295821</c:v>
                </c:pt>
                <c:pt idx="158">
                  <c:v>0.1064948957680916</c:v>
                </c:pt>
                <c:pt idx="159">
                  <c:v>0.10197986156517715</c:v>
                </c:pt>
                <c:pt idx="160">
                  <c:v>9.765625E-2</c:v>
                </c:pt>
                <c:pt idx="161">
                  <c:v>9.3515945380720084E-2</c:v>
                </c:pt>
                <c:pt idx="162">
                  <c:v>8.9551176094206236E-2</c:v>
                </c:pt>
                <c:pt idx="163">
                  <c:v>8.5754500018227556E-2</c:v>
                </c:pt>
                <c:pt idx="164">
                  <c:v>8.2118790552120596E-2</c:v>
                </c:pt>
                <c:pt idx="165">
                  <c:v>7.8637223239709703E-2</c:v>
                </c:pt>
                <c:pt idx="166">
                  <c:v>7.5303262959372133E-2</c:v>
                </c:pt>
                <c:pt idx="167">
                  <c:v>7.211065165720211E-2</c:v>
                </c:pt>
                <c:pt idx="168">
                  <c:v>6.905339660024877E-2</c:v>
                </c:pt>
                <c:pt idx="169">
                  <c:v>6.6125759127777947E-2</c:v>
                </c:pt>
                <c:pt idx="170">
                  <c:v>6.3322243879443879E-2</c:v>
                </c:pt>
                <c:pt idx="171">
                  <c:v>6.063758848015062E-2</c:v>
                </c:pt>
                <c:pt idx="172">
                  <c:v>5.806675366224226E-2</c:v>
                </c:pt>
                <c:pt idx="173">
                  <c:v>5.5604913806479105E-2</c:v>
                </c:pt>
                <c:pt idx="174">
                  <c:v>5.3247447884045798E-2</c:v>
                </c:pt>
                <c:pt idx="175">
                  <c:v>5.0989930782588573E-2</c:v>
                </c:pt>
                <c:pt idx="176">
                  <c:v>4.8828124999999993E-2</c:v>
                </c:pt>
                <c:pt idx="177">
                  <c:v>4.6757972690360076E-2</c:v>
                </c:pt>
                <c:pt idx="178">
                  <c:v>4.4775588047103111E-2</c:v>
                </c:pt>
                <c:pt idx="179">
                  <c:v>4.2877250009113778E-2</c:v>
                </c:pt>
                <c:pt idx="180">
                  <c:v>4.1059395276060298E-2</c:v>
                </c:pt>
                <c:pt idx="181">
                  <c:v>3.9318611619854851E-2</c:v>
                </c:pt>
                <c:pt idx="182">
                  <c:v>3.765163147968606E-2</c:v>
                </c:pt>
                <c:pt idx="183">
                  <c:v>3.6055325828601055E-2</c:v>
                </c:pt>
                <c:pt idx="184">
                  <c:v>3.4526698300124385E-2</c:v>
                </c:pt>
                <c:pt idx="185">
                  <c:v>3.3062879563888974E-2</c:v>
                </c:pt>
                <c:pt idx="186">
                  <c:v>3.1661121939721905E-2</c:v>
                </c:pt>
                <c:pt idx="187">
                  <c:v>3.0318794240075282E-2</c:v>
                </c:pt>
                <c:pt idx="188">
                  <c:v>2.9033376831121102E-2</c:v>
                </c:pt>
                <c:pt idx="189">
                  <c:v>2.7802456903239573E-2</c:v>
                </c:pt>
                <c:pt idx="190">
                  <c:v>2.662372394202292E-2</c:v>
                </c:pt>
                <c:pt idx="191">
                  <c:v>2.5494965391294304E-2</c:v>
                </c:pt>
                <c:pt idx="192">
                  <c:v>2.4414062500000017E-2</c:v>
                </c:pt>
                <c:pt idx="193">
                  <c:v>2.3378986345180035E-2</c:v>
                </c:pt>
                <c:pt idx="194">
                  <c:v>2.2387794023551556E-2</c:v>
                </c:pt>
                <c:pt idx="195">
                  <c:v>2.1438625004556885E-2</c:v>
                </c:pt>
                <c:pt idx="196">
                  <c:v>2.0529697638030146E-2</c:v>
                </c:pt>
                <c:pt idx="197">
                  <c:v>1.9659305809927422E-2</c:v>
                </c:pt>
                <c:pt idx="198">
                  <c:v>1.882581573984303E-2</c:v>
                </c:pt>
                <c:pt idx="199">
                  <c:v>1.8027662914300528E-2</c:v>
                </c:pt>
                <c:pt idx="200">
                  <c:v>1.7263349150062193E-2</c:v>
                </c:pt>
                <c:pt idx="201">
                  <c:v>1.6531439781944483E-2</c:v>
                </c:pt>
                <c:pt idx="202">
                  <c:v>1.5830560969860952E-2</c:v>
                </c:pt>
                <c:pt idx="203">
                  <c:v>1.5159397120037638E-2</c:v>
                </c:pt>
                <c:pt idx="204">
                  <c:v>1.4516688415560575E-2</c:v>
                </c:pt>
                <c:pt idx="205">
                  <c:v>1.3901228451619783E-2</c:v>
                </c:pt>
                <c:pt idx="206">
                  <c:v>1.3311861971011456E-2</c:v>
                </c:pt>
                <c:pt idx="207">
                  <c:v>1.2747482695647152E-2</c:v>
                </c:pt>
                <c:pt idx="208">
                  <c:v>1.2207031250000009E-2</c:v>
                </c:pt>
                <c:pt idx="209">
                  <c:v>1.1689493172590016E-2</c:v>
                </c:pt>
                <c:pt idx="210">
                  <c:v>1.1193897011775776E-2</c:v>
                </c:pt>
                <c:pt idx="211">
                  <c:v>1.0719312502278441E-2</c:v>
                </c:pt>
                <c:pt idx="212">
                  <c:v>1.0264848819015073E-2</c:v>
                </c:pt>
                <c:pt idx="213">
                  <c:v>9.8296529049637094E-3</c:v>
                </c:pt>
                <c:pt idx="214">
                  <c:v>9.4129078699215132E-3</c:v>
                </c:pt>
                <c:pt idx="215">
                  <c:v>9.0138314571502638E-3</c:v>
                </c:pt>
                <c:pt idx="216">
                  <c:v>8.6316745750310963E-3</c:v>
                </c:pt>
                <c:pt idx="217">
                  <c:v>8.2657198909722417E-3</c:v>
                </c:pt>
                <c:pt idx="218">
                  <c:v>7.9152804849304745E-3</c:v>
                </c:pt>
                <c:pt idx="219">
                  <c:v>7.5796985600188327E-3</c:v>
                </c:pt>
                <c:pt idx="220">
                  <c:v>7.2583442077802877E-3</c:v>
                </c:pt>
                <c:pt idx="221">
                  <c:v>6.9506142258098915E-3</c:v>
                </c:pt>
                <c:pt idx="222">
                  <c:v>6.6559309855057282E-3</c:v>
                </c:pt>
                <c:pt idx="223">
                  <c:v>6.373741347823576E-3</c:v>
                </c:pt>
                <c:pt idx="224">
                  <c:v>6.1035156250000026E-3</c:v>
                </c:pt>
                <c:pt idx="225">
                  <c:v>5.8447465862950078E-3</c:v>
                </c:pt>
                <c:pt idx="226">
                  <c:v>5.596948505887888E-3</c:v>
                </c:pt>
                <c:pt idx="227">
                  <c:v>5.3596562511392205E-3</c:v>
                </c:pt>
                <c:pt idx="228">
                  <c:v>5.1324244095075355E-3</c:v>
                </c:pt>
                <c:pt idx="229">
                  <c:v>4.9148264524818547E-3</c:v>
                </c:pt>
                <c:pt idx="230">
                  <c:v>4.7064539349607557E-3</c:v>
                </c:pt>
                <c:pt idx="231">
                  <c:v>4.506915728575131E-3</c:v>
                </c:pt>
                <c:pt idx="232">
                  <c:v>4.3158372875155473E-3</c:v>
                </c:pt>
                <c:pt idx="233">
                  <c:v>4.1328599454861208E-3</c:v>
                </c:pt>
                <c:pt idx="234">
                  <c:v>3.9576402424652442E-3</c:v>
                </c:pt>
                <c:pt idx="235">
                  <c:v>3.7898492800094155E-3</c:v>
                </c:pt>
                <c:pt idx="236">
                  <c:v>3.6291721038901434E-3</c:v>
                </c:pt>
                <c:pt idx="237">
                  <c:v>3.4753071129049458E-3</c:v>
                </c:pt>
                <c:pt idx="238">
                  <c:v>3.3279654927528637E-3</c:v>
                </c:pt>
                <c:pt idx="239">
                  <c:v>3.1868706739117871E-3</c:v>
                </c:pt>
                <c:pt idx="240">
                  <c:v>3.0517578125000013E-3</c:v>
                </c:pt>
                <c:pt idx="241">
                  <c:v>2.9223732931475035E-3</c:v>
                </c:pt>
                <c:pt idx="242">
                  <c:v>2.7984742529439436E-3</c:v>
                </c:pt>
                <c:pt idx="243">
                  <c:v>2.6798281255696102E-3</c:v>
                </c:pt>
                <c:pt idx="244">
                  <c:v>2.5662122047537673E-3</c:v>
                </c:pt>
                <c:pt idx="245">
                  <c:v>2.4574132262409273E-3</c:v>
                </c:pt>
                <c:pt idx="246">
                  <c:v>2.3532269674803779E-3</c:v>
                </c:pt>
                <c:pt idx="247">
                  <c:v>2.2534578642875651E-3</c:v>
                </c:pt>
                <c:pt idx="248">
                  <c:v>2.1579186437577736E-3</c:v>
                </c:pt>
                <c:pt idx="249">
                  <c:v>2.0664299727430639E-3</c:v>
                </c:pt>
                <c:pt idx="250">
                  <c:v>1.9788201212326217E-3</c:v>
                </c:pt>
                <c:pt idx="251">
                  <c:v>1.8949246400047077E-3</c:v>
                </c:pt>
                <c:pt idx="252">
                  <c:v>1.8145860519450717E-3</c:v>
                </c:pt>
                <c:pt idx="253">
                  <c:v>1.7376535564524727E-3</c:v>
                </c:pt>
                <c:pt idx="254">
                  <c:v>1.6639827463764318E-3</c:v>
                </c:pt>
                <c:pt idx="255">
                  <c:v>1.5934353369558936E-3</c:v>
                </c:pt>
                <c:pt idx="256">
                  <c:v>1.5258789062500007E-3</c:v>
                </c:pt>
                <c:pt idx="257">
                  <c:v>1.4611866465737517E-3</c:v>
                </c:pt>
                <c:pt idx="258">
                  <c:v>1.3992371264719716E-3</c:v>
                </c:pt>
                <c:pt idx="259">
                  <c:v>1.3399140627848049E-3</c:v>
                </c:pt>
                <c:pt idx="260">
                  <c:v>1.2831061023768837E-3</c:v>
                </c:pt>
                <c:pt idx="261">
                  <c:v>1.2287066131204637E-3</c:v>
                </c:pt>
                <c:pt idx="262">
                  <c:v>1.1766134837401889E-3</c:v>
                </c:pt>
                <c:pt idx="263">
                  <c:v>1.1267289321437825E-3</c:v>
                </c:pt>
                <c:pt idx="264">
                  <c:v>1.0789593218788886E-3</c:v>
                </c:pt>
                <c:pt idx="265">
                  <c:v>1.0332149863715319E-3</c:v>
                </c:pt>
                <c:pt idx="266">
                  <c:v>9.8941006061631083E-4</c:v>
                </c:pt>
                <c:pt idx="267">
                  <c:v>9.4746232000235376E-4</c:v>
                </c:pt>
                <c:pt idx="268">
                  <c:v>9.0729302597253563E-4</c:v>
                </c:pt>
                <c:pt idx="269">
                  <c:v>8.6882677822623633E-4</c:v>
                </c:pt>
                <c:pt idx="270">
                  <c:v>8.3199137318821571E-4</c:v>
                </c:pt>
                <c:pt idx="271">
                  <c:v>7.9671766847794667E-4</c:v>
                </c:pt>
                <c:pt idx="272">
                  <c:v>7.6293945312500022E-4</c:v>
                </c:pt>
                <c:pt idx="273">
                  <c:v>7.3059332328687576E-4</c:v>
                </c:pt>
                <c:pt idx="274">
                  <c:v>6.9961856323598579E-4</c:v>
                </c:pt>
                <c:pt idx="275">
                  <c:v>6.6995703139240245E-4</c:v>
                </c:pt>
                <c:pt idx="276">
                  <c:v>6.4155305118844172E-4</c:v>
                </c:pt>
                <c:pt idx="277">
                  <c:v>6.1435330656023173E-4</c:v>
                </c:pt>
                <c:pt idx="278">
                  <c:v>5.8830674187009436E-4</c:v>
                </c:pt>
                <c:pt idx="279">
                  <c:v>5.6336446607189224E-4</c:v>
                </c:pt>
                <c:pt idx="280">
                  <c:v>5.3947966093944428E-4</c:v>
                </c:pt>
                <c:pt idx="281">
                  <c:v>5.1660749318576597E-4</c:v>
                </c:pt>
                <c:pt idx="282">
                  <c:v>4.9470503030815531E-4</c:v>
                </c:pt>
                <c:pt idx="283">
                  <c:v>4.7373116000117688E-4</c:v>
                </c:pt>
                <c:pt idx="284">
                  <c:v>4.5364651298626782E-4</c:v>
                </c:pt>
                <c:pt idx="285">
                  <c:v>4.3441338911311806E-4</c:v>
                </c:pt>
                <c:pt idx="286">
                  <c:v>4.1599568659410785E-4</c:v>
                </c:pt>
                <c:pt idx="287">
                  <c:v>3.9835883423897334E-4</c:v>
                </c:pt>
                <c:pt idx="288">
                  <c:v>3.8146972656250011E-4</c:v>
                </c:pt>
                <c:pt idx="289">
                  <c:v>3.6529666164343783E-4</c:v>
                </c:pt>
                <c:pt idx="290">
                  <c:v>3.4980928161799284E-4</c:v>
                </c:pt>
                <c:pt idx="291">
                  <c:v>3.3497851569620117E-4</c:v>
                </c:pt>
                <c:pt idx="292">
                  <c:v>3.2077652559422086E-4</c:v>
                </c:pt>
                <c:pt idx="293">
                  <c:v>3.0717665328011581E-4</c:v>
                </c:pt>
                <c:pt idx="294">
                  <c:v>2.9415337093504767E-4</c:v>
                </c:pt>
                <c:pt idx="295">
                  <c:v>2.8168223303594612E-4</c:v>
                </c:pt>
                <c:pt idx="296">
                  <c:v>2.6973983046972208E-4</c:v>
                </c:pt>
                <c:pt idx="297">
                  <c:v>2.5830374659288293E-4</c:v>
                </c:pt>
                <c:pt idx="298">
                  <c:v>2.4735251515407765E-4</c:v>
                </c:pt>
                <c:pt idx="299">
                  <c:v>2.3686558000058839E-4</c:v>
                </c:pt>
                <c:pt idx="300">
                  <c:v>2.2682325649313388E-4</c:v>
                </c:pt>
                <c:pt idx="301">
                  <c:v>2.1720669455655903E-4</c:v>
                </c:pt>
                <c:pt idx="302">
                  <c:v>2.0799784329705393E-4</c:v>
                </c:pt>
                <c:pt idx="303">
                  <c:v>1.9917941711948661E-4</c:v>
                </c:pt>
                <c:pt idx="304">
                  <c:v>1.9073486328125E-4</c:v>
                </c:pt>
                <c:pt idx="305">
                  <c:v>1.8264833082171891E-4</c:v>
                </c:pt>
                <c:pt idx="306">
                  <c:v>1.7490464080899642E-4</c:v>
                </c:pt>
                <c:pt idx="307">
                  <c:v>1.6748925784810056E-4</c:v>
                </c:pt>
                <c:pt idx="308">
                  <c:v>1.6038826279711043E-4</c:v>
                </c:pt>
                <c:pt idx="309">
                  <c:v>1.5358832664005818E-4</c:v>
                </c:pt>
                <c:pt idx="310">
                  <c:v>1.4707668546752383E-4</c:v>
                </c:pt>
                <c:pt idx="311">
                  <c:v>1.4084111651797303E-4</c:v>
                </c:pt>
                <c:pt idx="312">
                  <c:v>1.3486991523486104E-4</c:v>
                </c:pt>
                <c:pt idx="313">
                  <c:v>1.2915187329644144E-4</c:v>
                </c:pt>
                <c:pt idx="314">
                  <c:v>1.2367625757703883E-4</c:v>
                </c:pt>
                <c:pt idx="315">
                  <c:v>1.1843279000029419E-4</c:v>
                </c:pt>
                <c:pt idx="316">
                  <c:v>1.1341162824656694E-4</c:v>
                </c:pt>
                <c:pt idx="317">
                  <c:v>1.086033472782795E-4</c:v>
                </c:pt>
                <c:pt idx="318">
                  <c:v>1.0399892164852695E-4</c:v>
                </c:pt>
                <c:pt idx="319">
                  <c:v>9.9589708559743307E-5</c:v>
                </c:pt>
                <c:pt idx="320">
                  <c:v>9.5367431640625E-5</c:v>
                </c:pt>
                <c:pt idx="321">
                  <c:v>9.1324165410859457E-5</c:v>
                </c:pt>
                <c:pt idx="322">
                  <c:v>8.7452320404498196E-5</c:v>
                </c:pt>
                <c:pt idx="323">
                  <c:v>8.374462892405028E-5</c:v>
                </c:pt>
                <c:pt idx="324">
                  <c:v>8.0194131398555338E-5</c:v>
                </c:pt>
                <c:pt idx="325">
                  <c:v>7.6794163320029088E-5</c:v>
                </c:pt>
                <c:pt idx="326">
                  <c:v>7.3538342733761903E-5</c:v>
                </c:pt>
                <c:pt idx="327">
                  <c:v>7.0420558258986503E-5</c:v>
                </c:pt>
                <c:pt idx="328">
                  <c:v>6.7434957617430508E-5</c:v>
                </c:pt>
                <c:pt idx="329">
                  <c:v>6.4575936648220719E-5</c:v>
                </c:pt>
                <c:pt idx="330">
                  <c:v>6.1838128788519413E-5</c:v>
                </c:pt>
                <c:pt idx="331">
                  <c:v>5.921639500014709E-5</c:v>
                </c:pt>
                <c:pt idx="332">
                  <c:v>5.6705814123283457E-5</c:v>
                </c:pt>
                <c:pt idx="333">
                  <c:v>5.4301673639139751E-5</c:v>
                </c:pt>
                <c:pt idx="334">
                  <c:v>5.1999460824263475E-5</c:v>
                </c:pt>
                <c:pt idx="335">
                  <c:v>4.9794854279871653E-5</c:v>
                </c:pt>
                <c:pt idx="336">
                  <c:v>4.7683715820312493E-5</c:v>
                </c:pt>
                <c:pt idx="337">
                  <c:v>4.5662082705429722E-5</c:v>
                </c:pt>
                <c:pt idx="338">
                  <c:v>4.3726160202249098E-5</c:v>
                </c:pt>
                <c:pt idx="339">
                  <c:v>4.1872314462025208E-5</c:v>
                </c:pt>
                <c:pt idx="340">
                  <c:v>4.0097065699277669E-5</c:v>
                </c:pt>
                <c:pt idx="341">
                  <c:v>3.8397081660014537E-5</c:v>
                </c:pt>
                <c:pt idx="342">
                  <c:v>3.6769171366880951E-5</c:v>
                </c:pt>
                <c:pt idx="343">
                  <c:v>3.5210279129493252E-5</c:v>
                </c:pt>
                <c:pt idx="344">
                  <c:v>3.3717478808715254E-5</c:v>
                </c:pt>
                <c:pt idx="345">
                  <c:v>3.2287968324110353E-5</c:v>
                </c:pt>
                <c:pt idx="346">
                  <c:v>3.09190643942597E-5</c:v>
                </c:pt>
                <c:pt idx="347">
                  <c:v>2.9608197500073545E-5</c:v>
                </c:pt>
                <c:pt idx="348">
                  <c:v>2.8352907061641728E-5</c:v>
                </c:pt>
                <c:pt idx="349">
                  <c:v>2.7150836819569869E-5</c:v>
                </c:pt>
                <c:pt idx="350">
                  <c:v>2.5999730412131731E-5</c:v>
                </c:pt>
                <c:pt idx="351">
                  <c:v>2.489742713993582E-5</c:v>
                </c:pt>
                <c:pt idx="352">
                  <c:v>2.3841857910156247E-5</c:v>
                </c:pt>
                <c:pt idx="353">
                  <c:v>2.2831041352714857E-5</c:v>
                </c:pt>
                <c:pt idx="354">
                  <c:v>2.1863080101124586E-5</c:v>
                </c:pt>
                <c:pt idx="355">
                  <c:v>2.0936157231012604E-5</c:v>
                </c:pt>
                <c:pt idx="356">
                  <c:v>2.0048532849638831E-5</c:v>
                </c:pt>
                <c:pt idx="357">
                  <c:v>1.9198540830007269E-5</c:v>
                </c:pt>
                <c:pt idx="358">
                  <c:v>1.8384585683440476E-5</c:v>
                </c:pt>
                <c:pt idx="359">
                  <c:v>1.7605139564746622E-5</c:v>
                </c:pt>
                <c:pt idx="360">
                  <c:v>1.6858739404357624E-5</c:v>
                </c:pt>
                <c:pt idx="361">
                  <c:v>1.6143984162055176E-5</c:v>
                </c:pt>
                <c:pt idx="362">
                  <c:v>1.545953219712985E-5</c:v>
                </c:pt>
                <c:pt idx="363">
                  <c:v>1.4804098750036769E-5</c:v>
                </c:pt>
                <c:pt idx="364">
                  <c:v>1.4176453530820861E-5</c:v>
                </c:pt>
                <c:pt idx="365">
                  <c:v>1.3575418409784934E-5</c:v>
                </c:pt>
                <c:pt idx="366">
                  <c:v>1.2999865206065865E-5</c:v>
                </c:pt>
                <c:pt idx="367">
                  <c:v>1.244871356996791E-5</c:v>
                </c:pt>
                <c:pt idx="368">
                  <c:v>1.1920928955078122E-5</c:v>
                </c:pt>
                <c:pt idx="369">
                  <c:v>1.1415520676357449E-5</c:v>
                </c:pt>
                <c:pt idx="370">
                  <c:v>1.0931540050562271E-5</c:v>
                </c:pt>
                <c:pt idx="371">
                  <c:v>1.0468078615506282E-5</c:v>
                </c:pt>
                <c:pt idx="372">
                  <c:v>1.0024266424819397E-5</c:v>
                </c:pt>
                <c:pt idx="373">
                  <c:v>9.5992704150036156E-6</c:v>
                </c:pt>
                <c:pt idx="374">
                  <c:v>9.1922928417202192E-6</c:v>
                </c:pt>
                <c:pt idx="375">
                  <c:v>8.802569782373296E-6</c:v>
                </c:pt>
                <c:pt idx="376">
                  <c:v>8.4293697021787965E-6</c:v>
                </c:pt>
                <c:pt idx="377">
                  <c:v>8.0719920810276018E-6</c:v>
                </c:pt>
                <c:pt idx="378">
                  <c:v>7.7297660985649385E-6</c:v>
                </c:pt>
                <c:pt idx="379">
                  <c:v>7.4020493750183981E-6</c:v>
                </c:pt>
                <c:pt idx="380">
                  <c:v>7.0882267654104423E-6</c:v>
                </c:pt>
                <c:pt idx="381">
                  <c:v>6.787709204892479E-6</c:v>
                </c:pt>
                <c:pt idx="382">
                  <c:v>6.4999326030329437E-6</c:v>
                </c:pt>
                <c:pt idx="383">
                  <c:v>6.224356784983966E-6</c:v>
                </c:pt>
                <c:pt idx="384">
                  <c:v>5.9604644775390718E-6</c:v>
                </c:pt>
                <c:pt idx="385">
                  <c:v>5.7077603381787237E-6</c:v>
                </c:pt>
                <c:pt idx="386">
                  <c:v>5.4657700252811449E-6</c:v>
                </c:pt>
                <c:pt idx="387">
                  <c:v>5.2340393077531501E-6</c:v>
                </c:pt>
                <c:pt idx="388">
                  <c:v>5.0121332124097069E-6</c:v>
                </c:pt>
                <c:pt idx="389">
                  <c:v>4.7996352075018154E-6</c:v>
                </c:pt>
                <c:pt idx="390">
                  <c:v>4.5961464208601181E-6</c:v>
                </c:pt>
                <c:pt idx="391">
                  <c:v>4.4012848911866556E-6</c:v>
                </c:pt>
                <c:pt idx="392">
                  <c:v>4.214684851089405E-6</c:v>
                </c:pt>
                <c:pt idx="393">
                  <c:v>4.0359960405137933E-6</c:v>
                </c:pt>
                <c:pt idx="394">
                  <c:v>3.8648830492824616E-6</c:v>
                </c:pt>
                <c:pt idx="395">
                  <c:v>3.7010246875091918E-6</c:v>
                </c:pt>
                <c:pt idx="396">
                  <c:v>3.5441133827052148E-6</c:v>
                </c:pt>
                <c:pt idx="397">
                  <c:v>3.3938546024462331E-6</c:v>
                </c:pt>
                <c:pt idx="398">
                  <c:v>3.2499663015164659E-6</c:v>
                </c:pt>
                <c:pt idx="399">
                  <c:v>3.1121783924919771E-6</c:v>
                </c:pt>
                <c:pt idx="400">
                  <c:v>2.98023223876953E-6</c:v>
                </c:pt>
                <c:pt idx="401">
                  <c:v>2.8538801690893563E-6</c:v>
                </c:pt>
                <c:pt idx="402">
                  <c:v>2.7328850126405678E-6</c:v>
                </c:pt>
                <c:pt idx="403">
                  <c:v>2.61701965387657E-6</c:v>
                </c:pt>
                <c:pt idx="404">
                  <c:v>2.5060666062048488E-6</c:v>
                </c:pt>
                <c:pt idx="405">
                  <c:v>2.3998176037509035E-6</c:v>
                </c:pt>
                <c:pt idx="406">
                  <c:v>2.2980732104300548E-6</c:v>
                </c:pt>
                <c:pt idx="407">
                  <c:v>2.2006424455933312E-6</c:v>
                </c:pt>
                <c:pt idx="408">
                  <c:v>2.1073424255447063E-6</c:v>
                </c:pt>
                <c:pt idx="409">
                  <c:v>2.0179980202569E-6</c:v>
                </c:pt>
                <c:pt idx="410">
                  <c:v>1.9324415246412342E-6</c:v>
                </c:pt>
                <c:pt idx="411">
                  <c:v>1.8505123437545991E-6</c:v>
                </c:pt>
                <c:pt idx="412">
                  <c:v>1.7720566913526104E-6</c:v>
                </c:pt>
                <c:pt idx="413">
                  <c:v>1.6969273012231195E-6</c:v>
                </c:pt>
                <c:pt idx="414">
                  <c:v>1.6249831507582355E-6</c:v>
                </c:pt>
                <c:pt idx="415">
                  <c:v>1.5560891962459911E-6</c:v>
                </c:pt>
                <c:pt idx="416">
                  <c:v>1.4901161193847675E-6</c:v>
                </c:pt>
                <c:pt idx="417">
                  <c:v>1.4269400845446805E-6</c:v>
                </c:pt>
                <c:pt idx="418">
                  <c:v>1.366442506320286E-6</c:v>
                </c:pt>
                <c:pt idx="419">
                  <c:v>1.3085098269382871E-6</c:v>
                </c:pt>
                <c:pt idx="420">
                  <c:v>1.2530333031024265E-6</c:v>
                </c:pt>
                <c:pt idx="421">
                  <c:v>1.1999088018754536E-6</c:v>
                </c:pt>
                <c:pt idx="422">
                  <c:v>1.1490366052150291E-6</c:v>
                </c:pt>
                <c:pt idx="423">
                  <c:v>1.1003212227966637E-6</c:v>
                </c:pt>
                <c:pt idx="424">
                  <c:v>1.0536712127723513E-6</c:v>
                </c:pt>
                <c:pt idx="425">
                  <c:v>1.0089990101284483E-6</c:v>
                </c:pt>
                <c:pt idx="426">
                  <c:v>9.662207623206152E-7</c:v>
                </c:pt>
                <c:pt idx="427">
                  <c:v>9.2525617187729775E-7</c:v>
                </c:pt>
                <c:pt idx="428">
                  <c:v>8.8602834567630348E-7</c:v>
                </c:pt>
                <c:pt idx="429">
                  <c:v>8.4846365061155807E-7</c:v>
                </c:pt>
                <c:pt idx="430">
                  <c:v>8.1249157537911626E-7</c:v>
                </c:pt>
                <c:pt idx="431">
                  <c:v>7.7804459812299406E-7</c:v>
                </c:pt>
                <c:pt idx="432">
                  <c:v>7.4505805969238239E-7</c:v>
                </c:pt>
                <c:pt idx="433">
                  <c:v>7.1347004227233898E-7</c:v>
                </c:pt>
                <c:pt idx="434">
                  <c:v>6.8322125316014173E-7</c:v>
                </c:pt>
                <c:pt idx="435">
                  <c:v>6.5425491346914239E-7</c:v>
                </c:pt>
                <c:pt idx="436">
                  <c:v>6.2651665155121209E-7</c:v>
                </c:pt>
                <c:pt idx="437">
                  <c:v>5.9995440093772788E-7</c:v>
                </c:pt>
                <c:pt idx="438">
                  <c:v>5.7451830260751561E-7</c:v>
                </c:pt>
                <c:pt idx="439">
                  <c:v>5.5016061139833269E-7</c:v>
                </c:pt>
                <c:pt idx="440">
                  <c:v>5.2683560638617648E-7</c:v>
                </c:pt>
                <c:pt idx="441">
                  <c:v>5.044995050642249E-7</c:v>
                </c:pt>
                <c:pt idx="442">
                  <c:v>4.8311038116030844E-7</c:v>
                </c:pt>
                <c:pt idx="443">
                  <c:v>4.6262808593864972E-7</c:v>
                </c:pt>
                <c:pt idx="444">
                  <c:v>4.4301417283815259E-7</c:v>
                </c:pt>
                <c:pt idx="445">
                  <c:v>4.2423182530577978E-7</c:v>
                </c:pt>
                <c:pt idx="446">
                  <c:v>4.0624578768955882E-7</c:v>
                </c:pt>
                <c:pt idx="447">
                  <c:v>3.8902229906149772E-7</c:v>
                </c:pt>
                <c:pt idx="448">
                  <c:v>3.7252902984619183E-7</c:v>
                </c:pt>
                <c:pt idx="449">
                  <c:v>3.5673502113617012E-7</c:v>
                </c:pt>
                <c:pt idx="450">
                  <c:v>3.4161062658007145E-7</c:v>
                </c:pt>
                <c:pt idx="451">
                  <c:v>3.2712745673457178E-7</c:v>
                </c:pt>
                <c:pt idx="452">
                  <c:v>3.1325832577560658E-7</c:v>
                </c:pt>
                <c:pt idx="453">
                  <c:v>2.9997720046886341E-7</c:v>
                </c:pt>
                <c:pt idx="454">
                  <c:v>2.8725915130375722E-7</c:v>
                </c:pt>
                <c:pt idx="455">
                  <c:v>2.7508030569916587E-7</c:v>
                </c:pt>
                <c:pt idx="456">
                  <c:v>2.6341780319308776E-7</c:v>
                </c:pt>
                <c:pt idx="457">
                  <c:v>2.5224975253211203E-7</c:v>
                </c:pt>
                <c:pt idx="458">
                  <c:v>2.4155519058015375E-7</c:v>
                </c:pt>
                <c:pt idx="459">
                  <c:v>2.3131404296932441E-7</c:v>
                </c:pt>
                <c:pt idx="460">
                  <c:v>2.2150708641907587E-7</c:v>
                </c:pt>
                <c:pt idx="461">
                  <c:v>2.1211591265288947E-7</c:v>
                </c:pt>
                <c:pt idx="462">
                  <c:v>2.0312289384477904E-7</c:v>
                </c:pt>
                <c:pt idx="463">
                  <c:v>1.9451114953074849E-7</c:v>
                </c:pt>
                <c:pt idx="464">
                  <c:v>1.8626451492309557E-7</c:v>
                </c:pt>
                <c:pt idx="465">
                  <c:v>1.7836751056808472E-7</c:v>
                </c:pt>
                <c:pt idx="466">
                  <c:v>1.7080531329003541E-7</c:v>
                </c:pt>
                <c:pt idx="467">
                  <c:v>1.6356372836728615E-7</c:v>
                </c:pt>
                <c:pt idx="468">
                  <c:v>1.5662916288780355E-7</c:v>
                </c:pt>
                <c:pt idx="469">
                  <c:v>1.4998860023443194E-7</c:v>
                </c:pt>
                <c:pt idx="470">
                  <c:v>1.4362957565187888E-7</c:v>
                </c:pt>
                <c:pt idx="471">
                  <c:v>1.3754015284958317E-7</c:v>
                </c:pt>
                <c:pt idx="472">
                  <c:v>1.3170890159654409E-7</c:v>
                </c:pt>
                <c:pt idx="473">
                  <c:v>1.2612487626605622E-7</c:v>
                </c:pt>
                <c:pt idx="474">
                  <c:v>1.2077759529007708E-7</c:v>
                </c:pt>
                <c:pt idx="475">
                  <c:v>1.156570214846624E-7</c:v>
                </c:pt>
                <c:pt idx="476">
                  <c:v>1.1075354320953812E-7</c:v>
                </c:pt>
                <c:pt idx="477">
                  <c:v>1.0605795632644492E-7</c:v>
                </c:pt>
                <c:pt idx="478">
                  <c:v>1.0156144692238971E-7</c:v>
                </c:pt>
                <c:pt idx="479">
                  <c:v>9.7255574765374402E-8</c:v>
                </c:pt>
                <c:pt idx="480">
                  <c:v>9.3132257461547931E-8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4-478E-A8BD-4E91ED64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3672"/>
        <c:axId val="183871648"/>
      </c:scatterChart>
      <c:valAx>
        <c:axId val="185203672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1648"/>
        <c:crosses val="autoZero"/>
        <c:crossBetween val="midCat"/>
        <c:majorUnit val="12"/>
        <c:minorUnit val="6"/>
      </c:valAx>
      <c:valAx>
        <c:axId val="1838716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(mg)</a:t>
                </a:r>
              </a:p>
            </c:rich>
          </c:tx>
          <c:layout>
            <c:manualLayout>
              <c:xMode val="edge"/>
              <c:yMode val="edge"/>
              <c:x val="1.11112146484648E-2"/>
              <c:y val="0.31494904046085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3672"/>
        <c:crosses val="autoZero"/>
        <c:crossBetween val="midCat"/>
        <c:majorUnit val="2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7289806229842"/>
          <c:y val="7.6474758836963558E-2"/>
          <c:w val="0.80487163956576446"/>
          <c:h val="0.739599141016463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'Multiple IV'!$D$17</c:f>
              <c:strCache>
                <c:ptCount val="1"/>
                <c:pt idx="0">
                  <c:v>Con'n (mg/L)</c:v>
                </c:pt>
              </c:strCache>
            </c:strRef>
          </c:tx>
          <c:spPr>
            <a:ln w="1270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CC"/>
              </a:solidFill>
              <a:ln w="9525">
                <a:solidFill>
                  <a:srgbClr val="0000CC"/>
                </a:solidFill>
                <a:round/>
              </a:ln>
              <a:effectLst/>
            </c:spPr>
          </c:marker>
          <c:xVal>
            <c:numRef>
              <c:f>'Multiple IV'!$B$18:$B$498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</c:numCache>
            </c:numRef>
          </c:xVal>
          <c:yVal>
            <c:numRef>
              <c:f>'Multiple IV'!$D$18:$D$498</c:f>
              <c:numCache>
                <c:formatCode>General</c:formatCode>
                <c:ptCount val="481"/>
                <c:pt idx="0">
                  <c:v>10</c:v>
                </c:pt>
                <c:pt idx="1">
                  <c:v>9.8708758030972472</c:v>
                </c:pt>
                <c:pt idx="2">
                  <c:v>9.7434189120170718</c:v>
                </c:pt>
                <c:pt idx="3">
                  <c:v>9.6176077978069401</c:v>
                </c:pt>
                <c:pt idx="4">
                  <c:v>9.4934212095051915</c:v>
                </c:pt>
                <c:pt idx="5">
                  <c:v>9.3708381705514991</c:v>
                </c:pt>
                <c:pt idx="6">
                  <c:v>9.2498379752436861</c:v>
                </c:pt>
                <c:pt idx="7">
                  <c:v>9.1304001852402923</c:v>
                </c:pt>
                <c:pt idx="8">
                  <c:v>9.0125046261083028</c:v>
                </c:pt>
                <c:pt idx="9">
                  <c:v>8.8961313839154439</c:v>
                </c:pt>
                <c:pt idx="10">
                  <c:v>8.7812608018664982</c:v>
                </c:pt>
                <c:pt idx="11">
                  <c:v>8.6678734769830328</c:v>
                </c:pt>
                <c:pt idx="12">
                  <c:v>8.5559502568260228</c:v>
                </c:pt>
                <c:pt idx="13">
                  <c:v>8.4454722362607644</c:v>
                </c:pt>
                <c:pt idx="14">
                  <c:v>8.3364207542635977</c:v>
                </c:pt>
                <c:pt idx="15">
                  <c:v>8.2287773907698245</c:v>
                </c:pt>
                <c:pt idx="16">
                  <c:v>8.1225239635623563</c:v>
                </c:pt>
                <c:pt idx="17">
                  <c:v>8.0176425252005199</c:v>
                </c:pt>
                <c:pt idx="18">
                  <c:v>7.9141153599885321</c:v>
                </c:pt>
                <c:pt idx="19">
                  <c:v>7.8119249809831048</c:v>
                </c:pt>
                <c:pt idx="20">
                  <c:v>7.7110541270397048</c:v>
                </c:pt>
                <c:pt idx="21">
                  <c:v>7.6114857598969374</c:v>
                </c:pt>
                <c:pt idx="22">
                  <c:v>7.5132030612985945</c:v>
                </c:pt>
                <c:pt idx="23">
                  <c:v>7.416189430152845</c:v>
                </c:pt>
                <c:pt idx="24">
                  <c:v>7.320428479728128</c:v>
                </c:pt>
                <c:pt idx="25">
                  <c:v>7.2259040348852341</c:v>
                </c:pt>
                <c:pt idx="26">
                  <c:v>7.1326001293451409</c:v>
                </c:pt>
                <c:pt idx="27">
                  <c:v>7.0405010029921247</c:v>
                </c:pt>
                <c:pt idx="28">
                  <c:v>6.9495910992116858</c:v>
                </c:pt>
                <c:pt idx="29">
                  <c:v>6.859855062262862</c:v>
                </c:pt>
                <c:pt idx="30">
                  <c:v>6.771277734684463</c:v>
                </c:pt>
                <c:pt idx="31">
                  <c:v>6.6838441547348006</c:v>
                </c:pt>
                <c:pt idx="32">
                  <c:v>6.597539553864471</c:v>
                </c:pt>
                <c:pt idx="33">
                  <c:v>6.5123493542217803</c:v>
                </c:pt>
                <c:pt idx="34">
                  <c:v>6.4282591661903759</c:v>
                </c:pt>
                <c:pt idx="35">
                  <c:v>6.345254785958665</c:v>
                </c:pt>
                <c:pt idx="36">
                  <c:v>6.2633221931206382</c:v>
                </c:pt>
                <c:pt idx="37">
                  <c:v>6.1824475483076489</c:v>
                </c:pt>
                <c:pt idx="38">
                  <c:v>6.1026171908507862</c:v>
                </c:pt>
                <c:pt idx="39">
                  <c:v>6.0238176364734315</c:v>
                </c:pt>
                <c:pt idx="40">
                  <c:v>5.946035575013604</c:v>
                </c:pt>
                <c:pt idx="41">
                  <c:v>5.8692578681757199</c:v>
                </c:pt>
                <c:pt idx="42">
                  <c:v>5.793471547311384</c:v>
                </c:pt>
                <c:pt idx="43">
                  <c:v>5.7186638112288302</c:v>
                </c:pt>
                <c:pt idx="44">
                  <c:v>5.6448220240306535</c:v>
                </c:pt>
                <c:pt idx="45">
                  <c:v>5.5719337129794599</c:v>
                </c:pt>
                <c:pt idx="46">
                  <c:v>5.4999865663910752</c:v>
                </c:pt>
                <c:pt idx="47">
                  <c:v>5.4289684315549565</c:v>
                </c:pt>
                <c:pt idx="48">
                  <c:v>5.358867312681463</c:v>
                </c:pt>
                <c:pt idx="49">
                  <c:v>5.2896713688756218</c:v>
                </c:pt>
                <c:pt idx="50">
                  <c:v>5.2213689121370654</c:v>
                </c:pt>
                <c:pt idx="51">
                  <c:v>5.1539484053857958</c:v>
                </c:pt>
                <c:pt idx="52">
                  <c:v>5.0873984605134295</c:v>
                </c:pt>
                <c:pt idx="53">
                  <c:v>5.0217078364596182</c:v>
                </c:pt>
                <c:pt idx="54">
                  <c:v>14.87059631193992</c:v>
                </c:pt>
                <c:pt idx="55">
                  <c:v>14.678580931315491</c:v>
                </c:pt>
                <c:pt idx="56">
                  <c:v>14.489044933872673</c:v>
                </c:pt>
                <c:pt idx="57">
                  <c:v>14.301956304775249</c:v>
                </c:pt>
                <c:pt idx="58">
                  <c:v>14.11728344257601</c:v>
                </c:pt>
                <c:pt idx="59">
                  <c:v>13.934995153878894</c:v>
                </c:pt>
                <c:pt idx="60">
                  <c:v>13.755060648070055</c:v>
                </c:pt>
                <c:pt idx="61">
                  <c:v>13.577449532116985</c:v>
                </c:pt>
                <c:pt idx="62">
                  <c:v>13.402131805434756</c:v>
                </c:pt>
                <c:pt idx="63">
                  <c:v>13.229077854818595</c:v>
                </c:pt>
                <c:pt idx="64">
                  <c:v>13.058258449441848</c:v>
                </c:pt>
                <c:pt idx="65">
                  <c:v>12.889644735918571</c:v>
                </c:pt>
                <c:pt idx="66">
                  <c:v>12.723208233429842</c:v>
                </c:pt>
                <c:pt idx="67">
                  <c:v>12.558920828913028</c:v>
                </c:pt>
                <c:pt idx="68">
                  <c:v>12.396754772313162</c:v>
                </c:pt>
                <c:pt idx="69">
                  <c:v>12.236682671895629</c:v>
                </c:pt>
                <c:pt idx="70">
                  <c:v>12.078677489619393</c:v>
                </c:pt>
                <c:pt idx="71">
                  <c:v>11.922712536569945</c:v>
                </c:pt>
                <c:pt idx="72">
                  <c:v>11.768761468451247</c:v>
                </c:pt>
                <c:pt idx="73">
                  <c:v>11.616798281135862</c:v>
                </c:pt>
                <c:pt idx="74">
                  <c:v>11.466797306272566</c:v>
                </c:pt>
                <c:pt idx="75">
                  <c:v>11.318733206950654</c:v>
                </c:pt>
                <c:pt idx="76">
                  <c:v>11.172580973420251</c:v>
                </c:pt>
                <c:pt idx="77">
                  <c:v>11.028315918867865</c:v>
                </c:pt>
                <c:pt idx="78">
                  <c:v>10.885913675246496</c:v>
                </c:pt>
                <c:pt idx="79">
                  <c:v>10.745350189159605</c:v>
                </c:pt>
                <c:pt idx="80">
                  <c:v>10.606601717798197</c:v>
                </c:pt>
                <c:pt idx="81">
                  <c:v>10.469644824930391</c:v>
                </c:pt>
                <c:pt idx="82">
                  <c:v>10.33445637694277</c:v>
                </c:pt>
                <c:pt idx="83">
                  <c:v>10.201013538932843</c:v>
                </c:pt>
                <c:pt idx="84">
                  <c:v>10.06929377085196</c:v>
                </c:pt>
                <c:pt idx="85">
                  <c:v>9.9392748236980424</c:v>
                </c:pt>
                <c:pt idx="86">
                  <c:v>9.810934735757467</c:v>
                </c:pt>
                <c:pt idx="87">
                  <c:v>9.684251828895464</c:v>
                </c:pt>
                <c:pt idx="88">
                  <c:v>9.559204704894448</c:v>
                </c:pt>
                <c:pt idx="89">
                  <c:v>9.4357722418395973</c:v>
                </c:pt>
                <c:pt idx="90">
                  <c:v>9.3139335905511125</c:v>
                </c:pt>
                <c:pt idx="91">
                  <c:v>9.1936681710625638</c:v>
                </c:pt>
                <c:pt idx="92">
                  <c:v>9.0749556691446784</c:v>
                </c:pt>
                <c:pt idx="93">
                  <c:v>8.9577760328740368</c:v>
                </c:pt>
                <c:pt idx="94">
                  <c:v>8.8421094692460791</c:v>
                </c:pt>
                <c:pt idx="95">
                  <c:v>8.7279364408318152</c:v>
                </c:pt>
                <c:pt idx="96">
                  <c:v>8.6152376624777443</c:v>
                </c:pt>
                <c:pt idx="97">
                  <c:v>8.5039940980483646</c:v>
                </c:pt>
                <c:pt idx="98">
                  <c:v>8.3941869572107404</c:v>
                </c:pt>
                <c:pt idx="99">
                  <c:v>8.2857976922605996</c:v>
                </c:pt>
                <c:pt idx="100">
                  <c:v>8.1788079949894144</c:v>
                </c:pt>
                <c:pt idx="101">
                  <c:v>8.0731997935919324</c:v>
                </c:pt>
                <c:pt idx="102">
                  <c:v>7.9689552496136287</c:v>
                </c:pt>
                <c:pt idx="103">
                  <c:v>7.8660567549375946</c:v>
                </c:pt>
                <c:pt idx="104">
                  <c:v>7.7644869288103138</c:v>
                </c:pt>
                <c:pt idx="105">
                  <c:v>7.6642286149058583</c:v>
                </c:pt>
                <c:pt idx="106">
                  <c:v>7.5652648784279757</c:v>
                </c:pt>
                <c:pt idx="107">
                  <c:v>17.424351007582434</c:v>
                </c:pt>
                <c:pt idx="108">
                  <c:v>17.199360474541855</c:v>
                </c:pt>
                <c:pt idx="109">
                  <c:v>16.97727511369024</c:v>
                </c:pt>
                <c:pt idx="110">
                  <c:v>16.758057412225007</c:v>
                </c:pt>
                <c:pt idx="111">
                  <c:v>16.541670341724632</c:v>
                </c:pt>
                <c:pt idx="112">
                  <c:v>16.328077351894105</c:v>
                </c:pt>
                <c:pt idx="113">
                  <c:v>16.117242364391171</c:v>
                </c:pt>
                <c:pt idx="114">
                  <c:v>15.909129766732265</c:v>
                </c:pt>
                <c:pt idx="115">
                  <c:v>15.703704406277168</c:v>
                </c:pt>
                <c:pt idx="116">
                  <c:v>15.500931584291294</c:v>
                </c:pt>
                <c:pt idx="117">
                  <c:v>15.300777050084681</c:v>
                </c:pt>
                <c:pt idx="118">
                  <c:v>15.103206995226655</c:v>
                </c:pt>
                <c:pt idx="119">
                  <c:v>14.908188047835189</c:v>
                </c:pt>
                <c:pt idx="120">
                  <c:v>14.715687266939996</c:v>
                </c:pt>
                <c:pt idx="121">
                  <c:v>14.525672136918427</c:v>
                </c:pt>
                <c:pt idx="122">
                  <c:v>14.338110562003198</c:v>
                </c:pt>
                <c:pt idx="123">
                  <c:v>14.152970860861044</c:v>
                </c:pt>
                <c:pt idx="124">
                  <c:v>13.970221761241373</c:v>
                </c:pt>
                <c:pt idx="125">
                  <c:v>13.789832394694006</c:v>
                </c:pt>
                <c:pt idx="126">
                  <c:v>13.611772291355166</c:v>
                </c:pt>
                <c:pt idx="127">
                  <c:v>13.436011374800728</c:v>
                </c:pt>
                <c:pt idx="128">
                  <c:v>13.262519956965988</c:v>
                </c:pt>
                <c:pt idx="129">
                  <c:v>13.091268733130992</c:v>
                </c:pt>
                <c:pt idx="130">
                  <c:v>12.922228776970627</c:v>
                </c:pt>
                <c:pt idx="131">
                  <c:v>12.75537153566863</c:v>
                </c:pt>
                <c:pt idx="132">
                  <c:v>12.590668825094685</c:v>
                </c:pt>
                <c:pt idx="133">
                  <c:v>12.4280928250438</c:v>
                </c:pt>
                <c:pt idx="134">
                  <c:v>12.267616074537134</c:v>
                </c:pt>
                <c:pt idx="135">
                  <c:v>12.109211467183544</c:v>
                </c:pt>
                <c:pt idx="136">
                  <c:v>11.952852246600978</c:v>
                </c:pt>
                <c:pt idx="137">
                  <c:v>11.798512001897016</c:v>
                </c:pt>
                <c:pt idx="138">
                  <c:v>11.646164663207772</c:v>
                </c:pt>
                <c:pt idx="139">
                  <c:v>11.49578449729438</c:v>
                </c:pt>
                <c:pt idx="140">
                  <c:v>11.347346103196356</c:v>
                </c:pt>
                <c:pt idx="141">
                  <c:v>11.200824407941075</c:v>
                </c:pt>
                <c:pt idx="142">
                  <c:v>11.056194662308661</c:v>
                </c:pt>
                <c:pt idx="143">
                  <c:v>10.913432436651551</c:v>
                </c:pt>
                <c:pt idx="144">
                  <c:v>10.772513616768043</c:v>
                </c:pt>
                <c:pt idx="145">
                  <c:v>10.633414399829128</c:v>
                </c:pt>
                <c:pt idx="146">
                  <c:v>10.49611129035792</c:v>
                </c:pt>
                <c:pt idx="147">
                  <c:v>10.360581096260981</c:v>
                </c:pt>
                <c:pt idx="148">
                  <c:v>10.226800924910927</c:v>
                </c:pt>
                <c:pt idx="149">
                  <c:v>10.094748179279582</c:v>
                </c:pt>
                <c:pt idx="150">
                  <c:v>9.9644005541210845</c:v>
                </c:pt>
                <c:pt idx="151">
                  <c:v>9.8357360322042595</c:v>
                </c:pt>
                <c:pt idx="152">
                  <c:v>9.7087328805936775</c:v>
                </c:pt>
                <c:pt idx="153">
                  <c:v>9.5833696469786744</c:v>
                </c:pt>
                <c:pt idx="154">
                  <c:v>9.4596251560498423</c:v>
                </c:pt>
                <c:pt idx="155">
                  <c:v>9.3374785059222418</c:v>
                </c:pt>
                <c:pt idx="156">
                  <c:v>9.2169090646048488</c:v>
                </c:pt>
                <c:pt idx="157">
                  <c:v>9.0978964665155697</c:v>
                </c:pt>
                <c:pt idx="158">
                  <c:v>8.9804206090412482</c:v>
                </c:pt>
                <c:pt idx="159">
                  <c:v>8.8644616491421111</c:v>
                </c:pt>
                <c:pt idx="160">
                  <c:v>8.7500000000000391</c:v>
                </c:pt>
                <c:pt idx="161">
                  <c:v>18.50789213080742</c:v>
                </c:pt>
                <c:pt idx="162">
                  <c:v>18.268910460032092</c:v>
                </c:pt>
                <c:pt idx="163">
                  <c:v>18.033014620888096</c:v>
                </c:pt>
                <c:pt idx="164">
                  <c:v>17.80016476782232</c:v>
                </c:pt>
                <c:pt idx="165">
                  <c:v>17.570321569784149</c:v>
                </c:pt>
                <c:pt idx="166">
                  <c:v>17.343446203582001</c:v>
                </c:pt>
                <c:pt idx="167">
                  <c:v>17.119500347325637</c:v>
                </c:pt>
                <c:pt idx="168">
                  <c:v>16.898446173953154</c:v>
                </c:pt>
                <c:pt idx="169">
                  <c:v>16.680246344841546</c:v>
                </c:pt>
                <c:pt idx="170">
                  <c:v>16.464864003499773</c:v>
                </c:pt>
                <c:pt idx="171">
                  <c:v>16.252262769343279</c:v>
                </c:pt>
                <c:pt idx="172">
                  <c:v>16.042406731548883</c:v>
                </c:pt>
                <c:pt idx="173">
                  <c:v>15.835260442989028</c:v>
                </c:pt>
                <c:pt idx="174">
                  <c:v>15.63078891424434</c:v>
                </c:pt>
                <c:pt idx="175">
                  <c:v>15.428957607693516</c:v>
                </c:pt>
                <c:pt idx="176">
                  <c:v>15.22973243167951</c:v>
                </c:pt>
                <c:pt idx="177">
                  <c:v>15.03307973475107</c:v>
                </c:pt>
                <c:pt idx="178">
                  <c:v>14.838966299978592</c:v>
                </c:pt>
                <c:pt idx="179">
                  <c:v>14.647359339343417</c:v>
                </c:pt>
                <c:pt idx="180">
                  <c:v>14.458226488199545</c:v>
                </c:pt>
                <c:pt idx="181">
                  <c:v>14.271535799806855</c:v>
                </c:pt>
                <c:pt idx="182">
                  <c:v>14.087255739934962</c:v>
                </c:pt>
                <c:pt idx="183">
                  <c:v>13.905355181536683</c:v>
                </c:pt>
                <c:pt idx="184">
                  <c:v>13.725803399490339</c:v>
                </c:pt>
                <c:pt idx="185">
                  <c:v>13.548570065409912</c:v>
                </c:pt>
                <c:pt idx="186">
                  <c:v>13.373625242522239</c:v>
                </c:pt>
                <c:pt idx="187">
                  <c:v>13.200939380610333</c:v>
                </c:pt>
                <c:pt idx="188">
                  <c:v>13.030483311022012</c:v>
                </c:pt>
                <c:pt idx="189">
                  <c:v>12.862228241742969</c:v>
                </c:pt>
                <c:pt idx="190">
                  <c:v>12.69614575253347</c:v>
                </c:pt>
                <c:pt idx="191">
                  <c:v>12.532207790127854</c:v>
                </c:pt>
                <c:pt idx="192">
                  <c:v>12.370386663495985</c:v>
                </c:pt>
                <c:pt idx="193">
                  <c:v>12.210655039165943</c:v>
                </c:pt>
                <c:pt idx="194">
                  <c:v>12.052985936607058</c:v>
                </c:pt>
                <c:pt idx="195">
                  <c:v>11.897352723672601</c:v>
                </c:pt>
                <c:pt idx="196">
                  <c:v>11.743729112101301</c:v>
                </c:pt>
                <c:pt idx="197">
                  <c:v>11.592089153076946</c:v>
                </c:pt>
                <c:pt idx="198">
                  <c:v>11.442407232845328</c:v>
                </c:pt>
                <c:pt idx="199">
                  <c:v>11.29465806838779</c:v>
                </c:pt>
                <c:pt idx="200">
                  <c:v>11.148816703150613</c:v>
                </c:pt>
                <c:pt idx="201">
                  <c:v>11.004858502829581</c:v>
                </c:pt>
                <c:pt idx="202">
                  <c:v>10.862759151208952</c:v>
                </c:pt>
                <c:pt idx="203">
                  <c:v>10.722494646054164</c:v>
                </c:pt>
                <c:pt idx="204">
                  <c:v>10.584041295057583</c:v>
                </c:pt>
                <c:pt idx="205">
                  <c:v>10.447375711836596</c:v>
                </c:pt>
                <c:pt idx="206">
                  <c:v>10.312474811983375</c:v>
                </c:pt>
                <c:pt idx="207">
                  <c:v>10.179315809165653</c:v>
                </c:pt>
                <c:pt idx="208">
                  <c:v>10.047876211277853</c:v>
                </c:pt>
                <c:pt idx="209">
                  <c:v>9.9181338166419</c:v>
                </c:pt>
                <c:pt idx="210">
                  <c:v>9.7900667102571077</c:v>
                </c:pt>
                <c:pt idx="211">
                  <c:v>9.6636532600984761</c:v>
                </c:pt>
                <c:pt idx="212">
                  <c:v>9.5388721134627854</c:v>
                </c:pt>
                <c:pt idx="213">
                  <c:v>9.4157021933618932</c:v>
                </c:pt>
                <c:pt idx="214">
                  <c:v>19.20785356958929</c:v>
                </c:pt>
                <c:pt idx="215">
                  <c:v>18.9598337029494</c:v>
                </c:pt>
                <c:pt idx="216">
                  <c:v>18.715016372919091</c:v>
                </c:pt>
                <c:pt idx="217">
                  <c:v>18.473360227001589</c:v>
                </c:pt>
                <c:pt idx="218">
                  <c:v>18.234824446660905</c:v>
                </c:pt>
                <c:pt idx="219">
                  <c:v>17.99936874042713</c:v>
                </c:pt>
                <c:pt idx="220">
                  <c:v>17.766953337090712</c:v>
                </c:pt>
                <c:pt idx="221">
                  <c:v>17.53753897898466</c:v>
                </c:pt>
                <c:pt idx="222">
                  <c:v>17.311086915353449</c:v>
                </c:pt>
                <c:pt idx="223">
                  <c:v>17.087558895807575</c:v>
                </c:pt>
                <c:pt idx="224">
                  <c:v>16.86691716386261</c:v>
                </c:pt>
                <c:pt idx="225">
                  <c:v>16.649124450561711</c:v>
                </c:pt>
                <c:pt idx="226">
                  <c:v>16.434143968180432</c:v>
                </c:pt>
                <c:pt idx="227">
                  <c:v>16.221939404012883</c:v>
                </c:pt>
                <c:pt idx="228">
                  <c:v>16.012474914238055</c:v>
                </c:pt>
                <c:pt idx="229">
                  <c:v>15.805715117865409</c:v>
                </c:pt>
                <c:pt idx="230">
                  <c:v>15.601625090758603</c:v>
                </c:pt>
                <c:pt idx="231">
                  <c:v>15.4001703597364</c:v>
                </c:pt>
                <c:pt idx="232">
                  <c:v>15.201316896749747</c:v>
                </c:pt>
                <c:pt idx="233">
                  <c:v>15.005031113134041</c:v>
                </c:pt>
                <c:pt idx="234">
                  <c:v>14.811279853935616</c:v>
                </c:pt>
                <c:pt idx="235">
                  <c:v>14.620030392311481</c:v>
                </c:pt>
                <c:pt idx="236">
                  <c:v>14.431250424001377</c:v>
                </c:pt>
                <c:pt idx="237">
                  <c:v>14.244908061871207</c:v>
                </c:pt>
                <c:pt idx="238">
                  <c:v>14.060971830526942</c:v>
                </c:pt>
                <c:pt idx="239">
                  <c:v>13.87941066099804</c:v>
                </c:pt>
                <c:pt idx="240">
                  <c:v>13.700193885489552</c:v>
                </c:pt>
                <c:pt idx="241">
                  <c:v>13.523291232201968</c:v>
                </c:pt>
                <c:pt idx="242">
                  <c:v>13.348672820217956</c:v>
                </c:pt>
                <c:pt idx="243">
                  <c:v>13.176309154455135</c:v>
                </c:pt>
                <c:pt idx="244">
                  <c:v>13.006171120683993</c:v>
                </c:pt>
                <c:pt idx="245">
                  <c:v>12.838229980610183</c:v>
                </c:pt>
                <c:pt idx="246">
                  <c:v>12.672457367020272</c:v>
                </c:pt>
                <c:pt idx="247">
                  <c:v>12.508825278990185</c:v>
                </c:pt>
                <c:pt idx="248">
                  <c:v>12.34730607715554</c:v>
                </c:pt>
                <c:pt idx="249">
                  <c:v>12.187872479043021</c:v>
                </c:pt>
                <c:pt idx="250">
                  <c:v>12.030497554462061</c:v>
                </c:pt>
                <c:pt idx="251">
                  <c:v>11.875154720956019</c:v>
                </c:pt>
                <c:pt idx="252">
                  <c:v>11.72181773931208</c:v>
                </c:pt>
                <c:pt idx="253">
                  <c:v>11.57046070912917</c:v>
                </c:pt>
                <c:pt idx="254">
                  <c:v>11.421058064443054</c:v>
                </c:pt>
                <c:pt idx="255">
                  <c:v>11.273584569407962</c:v>
                </c:pt>
                <c:pt idx="256">
                  <c:v>11.128015314033956</c:v>
                </c:pt>
                <c:pt idx="257">
                  <c:v>10.984325709979341</c:v>
                </c:pt>
                <c:pt idx="258">
                  <c:v>10.842491486397405</c:v>
                </c:pt>
                <c:pt idx="259">
                  <c:v>10.702488685836807</c:v>
                </c:pt>
                <c:pt idx="260">
                  <c:v>10.56429366019486</c:v>
                </c:pt>
                <c:pt idx="261">
                  <c:v>10.427883066723108</c:v>
                </c:pt>
                <c:pt idx="262">
                  <c:v>10.293233864084465</c:v>
                </c:pt>
                <c:pt idx="263">
                  <c:v>10.160323308461253</c:v>
                </c:pt>
                <c:pt idx="264">
                  <c:v>10.029128949713515</c:v>
                </c:pt>
                <c:pt idx="265">
                  <c:v>9.8996286275869263</c:v>
                </c:pt>
                <c:pt idx="266">
                  <c:v>9.7718004679696602</c:v>
                </c:pt>
                <c:pt idx="267">
                  <c:v>19.602394883530621</c:v>
                </c:pt>
                <c:pt idx="268">
                  <c:v>19.349280533859972</c:v>
                </c:pt>
                <c:pt idx="269">
                  <c:v>19.099434502901897</c:v>
                </c:pt>
                <c:pt idx="270">
                  <c:v>18.852814588753507</c:v>
                </c:pt>
                <c:pt idx="271">
                  <c:v>18.609379134440577</c:v>
                </c:pt>
                <c:pt idx="272">
                  <c:v>18.369087020881228</c:v>
                </c:pt>
                <c:pt idx="273">
                  <c:v>18.131897659940421</c:v>
                </c:pt>
                <c:pt idx="274">
                  <c:v>17.897770987574152</c:v>
                </c:pt>
                <c:pt idx="275">
                  <c:v>17.666667457062161</c:v>
                </c:pt>
                <c:pt idx="276">
                  <c:v>17.438548032328047</c:v>
                </c:pt>
                <c:pt idx="277">
                  <c:v>17.213374181345603</c:v>
                </c:pt>
                <c:pt idx="278">
                  <c:v>16.991107869630323</c:v>
                </c:pt>
                <c:pt idx="279">
                  <c:v>16.771711553814917</c:v>
                </c:pt>
                <c:pt idx="280">
                  <c:v>16.555148175307821</c:v>
                </c:pt>
                <c:pt idx="281">
                  <c:v>16.341381154033552</c:v>
                </c:pt>
                <c:pt idx="282">
                  <c:v>16.130374382253919</c:v>
                </c:pt>
                <c:pt idx="283">
                  <c:v>15.922092218468991</c:v>
                </c:pt>
                <c:pt idx="284">
                  <c:v>15.716499481396852</c:v>
                </c:pt>
                <c:pt idx="285">
                  <c:v>15.513561444031064</c:v>
                </c:pt>
                <c:pt idx="286">
                  <c:v>15.313243827774862</c:v>
                </c:pt>
                <c:pt idx="287">
                  <c:v>15.115512796651116</c:v>
                </c:pt>
                <c:pt idx="288">
                  <c:v>14.92033495158703</c:v>
                </c:pt>
                <c:pt idx="289">
                  <c:v>14.727677324772657</c:v>
                </c:pt>
                <c:pt idx="290">
                  <c:v>14.537507374092241</c:v>
                </c:pt>
                <c:pt idx="291">
                  <c:v>14.349792977627491</c:v>
                </c:pt>
                <c:pt idx="292">
                  <c:v>14.164502428231801</c:v>
                </c:pt>
                <c:pt idx="293">
                  <c:v>13.981604428174549</c:v>
                </c:pt>
                <c:pt idx="294">
                  <c:v>13.801068083854551</c:v>
                </c:pt>
                <c:pt idx="295">
                  <c:v>13.622862900581756</c:v>
                </c:pt>
                <c:pt idx="296">
                  <c:v>13.446958777426364</c:v>
                </c:pt>
                <c:pt idx="297">
                  <c:v>13.273326002134404</c:v>
                </c:pt>
                <c:pt idx="298">
                  <c:v>13.101935246109001</c:v>
                </c:pt>
                <c:pt idx="299">
                  <c:v>12.932757559456432</c:v>
                </c:pt>
                <c:pt idx="300">
                  <c:v>12.765764366096152</c:v>
                </c:pt>
                <c:pt idx="301">
                  <c:v>12.600927458933958</c:v>
                </c:pt>
                <c:pt idx="302">
                  <c:v>12.438218995097488</c:v>
                </c:pt>
                <c:pt idx="303">
                  <c:v>12.277611491233236</c:v>
                </c:pt>
                <c:pt idx="304">
                  <c:v>12.119077818864287</c:v>
                </c:pt>
                <c:pt idx="305">
                  <c:v>11.962591199808006</c:v>
                </c:pt>
                <c:pt idx="306">
                  <c:v>11.808125201652892</c:v>
                </c:pt>
                <c:pt idx="307">
                  <c:v>11.655653733293834</c:v>
                </c:pt>
                <c:pt idx="308">
                  <c:v>11.505151040525021</c:v>
                </c:pt>
                <c:pt idx="309">
                  <c:v>11.356591701689753</c:v>
                </c:pt>
                <c:pt idx="310">
                  <c:v>11.209950623386439</c:v>
                </c:pt>
                <c:pt idx="311">
                  <c:v>11.065203036230011</c:v>
                </c:pt>
                <c:pt idx="312">
                  <c:v>10.922324490668101</c:v>
                </c:pt>
                <c:pt idx="313">
                  <c:v>10.781290852851223</c:v>
                </c:pt>
                <c:pt idx="314">
                  <c:v>10.642078300556282</c:v>
                </c:pt>
                <c:pt idx="315">
                  <c:v>10.504663319162727</c:v>
                </c:pt>
                <c:pt idx="316">
                  <c:v>10.369022697680659</c:v>
                </c:pt>
                <c:pt idx="317">
                  <c:v>10.235133524830218</c:v>
                </c:pt>
                <c:pt idx="318">
                  <c:v>10.102973185171603</c:v>
                </c:pt>
                <c:pt idx="319">
                  <c:v>9.9725193552850708</c:v>
                </c:pt>
                <c:pt idx="320">
                  <c:v>9.8437500000002363</c:v>
                </c:pt>
                <c:pt idx="321">
                  <c:v>19.587519171771572</c:v>
                </c:pt>
                <c:pt idx="322">
                  <c:v>19.334596903534344</c:v>
                </c:pt>
                <c:pt idx="323">
                  <c:v>19.084940473773614</c:v>
                </c:pt>
                <c:pt idx="324">
                  <c:v>18.838507712612326</c:v>
                </c:pt>
                <c:pt idx="325">
                  <c:v>18.59525699468859</c:v>
                </c:pt>
                <c:pt idx="326">
                  <c:v>18.355147232124644</c:v>
                </c:pt>
                <c:pt idx="327">
                  <c:v>18.118137867586658</c:v>
                </c:pt>
                <c:pt idx="328">
                  <c:v>17.884188867434109</c:v>
                </c:pt>
                <c:pt idx="329">
                  <c:v>17.653260714957653</c:v>
                </c:pt>
                <c:pt idx="330">
                  <c:v>17.42531440370427</c:v>
                </c:pt>
                <c:pt idx="331">
                  <c:v>17.200311430888643</c:v>
                </c:pt>
                <c:pt idx="332">
                  <c:v>16.978213790889569</c:v>
                </c:pt>
                <c:pt idx="333">
                  <c:v>16.758983968830385</c:v>
                </c:pt>
                <c:pt idx="334">
                  <c:v>16.542584934242253</c:v>
                </c:pt>
                <c:pt idx="335">
                  <c:v>16.328980134809292</c:v>
                </c:pt>
                <c:pt idx="336">
                  <c:v>16.11813349019447</c:v>
                </c:pt>
                <c:pt idx="337">
                  <c:v>15.910009385945196</c:v>
                </c:pt>
                <c:pt idx="338">
                  <c:v>15.704572667477652</c:v>
                </c:pt>
                <c:pt idx="339">
                  <c:v>15.501788634138757</c:v>
                </c:pt>
                <c:pt idx="340">
                  <c:v>15.301623033344818</c:v>
                </c:pt>
                <c:pt idx="341">
                  <c:v>15.104042054795887</c:v>
                </c:pt>
                <c:pt idx="342">
                  <c:v>14.909012324764795</c:v>
                </c:pt>
                <c:pt idx="343">
                  <c:v>14.716500900459947</c:v>
                </c:pt>
                <c:pt idx="344">
                  <c:v>14.526475264460894</c:v>
                </c:pt>
                <c:pt idx="345">
                  <c:v>14.338903319225773</c:v>
                </c:pt>
                <c:pt idx="346">
                  <c:v>14.153753381669649</c:v>
                </c:pt>
                <c:pt idx="347">
                  <c:v>13.970994177812878</c:v>
                </c:pt>
                <c:pt idx="348">
                  <c:v>13.790594837498567</c:v>
                </c:pt>
                <c:pt idx="349">
                  <c:v>13.612524889178241</c:v>
                </c:pt>
                <c:pt idx="350">
                  <c:v>13.436754254764853</c:v>
                </c:pt>
                <c:pt idx="351">
                  <c:v>13.26325324455224</c:v>
                </c:pt>
                <c:pt idx="352">
                  <c:v>13.091992552200178</c:v>
                </c:pt>
                <c:pt idx="353">
                  <c:v>12.922943249784211</c:v>
                </c:pt>
                <c:pt idx="354">
                  <c:v>12.756076782909387</c:v>
                </c:pt>
                <c:pt idx="355">
                  <c:v>12.591364965887085</c:v>
                </c:pt>
                <c:pt idx="356">
                  <c:v>12.428779976974123</c:v>
                </c:pt>
                <c:pt idx="357">
                  <c:v>12.268294353673344</c:v>
                </c:pt>
                <c:pt idx="358">
                  <c:v>12.109880988094879</c:v>
                </c:pt>
                <c:pt idx="359">
                  <c:v>11.953513122377313</c:v>
                </c:pt>
                <c:pt idx="360">
                  <c:v>11.799164344167965</c:v>
                </c:pt>
                <c:pt idx="361">
                  <c:v>11.646808582161537</c:v>
                </c:pt>
                <c:pt idx="362">
                  <c:v>11.496420101696367</c:v>
                </c:pt>
                <c:pt idx="363">
                  <c:v>11.347973500407546</c:v>
                </c:pt>
                <c:pt idx="364">
                  <c:v>11.201443703936162</c:v>
                </c:pt>
                <c:pt idx="365">
                  <c:v>11.056805961693948</c:v>
                </c:pt>
                <c:pt idx="366">
                  <c:v>10.914035842682619</c:v>
                </c:pt>
                <c:pt idx="367">
                  <c:v>10.773109231367194</c:v>
                </c:pt>
                <c:pt idx="368">
                  <c:v>10.634002323602601</c:v>
                </c:pt>
                <c:pt idx="369">
                  <c:v>10.496691622612882</c:v>
                </c:pt>
                <c:pt idx="370">
                  <c:v>10.36115393502231</c:v>
                </c:pt>
                <c:pt idx="371">
                  <c:v>10.227366366937755</c:v>
                </c:pt>
                <c:pt idx="372">
                  <c:v>10.095306320081649</c:v>
                </c:pt>
                <c:pt idx="373">
                  <c:v>9.9649514879748669</c:v>
                </c:pt>
                <c:pt idx="374">
                  <c:v>19.750010726795828</c:v>
                </c:pt>
                <c:pt idx="375">
                  <c:v>19.494990299404002</c:v>
                </c:pt>
                <c:pt idx="376">
                  <c:v>19.243262802800253</c:v>
                </c:pt>
                <c:pt idx="377">
                  <c:v>18.994785717280234</c:v>
                </c:pt>
                <c:pt idx="378">
                  <c:v>18.749517072171866</c:v>
                </c:pt>
                <c:pt idx="379">
                  <c:v>18.507415438746001</c:v>
                </c:pt>
                <c:pt idx="380">
                  <c:v>18.268439923218633</c:v>
                </c:pt>
                <c:pt idx="381">
                  <c:v>18.032550159843456</c:v>
                </c:pt>
                <c:pt idx="382">
                  <c:v>17.799706304093618</c:v>
                </c:pt>
                <c:pt idx="383">
                  <c:v>17.569869025931521</c:v>
                </c:pt>
                <c:pt idx="384">
                  <c:v>17.342999503165526</c:v>
                </c:pt>
                <c:pt idx="385">
                  <c:v>17.119059414892419</c:v>
                </c:pt>
                <c:pt idx="386">
                  <c:v>16.898010935024569</c:v>
                </c:pt>
                <c:pt idx="387">
                  <c:v>16.679816725900672</c:v>
                </c:pt>
                <c:pt idx="388">
                  <c:v>16.464439931978969</c:v>
                </c:pt>
                <c:pt idx="389">
                  <c:v>16.251844173611929</c:v>
                </c:pt>
                <c:pt idx="390">
                  <c:v>16.041993540901299</c:v>
                </c:pt>
                <c:pt idx="391">
                  <c:v>15.834852587632497</c:v>
                </c:pt>
                <c:pt idx="392">
                  <c:v>15.630386325287345</c:v>
                </c:pt>
                <c:pt idx="393">
                  <c:v>15.428560217134095</c:v>
                </c:pt>
                <c:pt idx="394">
                  <c:v>15.229340172393774</c:v>
                </c:pt>
                <c:pt idx="395">
                  <c:v>15.032692540481861</c:v>
                </c:pt>
                <c:pt idx="396">
                  <c:v>14.838584105324289</c:v>
                </c:pt>
                <c:pt idx="397">
                  <c:v>14.646982079746893</c:v>
                </c:pt>
                <c:pt idx="398">
                  <c:v>14.45785409993726</c:v>
                </c:pt>
                <c:pt idx="399">
                  <c:v>14.271168219978104</c:v>
                </c:pt>
                <c:pt idx="400">
                  <c:v>14.086892906451228</c:v>
                </c:pt>
                <c:pt idx="401">
                  <c:v>13.904997033111169</c:v>
                </c:pt>
                <c:pt idx="402">
                  <c:v>13.725449875627604</c:v>
                </c:pt>
                <c:pt idx="403">
                  <c:v>13.548221106395665</c:v>
                </c:pt>
                <c:pt idx="404">
                  <c:v>13.373280789413238</c:v>
                </c:pt>
                <c:pt idx="405">
                  <c:v>13.200599375224442</c:v>
                </c:pt>
                <c:pt idx="406">
                  <c:v>13.030147695928358</c:v>
                </c:pt>
                <c:pt idx="407">
                  <c:v>12.861896960252258</c:v>
                </c:pt>
                <c:pt idx="408">
                  <c:v>12.695818748688406</c:v>
                </c:pt>
                <c:pt idx="409">
                  <c:v>12.531885008693674</c:v>
                </c:pt>
                <c:pt idx="410">
                  <c:v>12.370068049951156</c:v>
                </c:pt>
                <c:pt idx="411">
                  <c:v>12.210340539692922</c:v>
                </c:pt>
                <c:pt idx="412">
                  <c:v>12.052675498083222</c:v>
                </c:pt>
                <c:pt idx="413">
                  <c:v>11.897046293661276</c:v>
                </c:pt>
                <c:pt idx="414">
                  <c:v>11.743426638842887</c:v>
                </c:pt>
                <c:pt idx="415">
                  <c:v>11.591790585480188</c:v>
                </c:pt>
                <c:pt idx="416">
                  <c:v>11.442112520478689</c:v>
                </c:pt>
                <c:pt idx="417">
                  <c:v>11.294367161470914</c:v>
                </c:pt>
                <c:pt idx="418">
                  <c:v>11.14852955254594</c:v>
                </c:pt>
                <c:pt idx="419">
                  <c:v>11.004575060034028</c:v>
                </c:pt>
                <c:pt idx="420">
                  <c:v>10.862479368345735</c:v>
                </c:pt>
                <c:pt idx="421">
                  <c:v>10.722218475864699</c:v>
                </c:pt>
                <c:pt idx="422">
                  <c:v>10.583768690893509</c:v>
                </c:pt>
                <c:pt idx="423">
                  <c:v>10.4471066276519</c:v>
                </c:pt>
                <c:pt idx="424">
                  <c:v>10.312209202326603</c:v>
                </c:pt>
                <c:pt idx="425">
                  <c:v>10.179053629172241</c:v>
                </c:pt>
                <c:pt idx="426">
                  <c:v>10.04761741666255</c:v>
                </c:pt>
                <c:pt idx="427">
                  <c:v>19.874650368024493</c:v>
                </c:pt>
                <c:pt idx="428">
                  <c:v>19.618020541275069</c:v>
                </c:pt>
                <c:pt idx="429">
                  <c:v>19.364704426553672</c:v>
                </c:pt>
                <c:pt idx="430">
                  <c:v>19.114659235819868</c:v>
                </c:pt>
                <c:pt idx="431">
                  <c:v>18.867842733530352</c:v>
                </c:pt>
                <c:pt idx="432">
                  <c:v>18.624213229504889</c:v>
                </c:pt>
                <c:pt idx="433">
                  <c:v>18.383729571884334</c:v>
                </c:pt>
                <c:pt idx="434">
                  <c:v>18.146351140179629</c:v>
                </c:pt>
                <c:pt idx="435">
                  <c:v>17.912037838410512</c:v>
                </c:pt>
                <c:pt idx="436">
                  <c:v>17.680750088332854</c:v>
                </c:pt>
                <c:pt idx="437">
                  <c:v>17.452448822753418</c:v>
                </c:pt>
                <c:pt idx="438">
                  <c:v>17.227095478930966</c:v>
                </c:pt>
                <c:pt idx="439">
                  <c:v>17.004651992062556</c:v>
                </c:pt>
                <c:pt idx="440">
                  <c:v>16.785080788853961</c:v>
                </c:pt>
                <c:pt idx="441">
                  <c:v>16.568344781173092</c:v>
                </c:pt>
                <c:pt idx="442">
                  <c:v>16.354407359785395</c:v>
                </c:pt>
                <c:pt idx="443">
                  <c:v>16.143232388170105</c:v>
                </c:pt>
                <c:pt idx="444">
                  <c:v>15.934784196416402</c:v>
                </c:pt>
                <c:pt idx="445">
                  <c:v>15.729027575198296</c:v>
                </c:pt>
                <c:pt idx="446">
                  <c:v>15.525927769827415</c:v>
                </c:pt>
                <c:pt idx="447">
                  <c:v>15.325450474382494</c:v>
                </c:pt>
                <c:pt idx="448">
                  <c:v>15.127561825914732</c:v>
                </c:pt>
                <c:pt idx="449">
                  <c:v>14.932228398727926</c:v>
                </c:pt>
                <c:pt idx="450">
                  <c:v>14.739417198732493</c:v>
                </c:pt>
                <c:pt idx="451">
                  <c:v>14.549095657872391</c:v>
                </c:pt>
                <c:pt idx="452">
                  <c:v>14.361231628623971</c:v>
                </c:pt>
                <c:pt idx="453">
                  <c:v>14.175793378565915</c:v>
                </c:pt>
                <c:pt idx="454">
                  <c:v>13.992749585019238</c:v>
                </c:pt>
                <c:pt idx="455">
                  <c:v>13.812069329756536</c:v>
                </c:pt>
                <c:pt idx="456">
                  <c:v>13.633722093779532</c:v>
                </c:pt>
                <c:pt idx="457">
                  <c:v>13.457677752164066</c:v>
                </c:pt>
                <c:pt idx="458">
                  <c:v>13.283906568971636</c:v>
                </c:pt>
                <c:pt idx="459">
                  <c:v>13.11237919222666</c:v>
                </c:pt>
                <c:pt idx="460">
                  <c:v>12.94306664895859</c:v>
                </c:pt>
                <c:pt idx="461">
                  <c:v>12.775940340308024</c:v>
                </c:pt>
                <c:pt idx="462">
                  <c:v>12.610972036696042</c:v>
                </c:pt>
                <c:pt idx="463">
                  <c:v>12.448133873055891</c:v>
                </c:pt>
                <c:pt idx="464">
                  <c:v>12.287398344126252</c:v>
                </c:pt>
                <c:pt idx="465">
                  <c:v>12.128738299805295</c:v>
                </c:pt>
                <c:pt idx="466">
                  <c:v>11.972126940564687</c:v>
                </c:pt>
                <c:pt idx="467">
                  <c:v>11.817537812922858</c:v>
                </c:pt>
                <c:pt idx="468">
                  <c:v>11.664944804976694</c:v>
                </c:pt>
                <c:pt idx="469">
                  <c:v>11.514322141990931</c:v>
                </c:pt>
                <c:pt idx="470">
                  <c:v>11.365644382044508</c:v>
                </c:pt>
                <c:pt idx="471">
                  <c:v>11.218886411733124</c:v>
                </c:pt>
                <c:pt idx="472">
                  <c:v>11.074023441927292</c:v>
                </c:pt>
                <c:pt idx="473">
                  <c:v>10.931031003585172</c:v>
                </c:pt>
                <c:pt idx="474">
                  <c:v>10.789884943619462</c:v>
                </c:pt>
                <c:pt idx="475">
                  <c:v>10.650561420817661</c:v>
                </c:pt>
                <c:pt idx="476">
                  <c:v>10.513036901815003</c:v>
                </c:pt>
                <c:pt idx="477">
                  <c:v>10.377288157119411</c:v>
                </c:pt>
                <c:pt idx="478">
                  <c:v>10.243292257187754</c:v>
                </c:pt>
                <c:pt idx="479">
                  <c:v>10.111026568552795</c:v>
                </c:pt>
                <c:pt idx="480">
                  <c:v>9.9804687500001101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A-4C7E-A6EC-5D5DC4191267}"/>
            </c:ext>
          </c:extLst>
        </c:ser>
        <c:ser>
          <c:idx val="2"/>
          <c:order val="1"/>
          <c:tx>
            <c:strRef>
              <c:f>'Multiple IV'!$F$12</c:f>
              <c:strCache>
                <c:ptCount val="1"/>
                <c:pt idx="0">
                  <c:v>MTC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IV'!$K$14:$K$15</c:f>
              <c:numCache>
                <c:formatCode>General</c:formatCode>
                <c:ptCount val="2"/>
                <c:pt idx="0">
                  <c:v>0</c:v>
                </c:pt>
                <c:pt idx="1">
                  <c:v>71.999999999999872</c:v>
                </c:pt>
              </c:numCache>
            </c:numRef>
          </c:xVal>
          <c:yVal>
            <c:numRef>
              <c:f>'Multiple IV'!$L$14:$L$15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A-4C7E-A6EC-5D5DC4191267}"/>
            </c:ext>
          </c:extLst>
        </c:ser>
        <c:ser>
          <c:idx val="0"/>
          <c:order val="2"/>
          <c:tx>
            <c:strRef>
              <c:f>'Multiple IV'!$F$11</c:f>
              <c:strCache>
                <c:ptCount val="1"/>
                <c:pt idx="0">
                  <c:v>MEC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IV'!$K$12:$K$13</c:f>
              <c:numCache>
                <c:formatCode>General</c:formatCode>
                <c:ptCount val="2"/>
                <c:pt idx="0">
                  <c:v>0</c:v>
                </c:pt>
                <c:pt idx="1">
                  <c:v>71.999999999999872</c:v>
                </c:pt>
              </c:numCache>
            </c:numRef>
          </c:xVal>
          <c:yVal>
            <c:numRef>
              <c:f>'Multiple IV'!$L$12:$L$13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A-4C7E-A6EC-5D5DC4191267}"/>
            </c:ext>
          </c:extLst>
        </c:ser>
        <c:ser>
          <c:idx val="3"/>
          <c:order val="3"/>
          <c:tx>
            <c:strRef>
              <c:f>'Multiple IV'!$E$17</c:f>
              <c:strCache>
                <c:ptCount val="1"/>
                <c:pt idx="0">
                  <c:v>1st Dose</c:v>
                </c:pt>
              </c:strCache>
            </c:strRef>
          </c:tx>
          <c:spPr>
            <a:ln w="19050" cap="rnd">
              <a:solidFill>
                <a:srgbClr val="0000CC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IV'!$B$18:$B$498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</c:numCache>
            </c:numRef>
          </c:xVal>
          <c:yVal>
            <c:numRef>
              <c:f>'Multiple IV'!$E$18:$E$498</c:f>
              <c:numCache>
                <c:formatCode>General</c:formatCode>
                <c:ptCount val="481"/>
                <c:pt idx="0">
                  <c:v>10</c:v>
                </c:pt>
                <c:pt idx="1">
                  <c:v>9.8708758030972472</c:v>
                </c:pt>
                <c:pt idx="2">
                  <c:v>9.7434189120170718</c:v>
                </c:pt>
                <c:pt idx="3">
                  <c:v>9.6176077978069401</c:v>
                </c:pt>
                <c:pt idx="4">
                  <c:v>9.4934212095051915</c:v>
                </c:pt>
                <c:pt idx="5">
                  <c:v>9.3708381705514991</c:v>
                </c:pt>
                <c:pt idx="6">
                  <c:v>9.2498379752436861</c:v>
                </c:pt>
                <c:pt idx="7">
                  <c:v>9.1304001852402923</c:v>
                </c:pt>
                <c:pt idx="8">
                  <c:v>9.0125046261083028</c:v>
                </c:pt>
                <c:pt idx="9">
                  <c:v>8.8961313839154439</c:v>
                </c:pt>
                <c:pt idx="10">
                  <c:v>8.7812608018664982</c:v>
                </c:pt>
                <c:pt idx="11">
                  <c:v>8.6678734769830328</c:v>
                </c:pt>
                <c:pt idx="12">
                  <c:v>8.5559502568260228</c:v>
                </c:pt>
                <c:pt idx="13">
                  <c:v>8.4454722362607644</c:v>
                </c:pt>
                <c:pt idx="14">
                  <c:v>8.3364207542635977</c:v>
                </c:pt>
                <c:pt idx="15">
                  <c:v>8.2287773907698245</c:v>
                </c:pt>
                <c:pt idx="16">
                  <c:v>8.1225239635623563</c:v>
                </c:pt>
                <c:pt idx="17">
                  <c:v>8.0176425252005199</c:v>
                </c:pt>
                <c:pt idx="18">
                  <c:v>7.9141153599885321</c:v>
                </c:pt>
                <c:pt idx="19">
                  <c:v>7.8119249809831048</c:v>
                </c:pt>
                <c:pt idx="20">
                  <c:v>7.7110541270397048</c:v>
                </c:pt>
                <c:pt idx="21">
                  <c:v>7.6114857598969374</c:v>
                </c:pt>
                <c:pt idx="22">
                  <c:v>7.5132030612985945</c:v>
                </c:pt>
                <c:pt idx="23">
                  <c:v>7.416189430152845</c:v>
                </c:pt>
                <c:pt idx="24">
                  <c:v>7.320428479728128</c:v>
                </c:pt>
                <c:pt idx="25">
                  <c:v>7.2259040348852341</c:v>
                </c:pt>
                <c:pt idx="26">
                  <c:v>7.1326001293451409</c:v>
                </c:pt>
                <c:pt idx="27">
                  <c:v>7.0405010029921247</c:v>
                </c:pt>
                <c:pt idx="28">
                  <c:v>6.9495910992116858</c:v>
                </c:pt>
                <c:pt idx="29">
                  <c:v>6.859855062262862</c:v>
                </c:pt>
                <c:pt idx="30">
                  <c:v>6.771277734684463</c:v>
                </c:pt>
                <c:pt idx="31">
                  <c:v>6.6838441547348006</c:v>
                </c:pt>
                <c:pt idx="32">
                  <c:v>6.597539553864471</c:v>
                </c:pt>
                <c:pt idx="33">
                  <c:v>6.5123493542217803</c:v>
                </c:pt>
                <c:pt idx="34">
                  <c:v>6.4282591661903759</c:v>
                </c:pt>
                <c:pt idx="35">
                  <c:v>6.345254785958665</c:v>
                </c:pt>
                <c:pt idx="36">
                  <c:v>6.2633221931206382</c:v>
                </c:pt>
                <c:pt idx="37">
                  <c:v>6.1824475483076489</c:v>
                </c:pt>
                <c:pt idx="38">
                  <c:v>6.1026171908507862</c:v>
                </c:pt>
                <c:pt idx="39">
                  <c:v>6.0238176364734315</c:v>
                </c:pt>
                <c:pt idx="40">
                  <c:v>5.946035575013604</c:v>
                </c:pt>
                <c:pt idx="41">
                  <c:v>5.8692578681757199</c:v>
                </c:pt>
                <c:pt idx="42">
                  <c:v>5.793471547311384</c:v>
                </c:pt>
                <c:pt idx="43">
                  <c:v>5.7186638112288302</c:v>
                </c:pt>
                <c:pt idx="44">
                  <c:v>5.6448220240306535</c:v>
                </c:pt>
                <c:pt idx="45">
                  <c:v>5.5719337129794599</c:v>
                </c:pt>
                <c:pt idx="46">
                  <c:v>5.4999865663910752</c:v>
                </c:pt>
                <c:pt idx="47">
                  <c:v>5.4289684315549565</c:v>
                </c:pt>
                <c:pt idx="48">
                  <c:v>5.358867312681463</c:v>
                </c:pt>
                <c:pt idx="49">
                  <c:v>5.2896713688756218</c:v>
                </c:pt>
                <c:pt idx="50">
                  <c:v>5.2213689121370654</c:v>
                </c:pt>
                <c:pt idx="51">
                  <c:v>5.1539484053857958</c:v>
                </c:pt>
                <c:pt idx="52">
                  <c:v>5.0873984605134295</c:v>
                </c:pt>
                <c:pt idx="53">
                  <c:v>5.0217078364596182</c:v>
                </c:pt>
                <c:pt idx="54">
                  <c:v>4.956865437313307</c:v>
                </c:pt>
                <c:pt idx="55">
                  <c:v>4.8928603104384969</c:v>
                </c:pt>
                <c:pt idx="56">
                  <c:v>4.8296816446242241</c:v>
                </c:pt>
                <c:pt idx="57">
                  <c:v>4.7673187682584164</c:v>
                </c:pt>
                <c:pt idx="58">
                  <c:v>4.7057611475253367</c:v>
                </c:pt>
                <c:pt idx="59">
                  <c:v>4.6449983846262981</c:v>
                </c:pt>
                <c:pt idx="60">
                  <c:v>4.5850202160233522</c:v>
                </c:pt>
                <c:pt idx="61">
                  <c:v>4.5258165107056616</c:v>
                </c:pt>
                <c:pt idx="62">
                  <c:v>4.467377268478252</c:v>
                </c:pt>
                <c:pt idx="63">
                  <c:v>4.4096926182728655</c:v>
                </c:pt>
                <c:pt idx="64">
                  <c:v>4.3527528164806162</c:v>
                </c:pt>
                <c:pt idx="65">
                  <c:v>4.2965482453061901</c:v>
                </c:pt>
                <c:pt idx="66">
                  <c:v>4.2410694111432798</c:v>
                </c:pt>
                <c:pt idx="67">
                  <c:v>4.1863069429710089</c:v>
                </c:pt>
                <c:pt idx="68">
                  <c:v>4.1322515907710535</c:v>
                </c:pt>
                <c:pt idx="69">
                  <c:v>4.07889422396521</c:v>
                </c:pt>
                <c:pt idx="70">
                  <c:v>4.0262258298731304</c:v>
                </c:pt>
                <c:pt idx="71">
                  <c:v>3.9742375121899816</c:v>
                </c:pt>
                <c:pt idx="72">
                  <c:v>3.9229204894837491</c:v>
                </c:pt>
                <c:pt idx="73">
                  <c:v>3.872266093711954</c:v>
                </c:pt>
                <c:pt idx="74">
                  <c:v>3.8222657687575219</c:v>
                </c:pt>
                <c:pt idx="75">
                  <c:v>3.7729110689835514</c:v>
                </c:pt>
                <c:pt idx="76">
                  <c:v>3.7241936578067509</c:v>
                </c:pt>
                <c:pt idx="77">
                  <c:v>3.6761053062892879</c:v>
                </c:pt>
                <c:pt idx="78">
                  <c:v>3.6286378917488324</c:v>
                </c:pt>
                <c:pt idx="79">
                  <c:v>3.5817833963865353</c:v>
                </c:pt>
                <c:pt idx="80">
                  <c:v>3.5355339059327324</c:v>
                </c:pt>
                <c:pt idx="81">
                  <c:v>3.4898816083101298</c:v>
                </c:pt>
                <c:pt idx="82">
                  <c:v>3.4448187923142566</c:v>
                </c:pt>
                <c:pt idx="83">
                  <c:v>3.4003378463109475</c:v>
                </c:pt>
                <c:pt idx="84">
                  <c:v>3.3564312569506525</c:v>
                </c:pt>
                <c:pt idx="85">
                  <c:v>3.3130916078993478</c:v>
                </c:pt>
                <c:pt idx="86">
                  <c:v>3.2703115785858223</c:v>
                </c:pt>
                <c:pt idx="87">
                  <c:v>3.2280839429651547</c:v>
                </c:pt>
                <c:pt idx="88">
                  <c:v>3.1864015682981499</c:v>
                </c:pt>
                <c:pt idx="89">
                  <c:v>3.1452574139465321</c:v>
                </c:pt>
                <c:pt idx="90">
                  <c:v>3.1046445301837045</c:v>
                </c:pt>
                <c:pt idx="91">
                  <c:v>3.0645560570208548</c:v>
                </c:pt>
                <c:pt idx="92">
                  <c:v>3.0249852230482253</c:v>
                </c:pt>
                <c:pt idx="93">
                  <c:v>2.9859253442913456</c:v>
                </c:pt>
                <c:pt idx="94">
                  <c:v>2.9473698230820262</c:v>
                </c:pt>
                <c:pt idx="95">
                  <c:v>2.9093121469439382</c:v>
                </c:pt>
                <c:pt idx="96">
                  <c:v>2.8717458874925823</c:v>
                </c:pt>
                <c:pt idx="97">
                  <c:v>2.8346646993494549</c:v>
                </c:pt>
                <c:pt idx="98">
                  <c:v>2.7980623190702469</c:v>
                </c:pt>
                <c:pt idx="99">
                  <c:v>2.7619325640868668</c:v>
                </c:pt>
                <c:pt idx="100">
                  <c:v>2.7262693316631381</c:v>
                </c:pt>
                <c:pt idx="101">
                  <c:v>2.6910665978639776</c:v>
                </c:pt>
                <c:pt idx="102">
                  <c:v>2.6563184165378755</c:v>
                </c:pt>
                <c:pt idx="103">
                  <c:v>2.6220189183125315</c:v>
                </c:pt>
                <c:pt idx="104">
                  <c:v>2.5881623096034385</c:v>
                </c:pt>
                <c:pt idx="105">
                  <c:v>2.5547428716352854</c:v>
                </c:pt>
                <c:pt idx="106">
                  <c:v>2.521754959475992</c:v>
                </c:pt>
                <c:pt idx="107">
                  <c:v>2.4891930010832044</c:v>
                </c:pt>
                <c:pt idx="108">
                  <c:v>2.4570514963631229</c:v>
                </c:pt>
                <c:pt idx="109">
                  <c:v>2.4253250162414632</c:v>
                </c:pt>
                <c:pt idx="110">
                  <c:v>2.3940082017464297</c:v>
                </c:pt>
                <c:pt idx="111">
                  <c:v>2.363095763103519</c:v>
                </c:pt>
                <c:pt idx="112">
                  <c:v>2.3325824788420149</c:v>
                </c:pt>
                <c:pt idx="113">
                  <c:v>2.3024631949130243</c:v>
                </c:pt>
                <c:pt idx="114">
                  <c:v>2.2727328238188953</c:v>
                </c:pt>
                <c:pt idx="115">
                  <c:v>2.2433863437538815</c:v>
                </c:pt>
                <c:pt idx="116">
                  <c:v>2.2144187977558989</c:v>
                </c:pt>
                <c:pt idx="117">
                  <c:v>2.1858252928692403</c:v>
                </c:pt>
                <c:pt idx="118">
                  <c:v>2.157600999318094</c:v>
                </c:pt>
                <c:pt idx="119">
                  <c:v>2.1297411496907412</c:v>
                </c:pt>
                <c:pt idx="120">
                  <c:v>2.1022410381342853</c:v>
                </c:pt>
                <c:pt idx="121">
                  <c:v>2.0750960195597754</c:v>
                </c:pt>
                <c:pt idx="122">
                  <c:v>2.0483015088576</c:v>
                </c:pt>
                <c:pt idx="123">
                  <c:v>2.0218529801230063</c:v>
                </c:pt>
                <c:pt idx="124">
                  <c:v>1.9957459658916248</c:v>
                </c:pt>
                <c:pt idx="125">
                  <c:v>1.9699760563848581</c:v>
                </c:pt>
                <c:pt idx="126">
                  <c:v>1.9445388987650236</c:v>
                </c:pt>
                <c:pt idx="127">
                  <c:v>1.9194301964001044</c:v>
                </c:pt>
                <c:pt idx="128">
                  <c:v>1.8946457081379986</c:v>
                </c:pt>
                <c:pt idx="129">
                  <c:v>1.8701812475901416</c:v>
                </c:pt>
                <c:pt idx="130">
                  <c:v>1.8460326824243753</c:v>
                </c:pt>
                <c:pt idx="131">
                  <c:v>1.8221959336669475</c:v>
                </c:pt>
                <c:pt idx="132">
                  <c:v>1.7986669750135267</c:v>
                </c:pt>
                <c:pt idx="133">
                  <c:v>1.7754418321491141</c:v>
                </c:pt>
                <c:pt idx="134">
                  <c:v>1.7525165820767339</c:v>
                </c:pt>
                <c:pt idx="135">
                  <c:v>1.7298873524547922</c:v>
                </c:pt>
                <c:pt idx="136">
                  <c:v>1.7075503209429967</c:v>
                </c:pt>
                <c:pt idx="137">
                  <c:v>1.6855017145567166</c:v>
                </c:pt>
                <c:pt idx="138">
                  <c:v>1.6637378090296817</c:v>
                </c:pt>
                <c:pt idx="139">
                  <c:v>1.6422549281849115</c:v>
                </c:pt>
                <c:pt idx="140">
                  <c:v>1.6210494433137654</c:v>
                </c:pt>
                <c:pt idx="141">
                  <c:v>1.6001177725630109</c:v>
                </c:pt>
                <c:pt idx="142">
                  <c:v>1.5794563803298087</c:v>
                </c:pt>
                <c:pt idx="143">
                  <c:v>1.5590617766645074</c:v>
                </c:pt>
                <c:pt idx="144">
                  <c:v>1.5389305166811491</c:v>
                </c:pt>
                <c:pt idx="145">
                  <c:v>1.5190591999755898</c:v>
                </c:pt>
                <c:pt idx="146">
                  <c:v>1.4994444700511314</c:v>
                </c:pt>
                <c:pt idx="147">
                  <c:v>1.4800830137515688</c:v>
                </c:pt>
                <c:pt idx="148">
                  <c:v>1.460971560701561</c:v>
                </c:pt>
                <c:pt idx="149">
                  <c:v>1.442106882754226</c:v>
                </c:pt>
                <c:pt idx="150">
                  <c:v>1.4234857934458691</c:v>
                </c:pt>
                <c:pt idx="151">
                  <c:v>1.4051051474577514</c:v>
                </c:pt>
                <c:pt idx="152">
                  <c:v>1.3869618400848107</c:v>
                </c:pt>
                <c:pt idx="153">
                  <c:v>1.3690528067112395</c:v>
                </c:pt>
                <c:pt idx="154">
                  <c:v>1.3513750222928351</c:v>
                </c:pt>
                <c:pt idx="155">
                  <c:v>1.3339255008460347</c:v>
                </c:pt>
                <c:pt idx="156">
                  <c:v>1.3167012949435499</c:v>
                </c:pt>
                <c:pt idx="157">
                  <c:v>1.29969949521651</c:v>
                </c:pt>
                <c:pt idx="158">
                  <c:v>1.2829172298630354</c:v>
                </c:pt>
                <c:pt idx="159">
                  <c:v>1.2663516641631585</c:v>
                </c:pt>
                <c:pt idx="160">
                  <c:v>1.2500000000000053</c:v>
                </c:pt>
                <c:pt idx="161">
                  <c:v>1.2338594753871615</c:v>
                </c:pt>
                <c:pt idx="162">
                  <c:v>1.2179273640021395</c:v>
                </c:pt>
                <c:pt idx="163">
                  <c:v>1.2022009747258733</c:v>
                </c:pt>
                <c:pt idx="164">
                  <c:v>1.1866776511881547</c:v>
                </c:pt>
                <c:pt idx="165">
                  <c:v>1.1713547713189432</c:v>
                </c:pt>
                <c:pt idx="166">
                  <c:v>1.1562297469054665</c:v>
                </c:pt>
                <c:pt idx="167">
                  <c:v>1.1413000231550428</c:v>
                </c:pt>
                <c:pt idx="168">
                  <c:v>1.1265630782635441</c:v>
                </c:pt>
                <c:pt idx="169">
                  <c:v>1.1120164229894367</c:v>
                </c:pt>
                <c:pt idx="170">
                  <c:v>1.0976576002333183</c:v>
                </c:pt>
                <c:pt idx="171">
                  <c:v>1.0834841846228853</c:v>
                </c:pt>
                <c:pt idx="172">
                  <c:v>1.0694937821032588</c:v>
                </c:pt>
                <c:pt idx="173">
                  <c:v>1.0556840295326018</c:v>
                </c:pt>
                <c:pt idx="174">
                  <c:v>1.0420525942829564</c:v>
                </c:pt>
                <c:pt idx="175">
                  <c:v>1.0285971738462345</c:v>
                </c:pt>
                <c:pt idx="176">
                  <c:v>1.015315495445301</c:v>
                </c:pt>
                <c:pt idx="177">
                  <c:v>1.0022053156500714</c:v>
                </c:pt>
                <c:pt idx="178">
                  <c:v>0.98926441999857284</c:v>
                </c:pt>
                <c:pt idx="179">
                  <c:v>0.97649062262289443</c:v>
                </c:pt>
                <c:pt idx="180">
                  <c:v>0.96388176587996977</c:v>
                </c:pt>
                <c:pt idx="181">
                  <c:v>0.95143571998712384</c:v>
                </c:pt>
                <c:pt idx="182">
                  <c:v>0.93915038266233097</c:v>
                </c:pt>
                <c:pt idx="183">
                  <c:v>0.92702367876911229</c:v>
                </c:pt>
                <c:pt idx="184">
                  <c:v>0.91505355996602256</c:v>
                </c:pt>
                <c:pt idx="185">
                  <c:v>0.90323800436066071</c:v>
                </c:pt>
                <c:pt idx="186">
                  <c:v>0.8915750161681496</c:v>
                </c:pt>
                <c:pt idx="187">
                  <c:v>0.88006262537402236</c:v>
                </c:pt>
                <c:pt idx="188">
                  <c:v>0.86869888740146761</c:v>
                </c:pt>
                <c:pt idx="189">
                  <c:v>0.85748188278286452</c:v>
                </c:pt>
                <c:pt idx="190">
                  <c:v>0.84640971683556465</c:v>
                </c:pt>
                <c:pt idx="191">
                  <c:v>0.83548051934185685</c:v>
                </c:pt>
                <c:pt idx="192">
                  <c:v>0.82469244423306565</c:v>
                </c:pt>
                <c:pt idx="193">
                  <c:v>0.81404366927772964</c:v>
                </c:pt>
                <c:pt idx="194">
                  <c:v>0.80353239577380398</c:v>
                </c:pt>
                <c:pt idx="195">
                  <c:v>0.79315684824484023</c:v>
                </c:pt>
                <c:pt idx="196">
                  <c:v>0.78291527414008677</c:v>
                </c:pt>
                <c:pt idx="197">
                  <c:v>0.7728059435384631</c:v>
                </c:pt>
                <c:pt idx="198">
                  <c:v>0.76282714885635527</c:v>
                </c:pt>
                <c:pt idx="199">
                  <c:v>0.75297720455918626</c:v>
                </c:pt>
                <c:pt idx="200">
                  <c:v>0.74325444687670772</c:v>
                </c:pt>
                <c:pt idx="201">
                  <c:v>0.73365723352197221</c:v>
                </c:pt>
                <c:pt idx="202">
                  <c:v>0.72418394341393022</c:v>
                </c:pt>
                <c:pt idx="203">
                  <c:v>0.71483297640361099</c:v>
                </c:pt>
                <c:pt idx="204">
                  <c:v>0.7056027530038389</c:v>
                </c:pt>
                <c:pt idx="205">
                  <c:v>0.69649171412243982</c:v>
                </c:pt>
                <c:pt idx="206">
                  <c:v>0.68749832079889173</c:v>
                </c:pt>
                <c:pt idx="207">
                  <c:v>0.67862105394437688</c:v>
                </c:pt>
                <c:pt idx="208">
                  <c:v>0.6698584140851902</c:v>
                </c:pt>
                <c:pt idx="209">
                  <c:v>0.66120892110945984</c:v>
                </c:pt>
                <c:pt idx="210">
                  <c:v>0.6526711140171404</c:v>
                </c:pt>
                <c:pt idx="211">
                  <c:v>0.64424355067323158</c:v>
                </c:pt>
                <c:pt idx="212">
                  <c:v>0.63592480756418601</c:v>
                </c:pt>
                <c:pt idx="213">
                  <c:v>0.6277134795574596</c:v>
                </c:pt>
                <c:pt idx="214">
                  <c:v>0.6196081796641707</c:v>
                </c:pt>
                <c:pt idx="215">
                  <c:v>0.61160753880481944</c:v>
                </c:pt>
                <c:pt idx="216">
                  <c:v>0.60371020557803523</c:v>
                </c:pt>
                <c:pt idx="217">
                  <c:v>0.59591484603230926</c:v>
                </c:pt>
                <c:pt idx="218">
                  <c:v>0.58822014344067453</c:v>
                </c:pt>
                <c:pt idx="219">
                  <c:v>0.58062479807829459</c:v>
                </c:pt>
                <c:pt idx="220">
                  <c:v>0.57312752700292635</c:v>
                </c:pt>
                <c:pt idx="221">
                  <c:v>0.56572706383821492</c:v>
                </c:pt>
                <c:pt idx="222">
                  <c:v>0.55842215855978872</c:v>
                </c:pt>
                <c:pt idx="223">
                  <c:v>0.55121157728411529</c:v>
                </c:pt>
                <c:pt idx="224">
                  <c:v>0.54409410206008413</c:v>
                </c:pt>
                <c:pt idx="225">
                  <c:v>0.53706853066328109</c:v>
                </c:pt>
                <c:pt idx="226">
                  <c:v>0.53013367639291731</c:v>
                </c:pt>
                <c:pt idx="227">
                  <c:v>0.52328836787138333</c:v>
                </c:pt>
                <c:pt idx="228">
                  <c:v>0.51653144884638891</c:v>
                </c:pt>
                <c:pt idx="229">
                  <c:v>0.50986177799565835</c:v>
                </c:pt>
                <c:pt idx="230">
                  <c:v>0.5032782287341484</c:v>
                </c:pt>
                <c:pt idx="231">
                  <c:v>0.49677968902375497</c:v>
                </c:pt>
                <c:pt idx="232">
                  <c:v>0.49036506118547574</c:v>
                </c:pt>
                <c:pt idx="233">
                  <c:v>0.48403326171400141</c:v>
                </c:pt>
                <c:pt idx="234">
                  <c:v>0.47778322109469729</c:v>
                </c:pt>
                <c:pt idx="235">
                  <c:v>0.47161388362295104</c:v>
                </c:pt>
                <c:pt idx="236">
                  <c:v>0.46552420722585081</c:v>
                </c:pt>
                <c:pt idx="237">
                  <c:v>0.45951316328616815</c:v>
                </c:pt>
                <c:pt idx="238">
                  <c:v>0.45357973646861111</c:v>
                </c:pt>
                <c:pt idx="239">
                  <c:v>0.44772292454832391</c:v>
                </c:pt>
                <c:pt idx="240">
                  <c:v>0.44194173824159849</c:v>
                </c:pt>
                <c:pt idx="241">
                  <c:v>0.43623520103877322</c:v>
                </c:pt>
                <c:pt idx="242">
                  <c:v>0.43060234903928896</c:v>
                </c:pt>
                <c:pt idx="243">
                  <c:v>0.42504223078887521</c:v>
                </c:pt>
                <c:pt idx="244">
                  <c:v>0.41955390711883861</c:v>
                </c:pt>
                <c:pt idx="245">
                  <c:v>0.41413645098742535</c:v>
                </c:pt>
                <c:pt idx="246">
                  <c:v>0.40878894732323456</c:v>
                </c:pt>
                <c:pt idx="247">
                  <c:v>0.40351049287065116</c:v>
                </c:pt>
                <c:pt idx="248">
                  <c:v>0.3983001960372754</c:v>
                </c:pt>
                <c:pt idx="249">
                  <c:v>0.39315717674332318</c:v>
                </c:pt>
                <c:pt idx="250">
                  <c:v>0.38808056627296983</c:v>
                </c:pt>
                <c:pt idx="251">
                  <c:v>0.38306950712761356</c:v>
                </c:pt>
                <c:pt idx="252">
                  <c:v>0.37812315288103493</c:v>
                </c:pt>
                <c:pt idx="253">
                  <c:v>0.37324066803642481</c:v>
                </c:pt>
                <c:pt idx="254">
                  <c:v>0.36842122788525977</c:v>
                </c:pt>
                <c:pt idx="255">
                  <c:v>0.36366401836799878</c:v>
                </c:pt>
                <c:pt idx="256">
                  <c:v>0.35896823593657934</c:v>
                </c:pt>
                <c:pt idx="257">
                  <c:v>0.35433308741868846</c:v>
                </c:pt>
                <c:pt idx="258">
                  <c:v>0.34975778988378731</c:v>
                </c:pt>
                <c:pt idx="259">
                  <c:v>0.34524157051086474</c:v>
                </c:pt>
                <c:pt idx="260">
                  <c:v>0.3407836664578987</c:v>
                </c:pt>
                <c:pt idx="261">
                  <c:v>0.33638332473300347</c:v>
                </c:pt>
                <c:pt idx="262">
                  <c:v>0.33203980206724082</c:v>
                </c:pt>
                <c:pt idx="263">
                  <c:v>0.32775236478907283</c:v>
                </c:pt>
                <c:pt idx="264">
                  <c:v>0.32352028870043603</c:v>
                </c:pt>
                <c:pt idx="265">
                  <c:v>0.319342858954417</c:v>
                </c:pt>
                <c:pt idx="266">
                  <c:v>0.31521936993450517</c:v>
                </c:pt>
                <c:pt idx="267">
                  <c:v>0.31114912513540671</c:v>
                </c:pt>
                <c:pt idx="268">
                  <c:v>0.30713143704539636</c:v>
                </c:pt>
                <c:pt idx="269">
                  <c:v>0.30316562703018896</c:v>
                </c:pt>
                <c:pt idx="270">
                  <c:v>0.29925102521830971</c:v>
                </c:pt>
                <c:pt idx="271">
                  <c:v>0.2953869703879457</c:v>
                </c:pt>
                <c:pt idx="272">
                  <c:v>0.29157280985525763</c:v>
                </c:pt>
                <c:pt idx="273">
                  <c:v>0.2878078993641337</c:v>
                </c:pt>
                <c:pt idx="274">
                  <c:v>0.28409160297736746</c:v>
                </c:pt>
                <c:pt idx="275">
                  <c:v>0.28042329296924079</c:v>
                </c:pt>
                <c:pt idx="276">
                  <c:v>0.27680234971949291</c:v>
                </c:pt>
                <c:pt idx="277">
                  <c:v>0.27322816160866048</c:v>
                </c:pt>
                <c:pt idx="278">
                  <c:v>0.26970012491476703</c:v>
                </c:pt>
                <c:pt idx="279">
                  <c:v>0.26621764371134793</c:v>
                </c:pt>
                <c:pt idx="280">
                  <c:v>0.26278012976679083</c:v>
                </c:pt>
                <c:pt idx="281">
                  <c:v>0.25938700244497698</c:v>
                </c:pt>
                <c:pt idx="282">
                  <c:v>0.25603768860720511</c:v>
                </c:pt>
                <c:pt idx="283">
                  <c:v>0.25273162251538084</c:v>
                </c:pt>
                <c:pt idx="284">
                  <c:v>0.24946824573645801</c:v>
                </c:pt>
                <c:pt idx="285">
                  <c:v>0.24624700704811212</c:v>
                </c:pt>
                <c:pt idx="286">
                  <c:v>0.24306736234563275</c:v>
                </c:pt>
                <c:pt idx="287">
                  <c:v>0.23992877455001771</c:v>
                </c:pt>
                <c:pt idx="288">
                  <c:v>0.23683071351725454</c:v>
                </c:pt>
                <c:pt idx="289">
                  <c:v>0.23377265594877239</c:v>
                </c:pt>
                <c:pt idx="290">
                  <c:v>0.2307540853030515</c:v>
                </c:pt>
                <c:pt idx="291">
                  <c:v>0.22777449170837291</c:v>
                </c:pt>
                <c:pt idx="292">
                  <c:v>0.22483337187669525</c:v>
                </c:pt>
                <c:pt idx="293">
                  <c:v>0.22193022901864365</c:v>
                </c:pt>
                <c:pt idx="294">
                  <c:v>0.21906457275959601</c:v>
                </c:pt>
                <c:pt idx="295">
                  <c:v>0.21623591905685333</c:v>
                </c:pt>
                <c:pt idx="296">
                  <c:v>0.21344379011787884</c:v>
                </c:pt>
                <c:pt idx="297">
                  <c:v>0.21068771431959374</c:v>
                </c:pt>
                <c:pt idx="298">
                  <c:v>0.20796722612871435</c:v>
                </c:pt>
                <c:pt idx="299">
                  <c:v>0.20528186602311799</c:v>
                </c:pt>
                <c:pt idx="300">
                  <c:v>0.20263118041422462</c:v>
                </c:pt>
                <c:pt idx="301">
                  <c:v>0.20001472157038036</c:v>
                </c:pt>
                <c:pt idx="302">
                  <c:v>0.19743204754123003</c:v>
                </c:pt>
                <c:pt idx="303">
                  <c:v>0.19488272208306728</c:v>
                </c:pt>
                <c:pt idx="304">
                  <c:v>0.19236631458514744</c:v>
                </c:pt>
                <c:pt idx="305">
                  <c:v>0.18988239999695247</c:v>
                </c:pt>
                <c:pt idx="306">
                  <c:v>0.18743055875639511</c:v>
                </c:pt>
                <c:pt idx="307">
                  <c:v>0.18501037671894979</c:v>
                </c:pt>
                <c:pt idx="308">
                  <c:v>0.18262144508769879</c:v>
                </c:pt>
                <c:pt idx="309">
                  <c:v>0.18026336034428175</c:v>
                </c:pt>
                <c:pt idx="310">
                  <c:v>0.17793572418073716</c:v>
                </c:pt>
                <c:pt idx="311">
                  <c:v>0.17563814343222245</c:v>
                </c:pt>
                <c:pt idx="312">
                  <c:v>0.17337023001060478</c:v>
                </c:pt>
                <c:pt idx="313">
                  <c:v>0.17113160083890833</c:v>
                </c:pt>
                <c:pt idx="314">
                  <c:v>0.16892187778660764</c:v>
                </c:pt>
                <c:pt idx="315">
                  <c:v>0.16674068760575761</c:v>
                </c:pt>
                <c:pt idx="316">
                  <c:v>0.16458766186794693</c:v>
                </c:pt>
                <c:pt idx="317">
                  <c:v>0.16246243690206694</c:v>
                </c:pt>
                <c:pt idx="318">
                  <c:v>0.16036465373288264</c:v>
                </c:pt>
                <c:pt idx="319">
                  <c:v>0.15829395802039792</c:v>
                </c:pt>
                <c:pt idx="320">
                  <c:v>0.15625000000000383</c:v>
                </c:pt>
                <c:pt idx="321">
                  <c:v>0.15423243442339818</c:v>
                </c:pt>
                <c:pt idx="322">
                  <c:v>0.15224092050027044</c:v>
                </c:pt>
                <c:pt idx="323">
                  <c:v>0.15027512184073719</c:v>
                </c:pt>
                <c:pt idx="324">
                  <c:v>0.14833470639852225</c:v>
                </c:pt>
                <c:pt idx="325">
                  <c:v>0.14641934641487084</c:v>
                </c:pt>
                <c:pt idx="326">
                  <c:v>0.14452871836318615</c:v>
                </c:pt>
                <c:pt idx="327">
                  <c:v>0.14266250289438318</c:v>
                </c:pt>
                <c:pt idx="328">
                  <c:v>0.14082038478294573</c:v>
                </c:pt>
                <c:pt idx="329">
                  <c:v>0.13900205287368234</c:v>
                </c:pt>
                <c:pt idx="330">
                  <c:v>0.13720720002916756</c:v>
                </c:pt>
                <c:pt idx="331">
                  <c:v>0.13543552307786333</c:v>
                </c:pt>
                <c:pt idx="332">
                  <c:v>0.13368672276291005</c:v>
                </c:pt>
                <c:pt idx="333">
                  <c:v>0.1319605036915778</c:v>
                </c:pt>
                <c:pt idx="334">
                  <c:v>0.1302565742853721</c:v>
                </c:pt>
                <c:pt idx="335">
                  <c:v>0.12857464673078178</c:v>
                </c:pt>
                <c:pt idx="336">
                  <c:v>0.12691443693066512</c:v>
                </c:pt>
                <c:pt idx="337">
                  <c:v>0.12527566445626143</c:v>
                </c:pt>
                <c:pt idx="338">
                  <c:v>0.12365805249982403</c:v>
                </c:pt>
                <c:pt idx="339">
                  <c:v>0.12206132782786426</c:v>
                </c:pt>
                <c:pt idx="340">
                  <c:v>0.12048522073499854</c:v>
                </c:pt>
                <c:pt idx="341">
                  <c:v>0.11892946499839284</c:v>
                </c:pt>
                <c:pt idx="342">
                  <c:v>0.11739379783279373</c:v>
                </c:pt>
                <c:pt idx="343">
                  <c:v>0.11587795984614131</c:v>
                </c:pt>
                <c:pt idx="344">
                  <c:v>0.11438169499575512</c:v>
                </c:pt>
                <c:pt idx="345">
                  <c:v>0.11290475054508482</c:v>
                </c:pt>
                <c:pt idx="346">
                  <c:v>0.11144687702102088</c:v>
                </c:pt>
                <c:pt idx="347">
                  <c:v>0.11000782817175493</c:v>
                </c:pt>
                <c:pt idx="348">
                  <c:v>0.10858736092518557</c:v>
                </c:pt>
                <c:pt idx="349">
                  <c:v>0.10718523534786023</c:v>
                </c:pt>
                <c:pt idx="350">
                  <c:v>0.10580121460444766</c:v>
                </c:pt>
                <c:pt idx="351">
                  <c:v>0.1044350649177342</c:v>
                </c:pt>
                <c:pt idx="352">
                  <c:v>0.10308655552913523</c:v>
                </c:pt>
                <c:pt idx="353">
                  <c:v>0.10175545865971822</c:v>
                </c:pt>
                <c:pt idx="354">
                  <c:v>0.10044154947172743</c:v>
                </c:pt>
                <c:pt idx="355">
                  <c:v>9.9144606030606985E-2</c:v>
                </c:pt>
                <c:pt idx="356">
                  <c:v>9.7864409267512817E-2</c:v>
                </c:pt>
                <c:pt idx="357">
                  <c:v>9.6600742942309789E-2</c:v>
                </c:pt>
                <c:pt idx="358">
                  <c:v>9.5353393607046338E-2</c:v>
                </c:pt>
                <c:pt idx="359">
                  <c:v>9.4122150569900087E-2</c:v>
                </c:pt>
                <c:pt idx="360">
                  <c:v>9.2906805859590283E-2</c:v>
                </c:pt>
                <c:pt idx="361">
                  <c:v>9.1707154190248372E-2</c:v>
                </c:pt>
                <c:pt idx="362">
                  <c:v>9.0522992926743068E-2</c:v>
                </c:pt>
                <c:pt idx="363">
                  <c:v>8.9354122050453164E-2</c:v>
                </c:pt>
                <c:pt idx="364">
                  <c:v>8.8200344125481597E-2</c:v>
                </c:pt>
                <c:pt idx="365">
                  <c:v>8.7061464265306698E-2</c:v>
                </c:pt>
                <c:pt idx="366">
                  <c:v>8.5937290099863117E-2</c:v>
                </c:pt>
                <c:pt idx="367">
                  <c:v>8.482763174304879E-2</c:v>
                </c:pt>
                <c:pt idx="368">
                  <c:v>8.3732301760650454E-2</c:v>
                </c:pt>
                <c:pt idx="369">
                  <c:v>8.2651115138684117E-2</c:v>
                </c:pt>
                <c:pt idx="370">
                  <c:v>8.1583889252144201E-2</c:v>
                </c:pt>
                <c:pt idx="371">
                  <c:v>8.053044383415553E-2</c:v>
                </c:pt>
                <c:pt idx="372">
                  <c:v>7.949060094552482E-2</c:v>
                </c:pt>
                <c:pt idx="373">
                  <c:v>7.8464184944683976E-2</c:v>
                </c:pt>
                <c:pt idx="374">
                  <c:v>7.7451022458022864E-2</c:v>
                </c:pt>
                <c:pt idx="375">
                  <c:v>7.6450942350603956E-2</c:v>
                </c:pt>
                <c:pt idx="376">
                  <c:v>7.5463775697255889E-2</c:v>
                </c:pt>
                <c:pt idx="377">
                  <c:v>7.4489355754040157E-2</c:v>
                </c:pt>
                <c:pt idx="378">
                  <c:v>7.3527517930085731E-2</c:v>
                </c:pt>
                <c:pt idx="379">
                  <c:v>7.2578099759788267E-2</c:v>
                </c:pt>
                <c:pt idx="380">
                  <c:v>7.1640940875367168E-2</c:v>
                </c:pt>
                <c:pt idx="381">
                  <c:v>7.0715882979778252E-2</c:v>
                </c:pt>
                <c:pt idx="382">
                  <c:v>6.9802769819974991E-2</c:v>
                </c:pt>
                <c:pt idx="383">
                  <c:v>6.8901447160515772E-2</c:v>
                </c:pt>
                <c:pt idx="384">
                  <c:v>6.801176275751189E-2</c:v>
                </c:pt>
                <c:pt idx="385">
                  <c:v>6.7133566332911426E-2</c:v>
                </c:pt>
                <c:pt idx="386">
                  <c:v>6.6266709549115968E-2</c:v>
                </c:pt>
                <c:pt idx="387">
                  <c:v>6.5411045983924235E-2</c:v>
                </c:pt>
                <c:pt idx="388">
                  <c:v>6.456643110579989E-2</c:v>
                </c:pt>
                <c:pt idx="389">
                  <c:v>6.3732722249458584E-2</c:v>
                </c:pt>
                <c:pt idx="390">
                  <c:v>6.2909778591769799E-2</c:v>
                </c:pt>
                <c:pt idx="391">
                  <c:v>6.2097461127970592E-2</c:v>
                </c:pt>
                <c:pt idx="392">
                  <c:v>6.1295632648185661E-2</c:v>
                </c:pt>
                <c:pt idx="393">
                  <c:v>6.0504157714251362E-2</c:v>
                </c:pt>
                <c:pt idx="394">
                  <c:v>5.9722902636838368E-2</c:v>
                </c:pt>
                <c:pt idx="395">
                  <c:v>5.8951735452870038E-2</c:v>
                </c:pt>
                <c:pt idx="396">
                  <c:v>5.8190525903232523E-2</c:v>
                </c:pt>
                <c:pt idx="397">
                  <c:v>5.7439145410772122E-2</c:v>
                </c:pt>
                <c:pt idx="398">
                  <c:v>5.6697467058577505E-2</c:v>
                </c:pt>
                <c:pt idx="399">
                  <c:v>5.5965365568541564E-2</c:v>
                </c:pt>
                <c:pt idx="400">
                  <c:v>5.5242717280200901E-2</c:v>
                </c:pt>
                <c:pt idx="401">
                  <c:v>5.4529400129847749E-2</c:v>
                </c:pt>
                <c:pt idx="402">
                  <c:v>5.3825293629912174E-2</c:v>
                </c:pt>
                <c:pt idx="403">
                  <c:v>5.313027884861047E-2</c:v>
                </c:pt>
                <c:pt idx="404">
                  <c:v>5.2444238389855832E-2</c:v>
                </c:pt>
                <c:pt idx="405">
                  <c:v>5.1767056373429189E-2</c:v>
                </c:pt>
                <c:pt idx="406">
                  <c:v>5.1098618415405354E-2</c:v>
                </c:pt>
                <c:pt idx="407">
                  <c:v>5.0438811608832387E-2</c:v>
                </c:pt>
                <c:pt idx="408">
                  <c:v>4.9787524504660431E-2</c:v>
                </c:pt>
                <c:pt idx="409">
                  <c:v>4.9144647092916369E-2</c:v>
                </c:pt>
                <c:pt idx="410">
                  <c:v>4.8510070784122186E-2</c:v>
                </c:pt>
                <c:pt idx="411">
                  <c:v>4.7883688390952611E-2</c:v>
                </c:pt>
                <c:pt idx="412">
                  <c:v>4.7265394110130296E-2</c:v>
                </c:pt>
                <c:pt idx="413">
                  <c:v>4.6655083504554051E-2</c:v>
                </c:pt>
                <c:pt idx="414">
                  <c:v>4.6052653485658387E-2</c:v>
                </c:pt>
                <c:pt idx="415">
                  <c:v>4.5458002296000763E-2</c:v>
                </c:pt>
                <c:pt idx="416">
                  <c:v>4.4871029492073278E-2</c:v>
                </c:pt>
                <c:pt idx="417">
                  <c:v>4.4291635927336939E-2</c:v>
                </c:pt>
                <c:pt idx="418">
                  <c:v>4.3719723735474267E-2</c:v>
                </c:pt>
                <c:pt idx="419">
                  <c:v>4.3155196313858946E-2</c:v>
                </c:pt>
                <c:pt idx="420">
                  <c:v>4.2597958307238198E-2</c:v>
                </c:pt>
                <c:pt idx="421">
                  <c:v>4.2047915591626267E-2</c:v>
                </c:pt>
                <c:pt idx="422">
                  <c:v>4.1504975258405935E-2</c:v>
                </c:pt>
                <c:pt idx="423">
                  <c:v>4.0969045598634887E-2</c:v>
                </c:pt>
                <c:pt idx="424">
                  <c:v>4.0440036087555302E-2</c:v>
                </c:pt>
                <c:pt idx="425">
                  <c:v>3.991785736930293E-2</c:v>
                </c:pt>
                <c:pt idx="426">
                  <c:v>3.9402421241813923E-2</c:v>
                </c:pt>
                <c:pt idx="427">
                  <c:v>3.8893640641926623E-2</c:v>
                </c:pt>
                <c:pt idx="428">
                  <c:v>3.8391429630675301E-2</c:v>
                </c:pt>
                <c:pt idx="429">
                  <c:v>3.7895703378774299E-2</c:v>
                </c:pt>
                <c:pt idx="430">
                  <c:v>3.7406378152289366E-2</c:v>
                </c:pt>
                <c:pt idx="431">
                  <c:v>3.6923371298493844E-2</c:v>
                </c:pt>
                <c:pt idx="432">
                  <c:v>3.6446601231907808E-2</c:v>
                </c:pt>
                <c:pt idx="433">
                  <c:v>3.5975987420517296E-2</c:v>
                </c:pt>
                <c:pt idx="434">
                  <c:v>3.5511450372171495E-2</c:v>
                </c:pt>
                <c:pt idx="435">
                  <c:v>3.5052911621155619E-2</c:v>
                </c:pt>
                <c:pt idx="436">
                  <c:v>3.4600293714937114E-2</c:v>
                </c:pt>
                <c:pt idx="437">
                  <c:v>3.4153520201083032E-2</c:v>
                </c:pt>
                <c:pt idx="438">
                  <c:v>3.3712515614346308E-2</c:v>
                </c:pt>
                <c:pt idx="439">
                  <c:v>3.3277205463918894E-2</c:v>
                </c:pt>
                <c:pt idx="440">
                  <c:v>3.2847516220849235E-2</c:v>
                </c:pt>
                <c:pt idx="441">
                  <c:v>3.242337530562249E-2</c:v>
                </c:pt>
                <c:pt idx="442">
                  <c:v>3.2004711075900971E-2</c:v>
                </c:pt>
                <c:pt idx="443">
                  <c:v>3.1591452814422924E-2</c:v>
                </c:pt>
                <c:pt idx="444">
                  <c:v>3.118353071705755E-2</c:v>
                </c:pt>
                <c:pt idx="445">
                  <c:v>3.0780875881014295E-2</c:v>
                </c:pt>
                <c:pt idx="446">
                  <c:v>3.0383420293204351E-2</c:v>
                </c:pt>
                <c:pt idx="447">
                  <c:v>2.9991096818752432E-2</c:v>
                </c:pt>
                <c:pt idx="448">
                  <c:v>2.9603839189657005E-2</c:v>
                </c:pt>
                <c:pt idx="449">
                  <c:v>2.9221581993596722E-2</c:v>
                </c:pt>
                <c:pt idx="450">
                  <c:v>2.8844260662881597E-2</c:v>
                </c:pt>
                <c:pt idx="451">
                  <c:v>2.8471811463546756E-2</c:v>
                </c:pt>
                <c:pt idx="452">
                  <c:v>2.8104171484587034E-2</c:v>
                </c:pt>
                <c:pt idx="453">
                  <c:v>2.7741278627330567E-2</c:v>
                </c:pt>
                <c:pt idx="454">
                  <c:v>2.7383071594949598E-2</c:v>
                </c:pt>
                <c:pt idx="455">
                  <c:v>2.7029489882106718E-2</c:v>
                </c:pt>
                <c:pt idx="456">
                  <c:v>2.6680473764734897E-2</c:v>
                </c:pt>
                <c:pt idx="457">
                  <c:v>2.6335964289949249E-2</c:v>
                </c:pt>
                <c:pt idx="458">
                  <c:v>2.5995903266089304E-2</c:v>
                </c:pt>
                <c:pt idx="459">
                  <c:v>2.5660233252889752E-2</c:v>
                </c:pt>
                <c:pt idx="460">
                  <c:v>2.5328897551778071E-2</c:v>
                </c:pt>
                <c:pt idx="461">
                  <c:v>2.5001840196297514E-2</c:v>
                </c:pt>
                <c:pt idx="462">
                  <c:v>2.4679005942653716E-2</c:v>
                </c:pt>
                <c:pt idx="463">
                  <c:v>2.4360340260383362E-2</c:v>
                </c:pt>
                <c:pt idx="464">
                  <c:v>2.4045789323143347E-2</c:v>
                </c:pt>
                <c:pt idx="465">
                  <c:v>2.3735299999618969E-2</c:v>
                </c:pt>
                <c:pt idx="466">
                  <c:v>2.3428819844549288E-2</c:v>
                </c:pt>
                <c:pt idx="467">
                  <c:v>2.3126297089868606E-2</c:v>
                </c:pt>
                <c:pt idx="468">
                  <c:v>2.2827680635962223E-2</c:v>
                </c:pt>
                <c:pt idx="469">
                  <c:v>2.2532920043035094E-2</c:v>
                </c:pt>
                <c:pt idx="470">
                  <c:v>2.2241965522592E-2</c:v>
                </c:pt>
                <c:pt idx="471">
                  <c:v>2.1954767929027647E-2</c:v>
                </c:pt>
                <c:pt idx="472">
                  <c:v>2.1671278751325438E-2</c:v>
                </c:pt>
                <c:pt idx="473">
                  <c:v>2.1391450104863347E-2</c:v>
                </c:pt>
                <c:pt idx="474">
                  <c:v>2.111523472332576E-2</c:v>
                </c:pt>
                <c:pt idx="475">
                  <c:v>2.0842585950719493E-2</c:v>
                </c:pt>
                <c:pt idx="476">
                  <c:v>2.0573457733493158E-2</c:v>
                </c:pt>
                <c:pt idx="477">
                  <c:v>2.0307804612758149E-2</c:v>
                </c:pt>
                <c:pt idx="478">
                  <c:v>2.0045581716610097E-2</c:v>
                </c:pt>
                <c:pt idx="479">
                  <c:v>1.9786744752549511E-2</c:v>
                </c:pt>
                <c:pt idx="480">
                  <c:v>1.9531250000000226E-2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A-4C7E-A6EC-5D5DC419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0392"/>
        <c:axId val="183855664"/>
      </c:scatterChart>
      <c:valAx>
        <c:axId val="18544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5664"/>
        <c:crosses val="autoZero"/>
        <c:crossBetween val="midCat"/>
        <c:majorUnit val="12"/>
        <c:minorUnit val="6"/>
      </c:valAx>
      <c:valAx>
        <c:axId val="183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1.11112146484648E-2"/>
              <c:y val="0.1591048846166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48399053668591"/>
          <c:y val="0.5589514946995261"/>
          <c:w val="0.3252340203036751"/>
          <c:h val="0.2922098374066878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50123468294274"/>
          <c:y val="7.2145754507959237E-2"/>
          <c:w val="0.77594330294511993"/>
          <c:h val="0.743928145345468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'Multiple Oral 1C'!$D$24</c:f>
              <c:strCache>
                <c:ptCount val="1"/>
                <c:pt idx="0">
                  <c:v>Con'n (mg/L)</c:v>
                </c:pt>
              </c:strCache>
            </c:strRef>
          </c:tx>
          <c:spPr>
            <a:ln w="9525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CC"/>
              </a:solidFill>
              <a:ln w="9525">
                <a:solidFill>
                  <a:srgbClr val="0000CC"/>
                </a:solidFill>
                <a:round/>
              </a:ln>
              <a:effectLst/>
            </c:spPr>
          </c:marker>
          <c:xVal>
            <c:numRef>
              <c:f>'Multiple Oral 1C'!$B$25:$B$505</c:f>
              <c:numCache>
                <c:formatCode>General</c:formatCode>
                <c:ptCount val="4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</c:numCache>
            </c:numRef>
          </c:xVal>
          <c:yVal>
            <c:numRef>
              <c:f>'Multiple Oral 1C'!$D$25:$D$505</c:f>
              <c:numCache>
                <c:formatCode>General</c:formatCode>
                <c:ptCount val="481"/>
                <c:pt idx="0">
                  <c:v>0</c:v>
                </c:pt>
                <c:pt idx="1">
                  <c:v>0.1126382407075687</c:v>
                </c:pt>
                <c:pt idx="2">
                  <c:v>0.20542027598277623</c:v>
                </c:pt>
                <c:pt idx="3">
                  <c:v>0.28153854241996723</c:v>
                </c:pt>
                <c:pt idx="4">
                  <c:v>0.34367697741016462</c:v>
                </c:pt>
                <c:pt idx="5">
                  <c:v>0.39409193299826506</c:v>
                </c:pt>
                <c:pt idx="6">
                  <c:v>0.43468021588694961</c:v>
                </c:pt>
                <c:pt idx="7">
                  <c:v>0.46703630186641298</c:v>
                </c:pt>
                <c:pt idx="8">
                  <c:v>0.49250044706041601</c:v>
                </c:pt>
                <c:pt idx="9">
                  <c:v>0.51219914434061387</c:v>
                </c:pt>
                <c:pt idx="10">
                  <c:v>0.52707914282307755</c:v>
                </c:pt>
                <c:pt idx="11">
                  <c:v>0.53793605458640603</c:v>
                </c:pt>
                <c:pt idx="12">
                  <c:v>0.54543840980653624</c:v>
                </c:pt>
                <c:pt idx="13">
                  <c:v>0.55014788448407592</c:v>
                </c:pt>
                <c:pt idx="14">
                  <c:v>0.552536309720978</c:v>
                </c:pt>
                <c:pt idx="15">
                  <c:v>0.5529999746161115</c:v>
                </c:pt>
                <c:pt idx="16">
                  <c:v>0.55187165337714217</c:v>
                </c:pt>
                <c:pt idx="17">
                  <c:v>0.54943071873650318</c:v>
                </c:pt>
                <c:pt idx="18">
                  <c:v>0.54591164614972498</c:v>
                </c:pt>
                <c:pt idx="19">
                  <c:v>0.54151116481077388</c:v>
                </c:pt>
                <c:pt idx="20">
                  <c:v>0.5363942707829743</c:v>
                </c:pt>
                <c:pt idx="21">
                  <c:v>0.53069928328927785</c:v>
                </c:pt>
                <c:pt idx="22">
                  <c:v>0.52454209640088745</c:v>
                </c:pt>
                <c:pt idx="23">
                  <c:v>0.51801975414143986</c:v>
                </c:pt>
                <c:pt idx="24">
                  <c:v>0.51121345665591056</c:v>
                </c:pt>
                <c:pt idx="25">
                  <c:v>0.50419108796600443</c:v>
                </c:pt>
                <c:pt idx="26">
                  <c:v>0.49700934143142173</c:v>
                </c:pt>
                <c:pt idx="27">
                  <c:v>0.48971550692548038</c:v>
                </c:pt>
                <c:pt idx="28">
                  <c:v>0.48234897354957001</c:v>
                </c:pt>
                <c:pt idx="29">
                  <c:v>0.47494249314720377</c:v>
                </c:pt>
                <c:pt idx="30">
                  <c:v>0.46752324267725448</c:v>
                </c:pt>
                <c:pt idx="31">
                  <c:v>0.46011371745051066</c:v>
                </c:pt>
                <c:pt idx="32">
                  <c:v>0.45273248214168071</c:v>
                </c:pt>
                <c:pt idx="33">
                  <c:v>0.55803304291469635</c:v>
                </c:pt>
                <c:pt idx="34">
                  <c:v>0.64353345072080226</c:v>
                </c:pt>
                <c:pt idx="35">
                  <c:v>0.71243631717087152</c:v>
                </c:pt>
                <c:pt idx="36">
                  <c:v>0.76743380778170978</c:v>
                </c:pt>
                <c:pt idx="37">
                  <c:v>0.81078887122554733</c:v>
                </c:pt>
                <c:pt idx="38">
                  <c:v>0.84440354444939736</c:v>
                </c:pt>
                <c:pt idx="39">
                  <c:v>0.86987638994426897</c:v>
                </c:pt>
                <c:pt idx="40">
                  <c:v>0.8885507942826385</c:v>
                </c:pt>
                <c:pt idx="41">
                  <c:v>0.90155558193355412</c:v>
                </c:pt>
                <c:pt idx="42">
                  <c:v>0.90983916702658585</c:v>
                </c:pt>
                <c:pt idx="43">
                  <c:v>0.91419827120437225</c:v>
                </c:pt>
                <c:pt idx="44">
                  <c:v>0.91530207212272974</c:v>
                </c:pt>
                <c:pt idx="45">
                  <c:v>0.91371250960278649</c:v>
                </c:pt>
                <c:pt idx="46">
                  <c:v>0.90990136077051287</c:v>
                </c:pt>
                <c:pt idx="47">
                  <c:v>0.9042645982533094</c:v>
                </c:pt>
                <c:pt idx="48">
                  <c:v>0.89713446371290584</c:v>
                </c:pt>
                <c:pt idx="49">
                  <c:v>0.88878962021659924</c:v>
                </c:pt>
                <c:pt idx="50">
                  <c:v>0.87946368911429396</c:v>
                </c:pt>
                <c:pt idx="51">
                  <c:v>0.86935242845597271</c:v>
                </c:pt>
                <c:pt idx="52">
                  <c:v>0.85861976908902016</c:v>
                </c:pt>
                <c:pt idx="53">
                  <c:v>0.84740289018621029</c:v>
                </c:pt>
                <c:pt idx="54">
                  <c:v>0.83581648703789158</c:v>
                </c:pt>
                <c:pt idx="55">
                  <c:v>0.82395635962549363</c:v>
                </c:pt>
                <c:pt idx="56">
                  <c:v>0.81190243004587059</c:v>
                </c:pt>
                <c:pt idx="57">
                  <c:v>0.79972127966170337</c:v>
                </c:pt>
                <c:pt idx="58">
                  <c:v>0.78746828239454181</c:v>
                </c:pt>
                <c:pt idx="59">
                  <c:v>0.77518939841886625</c:v>
                </c:pt>
                <c:pt idx="60">
                  <c:v>0.76292268229175164</c:v>
                </c:pt>
                <c:pt idx="61">
                  <c:v>0.75069955095556629</c:v>
                </c:pt>
                <c:pt idx="62">
                  <c:v>0.73854584982182703</c:v>
                </c:pt>
                <c:pt idx="63">
                  <c:v>0.72648274906523014</c:v>
                </c:pt>
                <c:pt idx="64">
                  <c:v>0.71452749714498298</c:v>
                </c:pt>
                <c:pt idx="65">
                  <c:v>0.81533229497956028</c:v>
                </c:pt>
                <c:pt idx="66">
                  <c:v>0.8964139009085772</c:v>
                </c:pt>
                <c:pt idx="67">
                  <c:v>0.96097364790561113</c:v>
                </c:pt>
                <c:pt idx="68">
                  <c:v>1.0117024378941681</c:v>
                </c:pt>
                <c:pt idx="69">
                  <c:v>1.05086197184008</c:v>
                </c:pt>
                <c:pt idx="70">
                  <c:v>1.0803530555240566</c:v>
                </c:pt>
                <c:pt idx="71">
                  <c:v>1.1017730373055239</c:v>
                </c:pt>
                <c:pt idx="72">
                  <c:v>1.1164641070223154</c:v>
                </c:pt>
                <c:pt idx="73">
                  <c:v>1.1255539100575829</c:v>
                </c:pt>
                <c:pt idx="74">
                  <c:v>1.1299896992636147</c:v>
                </c:pt>
                <c:pt idx="75">
                  <c:v>1.130567052897824</c:v>
                </c:pt>
                <c:pt idx="76">
                  <c:v>1.1279540231429206</c:v>
                </c:pt>
                <c:pt idx="77">
                  <c:v>1.12271144222666</c:v>
                </c:pt>
                <c:pt idx="78">
                  <c:v>1.1153099974857448</c:v>
                </c:pt>
                <c:pt idx="79">
                  <c:v>1.1061445894512369</c:v>
                </c:pt>
                <c:pt idx="80">
                  <c:v>1.0955464052412263</c:v>
                </c:pt>
                <c:pt idx="81">
                  <c:v>1.0837930707681855</c:v>
                </c:pt>
                <c:pt idx="82">
                  <c:v>1.0711171874330521</c:v>
                </c:pt>
                <c:pt idx="83">
                  <c:v>1.0577135103444555</c:v>
                </c:pt>
                <c:pt idx="84">
                  <c:v>1.0437449842057216</c:v>
                </c:pt>
                <c:pt idx="85">
                  <c:v>1.0293478186231235</c:v>
                </c:pt>
                <c:pt idx="86">
                  <c:v>1.0146357556711609</c:v>
                </c:pt>
                <c:pt idx="87">
                  <c:v>0.99970365823384222</c:v>
                </c:pt>
                <c:pt idx="88">
                  <c:v>0.98463052719305466</c:v>
                </c:pt>
                <c:pt idx="89">
                  <c:v>0.96948203834053015</c:v>
                </c:pt>
                <c:pt idx="90">
                  <c:v>0.95431267543107712</c:v>
                </c:pt>
                <c:pt idx="91">
                  <c:v>0.93916752363634037</c:v>
                </c:pt>
                <c:pt idx="92">
                  <c:v>0.9240837774344256</c:v>
                </c:pt>
                <c:pt idx="93">
                  <c:v>0.90909200837342197</c:v>
                </c:pt>
                <c:pt idx="94">
                  <c:v>0.89421723091745431</c:v>
                </c:pt>
                <c:pt idx="95">
                  <c:v>0.87947979850469427</c:v>
                </c:pt>
                <c:pt idx="96">
                  <c:v>0.86489615683478882</c:v>
                </c:pt>
                <c:pt idx="97">
                  <c:v>0.96311771781210487</c:v>
                </c:pt>
                <c:pt idx="98">
                  <c:v>1.0416604642787002</c:v>
                </c:pt>
                <c:pt idx="99">
                  <c:v>1.103724967001023</c:v>
                </c:pt>
                <c:pt idx="100">
                  <c:v>1.1520013787626719</c:v>
                </c:pt>
                <c:pt idx="101">
                  <c:v>1.1887506642366088</c:v>
                </c:pt>
                <c:pt idx="102">
                  <c:v>1.2158729055406243</c:v>
                </c:pt>
                <c:pt idx="103">
                  <c:v>1.2349647397872434</c:v>
                </c:pt>
                <c:pt idx="104">
                  <c:v>1.2473676577726733</c:v>
                </c:pt>
                <c:pt idx="105">
                  <c:v>1.2542086178361889</c:v>
                </c:pt>
                <c:pt idx="106">
                  <c:v>1.2564341975796431</c:v>
                </c:pt>
                <c:pt idx="107">
                  <c:v>1.2548393116023737</c:v>
                </c:pt>
                <c:pt idx="108">
                  <c:v>1.2500913598235033</c:v>
                </c:pt>
                <c:pt idx="109">
                  <c:v>1.2427505334070137</c:v>
                </c:pt>
                <c:pt idx="110">
                  <c:v>1.2332868896341449</c:v>
                </c:pt>
                <c:pt idx="111">
                  <c:v>1.2220947098004546</c:v>
                </c:pt>
                <c:pt idx="112">
                  <c:v>1.2095045724232414</c:v>
                </c:pt>
                <c:pt idx="113">
                  <c:v>1.1957935052667437</c:v>
                </c:pt>
                <c:pt idx="114">
                  <c:v>1.1811935218571019</c:v>
                </c:pt>
                <c:pt idx="115">
                  <c:v>1.1658987995254766</c:v>
                </c:pt>
                <c:pt idx="116">
                  <c:v>1.1500717151219055</c:v>
                </c:pt>
                <c:pt idx="117">
                  <c:v>1.1338479201533322</c:v>
                </c:pt>
                <c:pt idx="118">
                  <c:v>1.1173406081815445</c:v>
                </c:pt>
                <c:pt idx="119">
                  <c:v>1.1006441029999539</c:v>
                </c:pt>
                <c:pt idx="120">
                  <c:v>1.0838368756602592</c:v>
                </c:pt>
                <c:pt idx="121">
                  <c:v>1.0669840812254594</c:v>
                </c:pt>
                <c:pt idx="122">
                  <c:v>1.0501396916668402</c:v>
                </c:pt>
                <c:pt idx="123">
                  <c:v>1.0333482891641559</c:v>
                </c:pt>
                <c:pt idx="124">
                  <c:v>1.0166465738442985</c:v>
                </c:pt>
                <c:pt idx="125">
                  <c:v>1.0000646313964467</c:v>
                </c:pt>
                <c:pt idx="126">
                  <c:v>0.98362699877228121</c:v>
                </c:pt>
                <c:pt idx="127">
                  <c:v>0.96735356010065576</c:v>
                </c:pt>
                <c:pt idx="128">
                  <c:v>0.95126029983414184</c:v>
                </c:pt>
                <c:pt idx="129">
                  <c:v>1.0479981765538025</c:v>
                </c:pt>
                <c:pt idx="130">
                  <c:v>1.125082727566064</c:v>
                </c:pt>
                <c:pt idx="131">
                  <c:v>1.1857140857556538</c:v>
                </c:pt>
                <c:pt idx="132">
                  <c:v>1.2325819735468895</c:v>
                </c:pt>
                <c:pt idx="133">
                  <c:v>1.2679469326466788</c:v>
                </c:pt>
                <c:pt idx="134">
                  <c:v>1.293708629472986</c:v>
                </c:pt>
                <c:pt idx="135">
                  <c:v>1.3114632925799221</c:v>
                </c:pt>
                <c:pt idx="136">
                  <c:v>1.3225520112240161</c:v>
                </c:pt>
                <c:pt idx="137">
                  <c:v>1.328101349103032</c:v>
                </c:pt>
                <c:pt idx="138">
                  <c:v>1.3290574959569783</c:v>
                </c:pt>
                <c:pt idx="139">
                  <c:v>1.3262149851865528</c:v>
                </c:pt>
                <c:pt idx="140">
                  <c:v>1.3202408420609753</c:v>
                </c:pt>
                <c:pt idx="141">
                  <c:v>1.3116948895305633</c:v>
                </c:pt>
                <c:pt idx="142">
                  <c:v>1.3010468229885657</c:v>
                </c:pt>
                <c:pt idx="143">
                  <c:v>1.2886905680595511</c:v>
                </c:pt>
                <c:pt idx="144">
                  <c:v>1.2749563537000304</c:v>
                </c:pt>
                <c:pt idx="145">
                  <c:v>1.2601208641186892</c:v>
                </c:pt>
                <c:pt idx="146">
                  <c:v>1.2444157751881844</c:v>
                </c:pt>
                <c:pt idx="147">
                  <c:v>1.2280349323868698</c:v>
                </c:pt>
                <c:pt idx="148">
                  <c:v>1.2111403864130017</c:v>
                </c:pt>
                <c:pt idx="149">
                  <c:v>1.1938674682248305</c:v>
                </c:pt>
                <c:pt idx="150">
                  <c:v>1.1763290563422788</c:v>
                </c:pt>
                <c:pt idx="151">
                  <c:v>1.1586191649291218</c:v>
                </c:pt>
                <c:pt idx="152">
                  <c:v>1.1408159607266692</c:v>
                </c:pt>
                <c:pt idx="153">
                  <c:v>1.1229842997153991</c:v>
                </c:pt>
                <c:pt idx="154">
                  <c:v>1.1051778599221322</c:v>
                </c:pt>
                <c:pt idx="155">
                  <c:v>1.0874409346319458</c:v>
                </c:pt>
                <c:pt idx="156">
                  <c:v>1.0698099400400916</c:v>
                </c:pt>
                <c:pt idx="157">
                  <c:v>1.0523146827818814</c:v>
                </c:pt>
                <c:pt idx="158">
                  <c:v>1.0349794255491065</c:v>
                </c:pt>
                <c:pt idx="159">
                  <c:v>1.0178237829223513</c:v>
                </c:pt>
                <c:pt idx="160">
                  <c:v>1.0008634744365947</c:v>
                </c:pt>
                <c:pt idx="161">
                  <c:v>1.0967491983064319</c:v>
                </c:pt>
                <c:pt idx="162">
                  <c:v>1.1729962359447621</c:v>
                </c:pt>
                <c:pt idx="163">
                  <c:v>1.2328044687388813</c:v>
                </c:pt>
                <c:pt idx="164">
                  <c:v>1.2788633719362512</c:v>
                </c:pt>
                <c:pt idx="165">
                  <c:v>1.3134332443132737</c:v>
                </c:pt>
                <c:pt idx="166">
                  <c:v>1.3384135135308075</c:v>
                </c:pt>
                <c:pt idx="167">
                  <c:v>1.3554001734875627</c:v>
                </c:pt>
                <c:pt idx="168">
                  <c:v>1.3657340828159052</c:v>
                </c:pt>
                <c:pt idx="169">
                  <c:v>1.3705415785514221</c:v>
                </c:pt>
                <c:pt idx="170">
                  <c:v>1.3707686276658646</c:v>
                </c:pt>
                <c:pt idx="171">
                  <c:v>1.367209544618698</c:v>
                </c:pt>
                <c:pt idx="172">
                  <c:v>1.3605311394991904</c:v>
                </c:pt>
                <c:pt idx="173">
                  <c:v>1.351293023774369</c:v>
                </c:pt>
                <c:pt idx="174">
                  <c:v>1.3399646849873486</c:v>
                </c:pt>
                <c:pt idx="175">
                  <c:v>1.3269398444833054</c:v>
                </c:pt>
                <c:pt idx="176">
                  <c:v>1.312548530448755</c:v>
                </c:pt>
                <c:pt idx="177">
                  <c:v>1.2970672297714962</c:v>
                </c:pt>
                <c:pt idx="178">
                  <c:v>1.2807274243931532</c:v>
                </c:pt>
                <c:pt idx="179">
                  <c:v>1.2637227691926669</c:v>
                </c:pt>
                <c:pt idx="180">
                  <c:v>1.2462151275432642</c:v>
                </c:pt>
                <c:pt idx="181">
                  <c:v>1.2283396462962979</c:v>
                </c:pt>
                <c:pt idx="182">
                  <c:v>1.2102090230276397</c:v>
                </c:pt>
                <c:pt idx="183">
                  <c:v>1.1919170940655237</c:v>
                </c:pt>
                <c:pt idx="184">
                  <c:v>1.1735418513708269</c:v>
                </c:pt>
                <c:pt idx="185">
                  <c:v>1.1551479791462183</c:v>
                </c:pt>
                <c:pt idx="186">
                  <c:v>1.1367889865917489</c:v>
                </c:pt>
                <c:pt idx="187">
                  <c:v>1.1185090010660694</c:v>
                </c:pt>
                <c:pt idx="188">
                  <c:v>1.1003442756885216</c:v>
                </c:pt>
                <c:pt idx="189">
                  <c:v>1.0823244568200536</c:v>
                </c:pt>
                <c:pt idx="190">
                  <c:v>1.0644736496315113</c:v>
                </c:pt>
                <c:pt idx="191">
                  <c:v>1.0468113138886486</c:v>
                </c:pt>
                <c:pt idx="192">
                  <c:v>1.0293530169712406</c:v>
                </c:pt>
                <c:pt idx="193">
                  <c:v>1.1247493075526134</c:v>
                </c:pt>
                <c:pt idx="194">
                  <c:v>1.2005153200734271</c:v>
                </c:pt>
                <c:pt idx="195">
                  <c:v>1.259850791473633</c:v>
                </c:pt>
                <c:pt idx="196">
                  <c:v>1.3054450550348682</c:v>
                </c:pt>
                <c:pt idx="197">
                  <c:v>1.3395582700065967</c:v>
                </c:pt>
                <c:pt idx="198">
                  <c:v>1.3640897269197299</c:v>
                </c:pt>
                <c:pt idx="199">
                  <c:v>1.380635284898839</c:v>
                </c:pt>
                <c:pt idx="200">
                  <c:v>1.390535670117492</c:v>
                </c:pt>
                <c:pt idx="201">
                  <c:v>1.39491708942804</c:v>
                </c:pt>
                <c:pt idx="202">
                  <c:v>1.3947253818554686</c:v>
                </c:pt>
                <c:pt idx="203">
                  <c:v>1.3907547361105264</c:v>
                </c:pt>
                <c:pt idx="204">
                  <c:v>1.3836718386940512</c:v>
                </c:pt>
                <c:pt idx="205">
                  <c:v>1.3740361796078178</c:v>
                </c:pt>
                <c:pt idx="206">
                  <c:v>1.362317127016387</c:v>
                </c:pt>
                <c:pt idx="207">
                  <c:v>1.3489082849372329</c:v>
                </c:pt>
                <c:pt idx="208">
                  <c:v>1.3341395662447897</c:v>
                </c:pt>
                <c:pt idx="209">
                  <c:v>1.318287344495767</c:v>
                </c:pt>
                <c:pt idx="210">
                  <c:v>1.3015829902476599</c:v>
                </c:pt>
                <c:pt idx="211">
                  <c:v>1.2842200489087932</c:v>
                </c:pt>
                <c:pt idx="212">
                  <c:v>1.2663602762624171</c:v>
                </c:pt>
                <c:pt idx="213">
                  <c:v>1.2481387134182387</c:v>
                </c:pt>
                <c:pt idx="214">
                  <c:v>1.229667954027063</c:v>
                </c:pt>
                <c:pt idx="215">
                  <c:v>1.2110417322774276</c:v>
                </c:pt>
                <c:pt idx="216">
                  <c:v>1.1923379397452118</c:v>
                </c:pt>
                <c:pt idx="217">
                  <c:v>1.1736211619726407</c:v>
                </c:pt>
                <c:pt idx="218">
                  <c:v>1.1549448111942491</c:v>
                </c:pt>
                <c:pt idx="219">
                  <c:v>1.1363529194689814</c:v>
                </c:pt>
                <c:pt idx="220">
                  <c:v>1.117881646253664</c:v>
                </c:pt>
                <c:pt idx="221">
                  <c:v>1.0995605458557969</c:v>
                </c:pt>
                <c:pt idx="222">
                  <c:v>1.0814136329741999</c:v>
                </c:pt>
                <c:pt idx="223">
                  <c:v>1.0634602784568563</c:v>
                </c:pt>
                <c:pt idx="224">
                  <c:v>1.0457159622933252</c:v>
                </c:pt>
                <c:pt idx="225">
                  <c:v>1.1408311472680277</c:v>
                </c:pt>
                <c:pt idx="226">
                  <c:v>1.2163208834082393</c:v>
                </c:pt>
                <c:pt idx="227">
                  <c:v>1.275384824690698</c:v>
                </c:pt>
                <c:pt idx="228">
                  <c:v>1.320712222859086</c:v>
                </c:pt>
                <c:pt idx="229">
                  <c:v>1.3545631570256851</c:v>
                </c:pt>
                <c:pt idx="230">
                  <c:v>1.3788368389609347</c:v>
                </c:pt>
                <c:pt idx="231">
                  <c:v>1.3951290503819893</c:v>
                </c:pt>
                <c:pt idx="232">
                  <c:v>1.4047804413848164</c:v>
                </c:pt>
                <c:pt idx="233">
                  <c:v>1.4089171440511319</c:v>
                </c:pt>
                <c:pt idx="234">
                  <c:v>1.4084849239198018</c:v>
                </c:pt>
                <c:pt idx="235">
                  <c:v>1.4042778974779031</c:v>
                </c:pt>
                <c:pt idx="236">
                  <c:v>1.3969626802433606</c:v>
                </c:pt>
                <c:pt idx="237">
                  <c:v>1.3870986924544799</c:v>
                </c:pt>
                <c:pt idx="238">
                  <c:v>1.3751552337108486</c:v>
                </c:pt>
                <c:pt idx="239">
                  <c:v>1.3615258406428714</c:v>
                </c:pt>
                <c:pt idx="240">
                  <c:v>1.3465403598955834</c:v>
                </c:pt>
                <c:pt idx="241">
                  <c:v>1.330475099934076</c:v>
                </c:pt>
                <c:pt idx="242">
                  <c:v>1.3135613673424622</c:v>
                </c:pt>
                <c:pt idx="243">
                  <c:v>1.2959926446547072</c:v>
                </c:pt>
                <c:pt idx="244">
                  <c:v>1.2779306258598475</c:v>
                </c:pt>
                <c:pt idx="245">
                  <c:v>1.2595102913349632</c:v>
                </c:pt>
                <c:pt idx="246">
                  <c:v>1.2408441750415822</c:v>
                </c:pt>
                <c:pt idx="247">
                  <c:v>1.2220259525043915</c:v>
                </c:pt>
                <c:pt idx="248">
                  <c:v>1.2031334576432293</c:v>
                </c:pt>
                <c:pt idx="249">
                  <c:v>1.1842312193347762</c:v>
                </c:pt>
                <c:pt idx="250">
                  <c:v>1.1653725941215023</c:v>
                </c:pt>
                <c:pt idx="251">
                  <c:v>1.1466015593270447</c:v>
                </c:pt>
                <c:pt idx="252">
                  <c:v>1.1279542206132405</c:v>
                </c:pt>
                <c:pt idx="253">
                  <c:v>1.1094600794167673</c:v>
                </c:pt>
                <c:pt idx="254">
                  <c:v>1.0911430984739114</c:v>
                </c:pt>
                <c:pt idx="255">
                  <c:v>1.0730225975628083</c:v>
                </c:pt>
                <c:pt idx="256">
                  <c:v>1.0551140064805176</c:v>
                </c:pt>
                <c:pt idx="257">
                  <c:v>1.1500677386812388</c:v>
                </c:pt>
                <c:pt idx="258">
                  <c:v>1.2253987957094896</c:v>
                </c:pt>
                <c:pt idx="259">
                  <c:v>1.284306783892154</c:v>
                </c:pt>
                <c:pt idx="260">
                  <c:v>1.3294809081416572</c:v>
                </c:pt>
                <c:pt idx="261">
                  <c:v>1.3631812015435569</c:v>
                </c:pt>
                <c:pt idx="262">
                  <c:v>1.3873068306322784</c:v>
                </c:pt>
                <c:pt idx="263">
                  <c:v>1.4034535326660931</c:v>
                </c:pt>
                <c:pt idx="264">
                  <c:v>1.4129619140458585</c:v>
                </c:pt>
                <c:pt idx="265">
                  <c:v>1.4169580639088388</c:v>
                </c:pt>
                <c:pt idx="266">
                  <c:v>1.4163877055872078</c:v>
                </c:pt>
                <c:pt idx="267">
                  <c:v>1.4120449140864353</c:v>
                </c:pt>
                <c:pt idx="268">
                  <c:v>1.4045962641554692</c:v>
                </c:pt>
                <c:pt idx="269">
                  <c:v>1.3946011359640242</c:v>
                </c:pt>
                <c:pt idx="270">
                  <c:v>1.3825287897314507</c:v>
                </c:pt>
                <c:pt idx="271">
                  <c:v>1.3687727233844464</c:v>
                </c:pt>
                <c:pt idx="272">
                  <c:v>1.3536627455292454</c:v>
                </c:pt>
                <c:pt idx="273">
                  <c:v>1.337475127245622</c:v>
                </c:pt>
                <c:pt idx="274">
                  <c:v>1.3204411383746286</c:v>
                </c:pt>
                <c:pt idx="275">
                  <c:v>1.3027542253383955</c:v>
                </c:pt>
                <c:pt idx="276">
                  <c:v>1.284576046634502</c:v>
                </c:pt>
                <c:pt idx="277">
                  <c:v>1.2660415477582943</c:v>
                </c:pt>
                <c:pt idx="278">
                  <c:v>1.247263228388813</c:v>
                </c:pt>
                <c:pt idx="279">
                  <c:v>1.2283347303572105</c:v>
                </c:pt>
                <c:pt idx="280">
                  <c:v>1.2093338544686261</c:v>
                </c:pt>
                <c:pt idx="281">
                  <c:v>1.1903250970539307</c:v>
                </c:pt>
                <c:pt idx="282">
                  <c:v>1.1713617826689033</c:v>
                </c:pt>
                <c:pt idx="283">
                  <c:v>1.1524878572000015</c:v>
                </c:pt>
                <c:pt idx="284">
                  <c:v>1.1337393954119557</c:v>
                </c:pt>
                <c:pt idx="285">
                  <c:v>1.1151458683751294</c:v>
                </c:pt>
                <c:pt idx="286">
                  <c:v>1.0967312089811712</c:v>
                </c:pt>
                <c:pt idx="287">
                  <c:v>1.0785147076762902</c:v>
                </c:pt>
                <c:pt idx="288">
                  <c:v>1.0605117654295264</c:v>
                </c:pt>
                <c:pt idx="289">
                  <c:v>1.1553727673623069</c:v>
                </c:pt>
                <c:pt idx="290">
                  <c:v>1.2306126871731162</c:v>
                </c:pt>
                <c:pt idx="291">
                  <c:v>1.2894311038211859</c:v>
                </c:pt>
                <c:pt idx="292">
                  <c:v>1.3345171953214454</c:v>
                </c:pt>
                <c:pt idx="293">
                  <c:v>1.3681309683240424</c:v>
                </c:pt>
                <c:pt idx="294">
                  <c:v>1.3921715633821345</c:v>
                </c:pt>
                <c:pt idx="295">
                  <c:v>1.4082346922190692</c:v>
                </c:pt>
                <c:pt idx="296">
                  <c:v>1.417660936139455</c:v>
                </c:pt>
                <c:pt idx="297">
                  <c:v>1.4215763596154449</c:v>
                </c:pt>
                <c:pt idx="298">
                  <c:v>1.4209266617378331</c:v>
                </c:pt>
                <c:pt idx="299">
                  <c:v>1.4165058936871635</c:v>
                </c:pt>
                <c:pt idx="300">
                  <c:v>1.408980606796755</c:v>
                </c:pt>
                <c:pt idx="301">
                  <c:v>1.3989101582229599</c:v>
                </c:pt>
                <c:pt idx="302">
                  <c:v>1.3867637855671229</c:v>
                </c:pt>
                <c:pt idx="303">
                  <c:v>1.3729349645264983</c:v>
                </c:pt>
                <c:pt idx="304">
                  <c:v>1.3577534818597667</c:v>
                </c:pt>
                <c:pt idx="305">
                  <c:v>1.3414955871744756</c:v>
                </c:pt>
                <c:pt idx="306">
                  <c:v>1.3243925292083318</c:v>
                </c:pt>
                <c:pt idx="307">
                  <c:v>1.3066377336426618</c:v>
                </c:pt>
                <c:pt idx="308">
                  <c:v>1.2883928385905568</c:v>
                </c:pt>
                <c:pt idx="309">
                  <c:v>1.2697927695130664</c:v>
                </c:pt>
                <c:pt idx="310">
                  <c:v>1.2509500063991141</c:v>
                </c:pt>
                <c:pt idx="311">
                  <c:v>1.2319581717279984</c:v>
                </c:pt>
                <c:pt idx="312">
                  <c:v>1.2128950472854572</c:v>
                </c:pt>
                <c:pt idx="313">
                  <c:v>1.1938251107097038</c:v>
                </c:pt>
                <c:pt idx="314">
                  <c:v>1.1748016681849869</c:v>
                </c:pt>
                <c:pt idx="315">
                  <c:v>1.1558686475418458</c:v>
                </c:pt>
                <c:pt idx="316">
                  <c:v>1.1370621057992829</c:v>
                </c:pt>
                <c:pt idx="317">
                  <c:v>1.1184114965867951</c:v>
                </c:pt>
                <c:pt idx="318">
                  <c:v>1.0999407356547866</c:v>
                </c:pt>
                <c:pt idx="319">
                  <c:v>1.0816690966026998</c:v>
                </c:pt>
                <c:pt idx="320">
                  <c:v>1.0636119638422248</c:v>
                </c:pt>
                <c:pt idx="321">
                  <c:v>1.0457814655143152</c:v>
                </c:pt>
                <c:pt idx="322">
                  <c:v>1.0281870054640403</c:v>
                </c:pt>
                <c:pt idx="323">
                  <c:v>1.0108357103376968</c:v>
                </c:pt>
                <c:pt idx="324">
                  <c:v>0.99373280531063823</c:v>
                </c:pt>
                <c:pt idx="325">
                  <c:v>0.97688192980495814</c:v>
                </c:pt>
                <c:pt idx="326">
                  <c:v>0.96028540274881447</c:v>
                </c:pt>
                <c:pt idx="327">
                  <c:v>0.94394444540939704</c:v>
                </c:pt>
                <c:pt idx="328">
                  <c:v>0.92785936855354312</c:v>
                </c:pt>
                <c:pt idx="329">
                  <c:v>0.91202972961536455</c:v>
                </c:pt>
                <c:pt idx="330">
                  <c:v>0.89645446464656886</c:v>
                </c:pt>
                <c:pt idx="331">
                  <c:v>0.8811319990652734</c:v>
                </c:pt>
                <c:pt idx="332">
                  <c:v>0.86606034058011272</c:v>
                </c:pt>
                <c:pt idx="333">
                  <c:v>0.85123715712912662</c:v>
                </c:pt>
                <c:pt idx="334">
                  <c:v>0.83665984222107281</c:v>
                </c:pt>
                <c:pt idx="335">
                  <c:v>0.82232556968687476</c:v>
                </c:pt>
                <c:pt idx="336">
                  <c:v>0.80823133952942261</c:v>
                </c:pt>
                <c:pt idx="337">
                  <c:v>0.79437401629127524</c:v>
                </c:pt>
                <c:pt idx="338">
                  <c:v>0.78075036113391938</c:v>
                </c:pt>
                <c:pt idx="339">
                  <c:v>0.7673570586322519</c:v>
                </c:pt>
                <c:pt idx="340">
                  <c:v>0.75419073912822499</c:v>
                </c:pt>
                <c:pt idx="341">
                  <c:v>0.74124799735325653</c:v>
                </c:pt>
                <c:pt idx="342">
                  <c:v>0.72852540791606279</c:v>
                </c:pt>
                <c:pt idx="343">
                  <c:v>0.71601953815758423</c:v>
                </c:pt>
                <c:pt idx="344">
                  <c:v>0.70372695879480707</c:v>
                </c:pt>
                <c:pt idx="345">
                  <c:v>0.69164425270812602</c:v>
                </c:pt>
                <c:pt idx="346">
                  <c:v>0.67976802217041665</c:v>
                </c:pt>
                <c:pt idx="347">
                  <c:v>0.66809489476849848</c:v>
                </c:pt>
                <c:pt idx="348">
                  <c:v>0.65662152822774023</c:v>
                </c:pt>
                <c:pt idx="349">
                  <c:v>0.64534461431697743</c:v>
                </c:pt>
                <c:pt idx="350">
                  <c:v>0.63426088198268249</c:v>
                </c:pt>
                <c:pt idx="351">
                  <c:v>0.62336709983758298</c:v>
                </c:pt>
                <c:pt idx="352">
                  <c:v>0.6126600781089595</c:v>
                </c:pt>
                <c:pt idx="353">
                  <c:v>0.6021366701350741</c:v>
                </c:pt>
                <c:pt idx="354">
                  <c:v>0.59179377348405615</c:v>
                </c:pt>
                <c:pt idx="355">
                  <c:v>0.5816283307577147</c:v>
                </c:pt>
                <c:pt idx="356">
                  <c:v>0.57163733013275697</c:v>
                </c:pt>
                <c:pt idx="357">
                  <c:v>0.56181780568350859</c:v>
                </c:pt>
                <c:pt idx="358">
                  <c:v>0.55216683752317464</c:v>
                </c:pt>
                <c:pt idx="359">
                  <c:v>0.54268155179474586</c:v>
                </c:pt>
                <c:pt idx="360">
                  <c:v>0.53335912053767009</c:v>
                </c:pt>
                <c:pt idx="361">
                  <c:v>0.52419676145221306</c:v>
                </c:pt>
                <c:pt idx="362">
                  <c:v>0.51519173757991088</c:v>
                </c:pt>
                <c:pt idx="363">
                  <c:v>0.50634135691554638</c:v>
                </c:pt>
                <c:pt idx="364">
                  <c:v>0.49764297196359802</c:v>
                </c:pt>
                <c:pt idx="365">
                  <c:v>0.48909397925000686</c:v>
                </c:pt>
                <c:pt idx="366">
                  <c:v>0.48069181879835265</c:v>
                </c:pt>
                <c:pt idx="367">
                  <c:v>0.47243397357804745</c:v>
                </c:pt>
                <c:pt idx="368">
                  <c:v>0.46431796893091098</c:v>
                </c:pt>
                <c:pt idx="369">
                  <c:v>0.4563413719814462</c:v>
                </c:pt>
                <c:pt idx="370">
                  <c:v>0.44850179103525711</c:v>
                </c:pt>
                <c:pt idx="371">
                  <c:v>0.44079687496931114</c:v>
                </c:pt>
                <c:pt idx="372">
                  <c:v>0.43322431261712607</c:v>
                </c:pt>
                <c:pt idx="373">
                  <c:v>0.42578183215144527</c:v>
                </c:pt>
                <c:pt idx="374">
                  <c:v>0.41846720046652264</c:v>
                </c:pt>
                <c:pt idx="375">
                  <c:v>0.4112782225617746</c:v>
                </c:pt>
                <c:pt idx="376">
                  <c:v>0.40421274092824605</c:v>
                </c:pt>
                <c:pt idx="377">
                  <c:v>0.3972686349390786</c:v>
                </c:pt>
                <c:pt idx="378">
                  <c:v>0.39044382024495283</c:v>
                </c:pt>
                <c:pt idx="379">
                  <c:v>0.38373624817529461</c:v>
                </c:pt>
                <c:pt idx="380">
                  <c:v>0.37714390514587992</c:v>
                </c:pt>
                <c:pt idx="381">
                  <c:v>0.37066481207334873</c:v>
                </c:pt>
                <c:pt idx="382">
                  <c:v>0.364297023797028</c:v>
                </c:pt>
                <c:pt idx="383">
                  <c:v>0.35803862850837642</c:v>
                </c:pt>
                <c:pt idx="384">
                  <c:v>0.35188774718828736</c:v>
                </c:pt>
                <c:pt idx="385">
                  <c:v>0.34584253305242335</c:v>
                </c:pt>
                <c:pt idx="386">
                  <c:v>0.33990117100470668</c:v>
                </c:pt>
                <c:pt idx="387">
                  <c:v>0.33406187709904145</c:v>
                </c:pt>
                <c:pt idx="388">
                  <c:v>0.32832289800931197</c:v>
                </c:pt>
                <c:pt idx="389">
                  <c:v>0.32268251050766883</c:v>
                </c:pt>
                <c:pt idx="390">
                  <c:v>0.31713902095109048</c:v>
                </c:pt>
                <c:pt idx="391">
                  <c:v>0.31169076477618762</c:v>
                </c:pt>
                <c:pt idx="392">
                  <c:v>0.30633610600220074</c:v>
                </c:pt>
                <c:pt idx="393">
                  <c:v>0.30107343674212711</c:v>
                </c:pt>
                <c:pt idx="394">
                  <c:v>0.29590117672190269</c:v>
                </c:pt>
                <c:pt idx="395">
                  <c:v>0.2908177728075555</c:v>
                </c:pt>
                <c:pt idx="396">
                  <c:v>0.28582169854023903</c:v>
                </c:pt>
                <c:pt idx="397">
                  <c:v>0.28091145367904941</c:v>
                </c:pt>
                <c:pt idx="398">
                  <c:v>0.2760855637515246</c:v>
                </c:pt>
                <c:pt idx="399">
                  <c:v>0.27134257961172198</c:v>
                </c:pt>
                <c:pt idx="400">
                  <c:v>0.26668107700576532</c:v>
                </c:pt>
                <c:pt idx="401">
                  <c:v>0.26209965614475406</c:v>
                </c:pt>
                <c:pt idx="402">
                  <c:v>0.25759694128492411</c:v>
                </c:pt>
                <c:pt idx="403">
                  <c:v>0.2531715803149478</c:v>
                </c:pt>
                <c:pt idx="404">
                  <c:v>0.24882224435026415</c:v>
                </c:pt>
                <c:pt idx="405">
                  <c:v>0.24454762733432714</c:v>
                </c:pt>
                <c:pt idx="406">
                  <c:v>0.24034644564666066</c:v>
                </c:pt>
                <c:pt idx="407">
                  <c:v>0.23621743771761097</c:v>
                </c:pt>
                <c:pt idx="408">
                  <c:v>0.23215936364968812</c:v>
                </c:pt>
                <c:pt idx="409">
                  <c:v>0.22817100484538494</c:v>
                </c:pt>
                <c:pt idx="410">
                  <c:v>0.22425116364137077</c:v>
                </c:pt>
                <c:pt idx="411">
                  <c:v>0.22039866294894919</c:v>
                </c:pt>
                <c:pt idx="412">
                  <c:v>0.21661234590067929</c:v>
                </c:pt>
                <c:pt idx="413">
                  <c:v>0.21289107550305358</c:v>
                </c:pt>
                <c:pt idx="414">
                  <c:v>0.20923373429513242</c:v>
                </c:pt>
                <c:pt idx="415">
                  <c:v>0.20563922401303408</c:v>
                </c:pt>
                <c:pt idx="416">
                  <c:v>0.20210646526018125</c:v>
                </c:pt>
                <c:pt idx="417">
                  <c:v>0.19863439718320483</c:v>
                </c:pt>
                <c:pt idx="418">
                  <c:v>0.19522197715341197</c:v>
                </c:pt>
                <c:pt idx="419">
                  <c:v>0.19186818045372075</c:v>
                </c:pt>
                <c:pt idx="420">
                  <c:v>0.18857199997096907</c:v>
                </c:pt>
                <c:pt idx="421">
                  <c:v>0.18533244589350717</c:v>
                </c:pt>
                <c:pt idx="422">
                  <c:v>0.18214854541398179</c:v>
                </c:pt>
                <c:pt idx="423">
                  <c:v>0.17901934243722498</c:v>
                </c:pt>
                <c:pt idx="424">
                  <c:v>0.17594389729315815</c:v>
                </c:pt>
                <c:pt idx="425">
                  <c:v>0.17292128645462806</c:v>
                </c:pt>
                <c:pt idx="426">
                  <c:v>0.16995060226008721</c:v>
                </c:pt>
                <c:pt idx="427">
                  <c:v>0.16703095264103909</c:v>
                </c:pt>
                <c:pt idx="428">
                  <c:v>0.16416146085416325</c:v>
                </c:pt>
                <c:pt idx="429">
                  <c:v>0.16134126521804262</c:v>
                </c:pt>
                <c:pt idx="430">
                  <c:v>0.15856951885441214</c:v>
                </c:pt>
                <c:pt idx="431">
                  <c:v>0.15584538943385298</c:v>
                </c:pt>
                <c:pt idx="432">
                  <c:v>0.15316805892585397</c:v>
                </c:pt>
                <c:pt idx="433">
                  <c:v>0.15053672335316765</c:v>
                </c:pt>
                <c:pt idx="434">
                  <c:v>0.14795059255038481</c:v>
                </c:pt>
                <c:pt idx="435">
                  <c:v>0.14540888992665735</c:v>
                </c:pt>
                <c:pt idx="436">
                  <c:v>0.14291085223249633</c:v>
                </c:pt>
                <c:pt idx="437">
                  <c:v>0.14045572933057676</c:v>
                </c:pt>
                <c:pt idx="438">
                  <c:v>0.13804278397047903</c:v>
                </c:pt>
                <c:pt idx="439">
                  <c:v>0.13567129156730082</c:v>
                </c:pt>
                <c:pt idx="440">
                  <c:v>0.13334053998407105</c:v>
                </c:pt>
                <c:pt idx="441">
                  <c:v>0.1310498293179031</c:v>
                </c:pt>
                <c:pt idx="442">
                  <c:v>0.12879847168982042</c:v>
                </c:pt>
                <c:pt idx="443">
                  <c:v>0.12658579103819378</c:v>
                </c:pt>
                <c:pt idx="444">
                  <c:v>0.12441112291572629</c:v>
                </c:pt>
                <c:pt idx="445">
                  <c:v>0.12227381428992663</c:v>
                </c:pt>
                <c:pt idx="446">
                  <c:v>0.12017322334700949</c:v>
                </c:pt>
                <c:pt idx="447">
                  <c:v>0.11810871929916547</c:v>
                </c:pt>
                <c:pt idx="448">
                  <c:v>0.11607968219514113</c:v>
                </c:pt>
                <c:pt idx="449">
                  <c:v>0.11408550273407402</c:v>
                </c:pt>
                <c:pt idx="450">
                  <c:v>0.11212558208252496</c:v>
                </c:pt>
                <c:pt idx="451">
                  <c:v>0.1101993316946546</c:v>
                </c:pt>
                <c:pt idx="452">
                  <c:v>0.10830617313548822</c:v>
                </c:pt>
                <c:pt idx="453">
                  <c:v>0.10644553790721757</c:v>
                </c:pt>
                <c:pt idx="454">
                  <c:v>0.104616867278486</c:v>
                </c:pt>
                <c:pt idx="455">
                  <c:v>0.10281961211660709</c:v>
                </c:pt>
                <c:pt idx="456">
                  <c:v>0.10105323272266489</c:v>
                </c:pt>
                <c:pt idx="457">
                  <c:v>9.931719866944777E-2</c:v>
                </c:pt>
                <c:pt idx="458">
                  <c:v>9.7610988642165872E-2</c:v>
                </c:pt>
                <c:pt idx="459">
                  <c:v>9.5934090281905388E-2</c:v>
                </c:pt>
                <c:pt idx="460">
                  <c:v>9.428600003177165E-2</c:v>
                </c:pt>
                <c:pt idx="461">
                  <c:v>9.2666222985676255E-2</c:v>
                </c:pt>
                <c:pt idx="462">
                  <c:v>9.1074272739720838E-2</c:v>
                </c:pt>
                <c:pt idx="463">
                  <c:v>8.9509671246134972E-2</c:v>
                </c:pt>
                <c:pt idx="464">
                  <c:v>8.7971948669722647E-2</c:v>
                </c:pt>
                <c:pt idx="465">
                  <c:v>8.6460643246775368E-2</c:v>
                </c:pt>
                <c:pt idx="466">
                  <c:v>8.4975301146408569E-2</c:v>
                </c:pt>
                <c:pt idx="467">
                  <c:v>8.3515476334280803E-2</c:v>
                </c:pt>
                <c:pt idx="468">
                  <c:v>8.2080730438653396E-2</c:v>
                </c:pt>
                <c:pt idx="469">
                  <c:v>8.0670632618751986E-2</c:v>
                </c:pt>
                <c:pt idx="470">
                  <c:v>7.9284759435388555E-2</c:v>
                </c:pt>
                <c:pt idx="471">
                  <c:v>7.7922694723807098E-2</c:v>
                </c:pt>
                <c:pt idx="472">
                  <c:v>7.6584029468712886E-2</c:v>
                </c:pt>
                <c:pt idx="473">
                  <c:v>7.5268361681449167E-2</c:v>
                </c:pt>
                <c:pt idx="474">
                  <c:v>7.3975296279283648E-2</c:v>
                </c:pt>
                <c:pt idx="475">
                  <c:v>7.2704444966768977E-2</c:v>
                </c:pt>
                <c:pt idx="476">
                  <c:v>7.1455426119141088E-2</c:v>
                </c:pt>
                <c:pt idx="477">
                  <c:v>7.0227864667721032E-2</c:v>
                </c:pt>
                <c:pt idx="478">
                  <c:v>6.9021391987285144E-2</c:v>
                </c:pt>
                <c:pt idx="479">
                  <c:v>6.7835645785370546E-2</c:v>
                </c:pt>
                <c:pt idx="480">
                  <c:v>6.6670269993482023E-2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7-4470-BF0E-680378FD4807}"/>
            </c:ext>
          </c:extLst>
        </c:ser>
        <c:ser>
          <c:idx val="2"/>
          <c:order val="1"/>
          <c:tx>
            <c:strRef>
              <c:f>'Multiple Oral 1C'!$F$14</c:f>
              <c:strCache>
                <c:ptCount val="1"/>
                <c:pt idx="0">
                  <c:v>MTC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Oral 1C'!$K$14:$K$15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'Multiple Oral 1C'!$L$14:$L$15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7-4470-BF0E-680378FD4807}"/>
            </c:ext>
          </c:extLst>
        </c:ser>
        <c:ser>
          <c:idx val="0"/>
          <c:order val="2"/>
          <c:tx>
            <c:strRef>
              <c:f>'Multiple Oral 1C'!$F$13</c:f>
              <c:strCache>
                <c:ptCount val="1"/>
                <c:pt idx="0">
                  <c:v>MEC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Oral 1C'!$K$12:$K$13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'Multiple Oral 1C'!$L$12:$L$13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7-4470-BF0E-680378FD4807}"/>
            </c:ext>
          </c:extLst>
        </c:ser>
        <c:ser>
          <c:idx val="3"/>
          <c:order val="3"/>
          <c:tx>
            <c:strRef>
              <c:f>'Multiple Oral 1C'!$E$24</c:f>
              <c:strCache>
                <c:ptCount val="1"/>
                <c:pt idx="0">
                  <c:v>1st Dose</c:v>
                </c:pt>
              </c:strCache>
            </c:strRef>
          </c:tx>
          <c:spPr>
            <a:ln w="9525" cap="rnd">
              <a:solidFill>
                <a:srgbClr val="0000CC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'Multiple Oral 1C'!$B$25:$B$505</c:f>
              <c:numCache>
                <c:formatCode>General</c:formatCode>
                <c:ptCount val="4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</c:numCache>
            </c:numRef>
          </c:xVal>
          <c:yVal>
            <c:numRef>
              <c:f>'Multiple Oral 1C'!$E$25:$E$505</c:f>
              <c:numCache>
                <c:formatCode>General</c:formatCode>
                <c:ptCount val="481"/>
                <c:pt idx="0">
                  <c:v>0</c:v>
                </c:pt>
                <c:pt idx="1">
                  <c:v>0.1126382407075687</c:v>
                </c:pt>
                <c:pt idx="2">
                  <c:v>0.20542027598277623</c:v>
                </c:pt>
                <c:pt idx="3">
                  <c:v>0.28153854241996723</c:v>
                </c:pt>
                <c:pt idx="4">
                  <c:v>0.34367697741016462</c:v>
                </c:pt>
                <c:pt idx="5">
                  <c:v>0.39409193299826506</c:v>
                </c:pt>
                <c:pt idx="6">
                  <c:v>0.43468021588694961</c:v>
                </c:pt>
                <c:pt idx="7">
                  <c:v>0.46703630186641298</c:v>
                </c:pt>
                <c:pt idx="8">
                  <c:v>0.49250044706041601</c:v>
                </c:pt>
                <c:pt idx="9">
                  <c:v>0.51219914434061387</c:v>
                </c:pt>
                <c:pt idx="10">
                  <c:v>0.52707914282307755</c:v>
                </c:pt>
                <c:pt idx="11">
                  <c:v>0.53793605458640603</c:v>
                </c:pt>
                <c:pt idx="12">
                  <c:v>0.54543840980653624</c:v>
                </c:pt>
                <c:pt idx="13">
                  <c:v>0.55014788448407592</c:v>
                </c:pt>
                <c:pt idx="14">
                  <c:v>0.552536309720978</c:v>
                </c:pt>
                <c:pt idx="15">
                  <c:v>0.5529999746161115</c:v>
                </c:pt>
                <c:pt idx="16">
                  <c:v>0.55187165337714217</c:v>
                </c:pt>
                <c:pt idx="17">
                  <c:v>0.54943071873650318</c:v>
                </c:pt>
                <c:pt idx="18">
                  <c:v>0.54591164614972498</c:v>
                </c:pt>
                <c:pt idx="19">
                  <c:v>0.54151116481077388</c:v>
                </c:pt>
                <c:pt idx="20">
                  <c:v>0.5363942707829743</c:v>
                </c:pt>
                <c:pt idx="21">
                  <c:v>0.53069928328927785</c:v>
                </c:pt>
                <c:pt idx="22">
                  <c:v>0.52454209640088745</c:v>
                </c:pt>
                <c:pt idx="23">
                  <c:v>0.51801975414143986</c:v>
                </c:pt>
                <c:pt idx="24">
                  <c:v>0.51121345665591056</c:v>
                </c:pt>
                <c:pt idx="25">
                  <c:v>0.50419108796600443</c:v>
                </c:pt>
                <c:pt idx="26">
                  <c:v>0.49700934143142173</c:v>
                </c:pt>
                <c:pt idx="27">
                  <c:v>0.48971550692548038</c:v>
                </c:pt>
                <c:pt idx="28">
                  <c:v>0.48234897354957001</c:v>
                </c:pt>
                <c:pt idx="29">
                  <c:v>0.47494249314720377</c:v>
                </c:pt>
                <c:pt idx="30">
                  <c:v>0.46752324267725448</c:v>
                </c:pt>
                <c:pt idx="31">
                  <c:v>0.46011371745051066</c:v>
                </c:pt>
                <c:pt idx="32">
                  <c:v>0.45273248214168066</c:v>
                </c:pt>
                <c:pt idx="33">
                  <c:v>0.44539480220712768</c:v>
                </c:pt>
                <c:pt idx="34">
                  <c:v>0.43811317473802586</c:v>
                </c:pt>
                <c:pt idx="35">
                  <c:v>0.43089777475090413</c:v>
                </c:pt>
                <c:pt idx="36">
                  <c:v>0.42375683037154493</c:v>
                </c:pt>
                <c:pt idx="37">
                  <c:v>0.41669693822728221</c:v>
                </c:pt>
                <c:pt idx="38">
                  <c:v>0.40972332856244748</c:v>
                </c:pt>
                <c:pt idx="39">
                  <c:v>0.40284008807785587</c:v>
                </c:pt>
                <c:pt idx="40">
                  <c:v>0.39605034722222227</c:v>
                </c:pt>
                <c:pt idx="41">
                  <c:v>0.38935643759293997</c:v>
                </c:pt>
                <c:pt idx="42">
                  <c:v>0.38276002420350819</c:v>
                </c:pt>
                <c:pt idx="43">
                  <c:v>0.37626221661796599</c:v>
                </c:pt>
                <c:pt idx="44">
                  <c:v>0.36986366231619344</c:v>
                </c:pt>
                <c:pt idx="45">
                  <c:v>0.36356462511871035</c:v>
                </c:pt>
                <c:pt idx="46">
                  <c:v>0.35736505104953487</c:v>
                </c:pt>
                <c:pt idx="47">
                  <c:v>0.35126462363719774</c:v>
                </c:pt>
                <c:pt idx="48">
                  <c:v>0.34526281033576361</c:v>
                </c:pt>
                <c:pt idx="49">
                  <c:v>0.33935890148009595</c:v>
                </c:pt>
                <c:pt idx="50">
                  <c:v>0.33355204296456886</c:v>
                </c:pt>
                <c:pt idx="51">
                  <c:v>0.32784126364519867</c:v>
                </c:pt>
                <c:pt idx="52">
                  <c:v>0.32222549830604591</c:v>
                </c:pt>
                <c:pt idx="53">
                  <c:v>0.31670360689693244</c:v>
                </c:pt>
                <c:pt idx="54">
                  <c:v>0.31127439063700402</c:v>
                </c:pt>
                <c:pt idx="55">
                  <c:v>0.30593660548405355</c:v>
                </c:pt>
                <c:pt idx="56">
                  <c:v>0.30068897338995998</c:v>
                </c:pt>
                <c:pt idx="57">
                  <c:v>0.29553019169569883</c:v>
                </c:pt>
                <c:pt idx="58">
                  <c:v>0.29045894096312008</c:v>
                </c:pt>
                <c:pt idx="59">
                  <c:v>0.28547389149338581</c:v>
                </c:pt>
                <c:pt idx="60">
                  <c:v>0.28057370874218163</c:v>
                </c:pt>
                <c:pt idx="61">
                  <c:v>0.27575705780836257</c:v>
                </c:pt>
                <c:pt idx="62">
                  <c:v>0.27102260714457249</c:v>
                </c:pt>
                <c:pt idx="63">
                  <c:v>0.26636903161471942</c:v>
                </c:pt>
                <c:pt idx="64">
                  <c:v>0.26179501500330249</c:v>
                </c:pt>
                <c:pt idx="65">
                  <c:v>0.25729925206486404</c:v>
                </c:pt>
                <c:pt idx="66">
                  <c:v>0.25288045018777527</c:v>
                </c:pt>
                <c:pt idx="67">
                  <c:v>0.24853733073473991</c:v>
                </c:pt>
                <c:pt idx="68">
                  <c:v>0.24426863011245861</c:v>
                </c:pt>
                <c:pt idx="69">
                  <c:v>0.24007310061453277</c:v>
                </c:pt>
                <c:pt idx="70">
                  <c:v>0.2359495110746595</c:v>
                </c:pt>
                <c:pt idx="71">
                  <c:v>0.23189664736125518</c:v>
                </c:pt>
                <c:pt idx="72">
                  <c:v>0.22791331273967713</c:v>
                </c:pt>
                <c:pt idx="73">
                  <c:v>0.22399832812402931</c:v>
                </c:pt>
                <c:pt idx="74">
                  <c:v>0.22015053223702902</c:v>
                </c:pt>
                <c:pt idx="75">
                  <c:v>0.216368781693452</c:v>
                </c:pt>
                <c:pt idx="76">
                  <c:v>0.21265195102019085</c:v>
                </c:pt>
                <c:pt idx="77">
                  <c:v>0.20899893262387384</c:v>
                </c:pt>
                <c:pt idx="78">
                  <c:v>0.2054086367152318</c:v>
                </c:pt>
                <c:pt idx="79">
                  <c:v>0.20187999119792793</c:v>
                </c:pt>
                <c:pt idx="80">
                  <c:v>0.19841194152832034</c:v>
                </c:pt>
                <c:pt idx="81">
                  <c:v>0.19500345055158635</c:v>
                </c:pt>
                <c:pt idx="82">
                  <c:v>0.19165349831875814</c:v>
                </c:pt>
                <c:pt idx="83">
                  <c:v>0.18836108188848302</c:v>
                </c:pt>
                <c:pt idx="84">
                  <c:v>0.18512521511670132</c:v>
                </c:pt>
                <c:pt idx="85">
                  <c:v>0.18194492843691337</c:v>
                </c:pt>
                <c:pt idx="86">
                  <c:v>0.17881926863326944</c:v>
                </c:pt>
                <c:pt idx="87">
                  <c:v>0.17574729860834887</c:v>
                </c:pt>
                <c:pt idx="88">
                  <c:v>0.1727280971471841</c:v>
                </c:pt>
                <c:pt idx="89">
                  <c:v>0.16976075867882703</c:v>
                </c:pt>
                <c:pt idx="90">
                  <c:v>0.16684439303653542</c:v>
                </c:pt>
                <c:pt idx="91">
                  <c:v>0.16397812521747432</c:v>
                </c:pt>
                <c:pt idx="92">
                  <c:v>0.1611610951426741</c:v>
                </c:pt>
                <c:pt idx="93">
                  <c:v>0.15839245741785576</c:v>
                </c:pt>
                <c:pt idx="94">
                  <c:v>0.15567138109562753</c:v>
                </c:pt>
                <c:pt idx="95">
                  <c:v>0.15299704943946424</c:v>
                </c:pt>
                <c:pt idx="96">
                  <c:v>0.15036865968980559</c:v>
                </c:pt>
                <c:pt idx="97">
                  <c:v>0.14778542283254423</c:v>
                </c:pt>
                <c:pt idx="98">
                  <c:v>0.14524656337012279</c:v>
                </c:pt>
                <c:pt idx="99">
                  <c:v>0.14275131909541167</c:v>
                </c:pt>
                <c:pt idx="100">
                  <c:v>0.14029894086850361</c:v>
                </c:pt>
                <c:pt idx="101">
                  <c:v>0.13788869239652868</c:v>
                </c:pt>
                <c:pt idx="102">
                  <c:v>0.13551985001656766</c:v>
                </c:pt>
                <c:pt idx="103">
                  <c:v>0.1331917024817191</c:v>
                </c:pt>
                <c:pt idx="104">
                  <c:v>0.13090355075035767</c:v>
                </c:pt>
                <c:pt idx="105">
                  <c:v>0.12865470777860574</c:v>
                </c:pt>
                <c:pt idx="106">
                  <c:v>0.12644449831602833</c:v>
                </c:pt>
                <c:pt idx="107">
                  <c:v>0.12427225870454967</c:v>
                </c:pt>
                <c:pt idx="108">
                  <c:v>0.12213733668058252</c:v>
                </c:pt>
                <c:pt idx="109">
                  <c:v>0.12003909118035325</c:v>
                </c:pt>
                <c:pt idx="110">
                  <c:v>0.11797689214840008</c:v>
                </c:pt>
                <c:pt idx="111">
                  <c:v>0.11595012034921746</c:v>
                </c:pt>
                <c:pt idx="112">
                  <c:v>0.11395816718201518</c:v>
                </c:pt>
                <c:pt idx="113">
                  <c:v>0.11200043449855808</c:v>
                </c:pt>
                <c:pt idx="114">
                  <c:v>0.11007633442404971</c:v>
                </c:pt>
                <c:pt idx="115">
                  <c:v>0.10818528918102094</c:v>
                </c:pt>
                <c:pt idx="116">
                  <c:v>0.10632673091618375</c:v>
                </c:pt>
                <c:pt idx="117">
                  <c:v>0.10450010153020861</c:v>
                </c:pt>
                <c:pt idx="118">
                  <c:v>0.1027048525103835</c:v>
                </c:pt>
                <c:pt idx="119">
                  <c:v>0.1009404447661114</c:v>
                </c:pt>
                <c:pt idx="120">
                  <c:v>9.9206348467204331E-2</c:v>
                </c:pt>
                <c:pt idx="121">
                  <c:v>9.750204288492903E-2</c:v>
                </c:pt>
                <c:pt idx="122">
                  <c:v>9.5827016235762869E-2</c:v>
                </c:pt>
                <c:pt idx="123">
                  <c:v>9.4180765527815236E-2</c:v>
                </c:pt>
                <c:pt idx="124">
                  <c:v>9.256279640987275E-2</c:v>
                </c:pt>
                <c:pt idx="125">
                  <c:v>9.0972623023024599E-2</c:v>
                </c:pt>
                <c:pt idx="126">
                  <c:v>8.9409767854826641E-2</c:v>
                </c:pt>
                <c:pt idx="127">
                  <c:v>8.7873761595961275E-2</c:v>
                </c:pt>
                <c:pt idx="128">
                  <c:v>8.6364142999353091E-2</c:v>
                </c:pt>
                <c:pt idx="129">
                  <c:v>8.4880458741697515E-2</c:v>
                </c:pt>
                <c:pt idx="130">
                  <c:v>8.3422263287363671E-2</c:v>
                </c:pt>
                <c:pt idx="131">
                  <c:v>8.1989118754630622E-2</c:v>
                </c:pt>
                <c:pt idx="132">
                  <c:v>8.0580594784217585E-2</c:v>
                </c:pt>
                <c:pt idx="133">
                  <c:v>7.9196268410069895E-2</c:v>
                </c:pt>
                <c:pt idx="134">
                  <c:v>7.7835723932361739E-2</c:v>
                </c:pt>
                <c:pt idx="135">
                  <c:v>7.6498552792678878E-2</c:v>
                </c:pt>
                <c:pt idx="136">
                  <c:v>7.5184353451343042E-2</c:v>
                </c:pt>
                <c:pt idx="137">
                  <c:v>7.3892731266843106E-2</c:v>
                </c:pt>
                <c:pt idx="138">
                  <c:v>7.2623298377335374E-2</c:v>
                </c:pt>
                <c:pt idx="139">
                  <c:v>7.1375673584179206E-2</c:v>
                </c:pt>
                <c:pt idx="140">
                  <c:v>7.014948223747193E-2</c:v>
                </c:pt>
                <c:pt idx="141">
                  <c:v>6.8944356123549835E-2</c:v>
                </c:pt>
                <c:pt idx="142">
                  <c:v>6.775993335442082E-2</c:v>
                </c:pt>
                <c:pt idx="143">
                  <c:v>6.6595858259096238E-2</c:v>
                </c:pt>
                <c:pt idx="144">
                  <c:v>6.5451781276788884E-2</c:v>
                </c:pt>
                <c:pt idx="145">
                  <c:v>6.4327358851945626E-2</c:v>
                </c:pt>
                <c:pt idx="146">
                  <c:v>6.3222253331082653E-2</c:v>
                </c:pt>
                <c:pt idx="147">
                  <c:v>6.2136132861393183E-2</c:v>
                </c:pt>
                <c:pt idx="148">
                  <c:v>6.1068671291096298E-2</c:v>
                </c:pt>
                <c:pt idx="149">
                  <c:v>6.0019548071498015E-2</c:v>
                </c:pt>
                <c:pt idx="150">
                  <c:v>5.8988448160734286E-2</c:v>
                </c:pt>
                <c:pt idx="151">
                  <c:v>5.7975061929167911E-2</c:v>
                </c:pt>
                <c:pt idx="152">
                  <c:v>5.6979085066410098E-2</c:v>
                </c:pt>
                <c:pt idx="153">
                  <c:v>5.6000218489939732E-2</c:v>
                </c:pt>
                <c:pt idx="154">
                  <c:v>5.5038168255291967E-2</c:v>
                </c:pt>
                <c:pt idx="155">
                  <c:v>5.4092645467790051E-2</c:v>
                </c:pt>
                <c:pt idx="156">
                  <c:v>5.3163366195793135E-2</c:v>
                </c:pt>
                <c:pt idx="157">
                  <c:v>5.2250051385434669E-2</c:v>
                </c:pt>
                <c:pt idx="158">
                  <c:v>5.1352426776825305E-2</c:v>
                </c:pt>
                <c:pt idx="159">
                  <c:v>5.0470222821695512E-2</c:v>
                </c:pt>
                <c:pt idx="160">
                  <c:v>4.9603174602452789E-2</c:v>
                </c:pt>
                <c:pt idx="161">
                  <c:v>4.87510217526297E-2</c:v>
                </c:pt>
                <c:pt idx="162">
                  <c:v>4.7913508378698212E-2</c:v>
                </c:pt>
                <c:pt idx="163">
                  <c:v>4.7090382983227527E-2</c:v>
                </c:pt>
                <c:pt idx="164">
                  <c:v>4.628139838936169E-2</c:v>
                </c:pt>
                <c:pt idx="165">
                  <c:v>4.5486311666594906E-2</c:v>
                </c:pt>
                <c:pt idx="166">
                  <c:v>4.4704884057821699E-2</c:v>
                </c:pt>
                <c:pt idx="167">
                  <c:v>4.3936880907640606E-2</c:v>
                </c:pt>
                <c:pt idx="168">
                  <c:v>4.31820715918892E-2</c:v>
                </c:pt>
                <c:pt idx="169">
                  <c:v>4.244022944839005E-2</c:v>
                </c:pt>
                <c:pt idx="170">
                  <c:v>4.1711131708886025E-2</c:v>
                </c:pt>
                <c:pt idx="171">
                  <c:v>4.0994559432145285E-2</c:v>
                </c:pt>
                <c:pt idx="172">
                  <c:v>4.0290297438215113E-2</c:v>
                </c:pt>
                <c:pt idx="173">
                  <c:v>3.9598134243805587E-2</c:v>
                </c:pt>
                <c:pt idx="174">
                  <c:v>3.8917861998782971E-2</c:v>
                </c:pt>
                <c:pt idx="175">
                  <c:v>3.8249276423754419E-2</c:v>
                </c:pt>
                <c:pt idx="176">
                  <c:v>3.7592176748724684E-2</c:v>
                </c:pt>
                <c:pt idx="177">
                  <c:v>3.6946365652806873E-2</c:v>
                </c:pt>
                <c:pt idx="178">
                  <c:v>3.6311649204968731E-2</c:v>
                </c:pt>
                <c:pt idx="179">
                  <c:v>3.5687836805797096E-2</c:v>
                </c:pt>
                <c:pt idx="180">
                  <c:v>3.5074741130262543E-2</c:v>
                </c:pt>
                <c:pt idx="181">
                  <c:v>3.4472178071467581E-2</c:v>
                </c:pt>
                <c:pt idx="182">
                  <c:v>3.3879966685360932E-2</c:v>
                </c:pt>
                <c:pt idx="183">
                  <c:v>3.3297929136401866E-2</c:v>
                </c:pt>
                <c:pt idx="184">
                  <c:v>3.2725890644157735E-2</c:v>
                </c:pt>
                <c:pt idx="185">
                  <c:v>3.2163679430819145E-2</c:v>
                </c:pt>
                <c:pt idx="186">
                  <c:v>3.1611126669616588E-2</c:v>
                </c:pt>
                <c:pt idx="187">
                  <c:v>3.1068066434123458E-2</c:v>
                </c:pt>
                <c:pt idx="188">
                  <c:v>3.0534335648429788E-2</c:v>
                </c:pt>
                <c:pt idx="189">
                  <c:v>3.0009774038172166E-2</c:v>
                </c:pt>
                <c:pt idx="190">
                  <c:v>2.949422408240477E-2</c:v>
                </c:pt>
                <c:pt idx="191">
                  <c:v>2.8987530966297387E-2</c:v>
                </c:pt>
                <c:pt idx="192">
                  <c:v>2.8489542534645883E-2</c:v>
                </c:pt>
                <c:pt idx="193">
                  <c:v>2.8000109246181449E-2</c:v>
                </c:pt>
                <c:pt idx="194">
                  <c:v>2.7519084128664811E-2</c:v>
                </c:pt>
                <c:pt idx="195">
                  <c:v>2.704632273475175E-2</c:v>
                </c:pt>
                <c:pt idx="196">
                  <c:v>2.6581683098616984E-2</c:v>
                </c:pt>
                <c:pt idx="197">
                  <c:v>2.6125025693323128E-2</c:v>
                </c:pt>
                <c:pt idx="198">
                  <c:v>2.5676213388922071E-2</c:v>
                </c:pt>
                <c:pt idx="199">
                  <c:v>2.5235111411276111E-2</c:v>
                </c:pt>
                <c:pt idx="200">
                  <c:v>2.480158730158661E-2</c:v>
                </c:pt>
                <c:pt idx="201">
                  <c:v>2.4375510876617747E-2</c:v>
                </c:pt>
                <c:pt idx="202">
                  <c:v>2.3956754189603819E-2</c:v>
                </c:pt>
                <c:pt idx="203">
                  <c:v>2.3545191491827943E-2</c:v>
                </c:pt>
                <c:pt idx="204">
                  <c:v>2.3140699194860954E-2</c:v>
                </c:pt>
                <c:pt idx="205">
                  <c:v>2.2743155833448898E-2</c:v>
                </c:pt>
                <c:pt idx="206">
                  <c:v>2.2352442029038209E-2</c:v>
                </c:pt>
                <c:pt idx="207">
                  <c:v>2.1968440453927391E-2</c:v>
                </c:pt>
                <c:pt idx="208">
                  <c:v>2.159103579603466E-2</c:v>
                </c:pt>
                <c:pt idx="209">
                  <c:v>2.1220114724270746E-2</c:v>
                </c:pt>
                <c:pt idx="210">
                  <c:v>2.0855565854506698E-2</c:v>
                </c:pt>
                <c:pt idx="211">
                  <c:v>2.0497279716126183E-2</c:v>
                </c:pt>
                <c:pt idx="212">
                  <c:v>2.014514871915259E-2</c:v>
                </c:pt>
                <c:pt idx="213">
                  <c:v>1.9799067121940652E-2</c:v>
                </c:pt>
                <c:pt idx="214">
                  <c:v>1.9458930999423328E-2</c:v>
                </c:pt>
                <c:pt idx="215">
                  <c:v>1.9124638211903983E-2</c:v>
                </c:pt>
                <c:pt idx="216">
                  <c:v>1.8796088374384862E-2</c:v>
                </c:pt>
                <c:pt idx="217">
                  <c:v>1.8473182826422369E-2</c:v>
                </c:pt>
                <c:pt idx="218">
                  <c:v>1.8155824602500294E-2</c:v>
                </c:pt>
                <c:pt idx="219">
                  <c:v>1.7843918402911933E-2</c:v>
                </c:pt>
                <c:pt idx="220">
                  <c:v>1.7537370565142534E-2</c:v>
                </c:pt>
                <c:pt idx="221">
                  <c:v>1.7236089035743252E-2</c:v>
                </c:pt>
                <c:pt idx="222">
                  <c:v>1.6939983342688428E-2</c:v>
                </c:pt>
                <c:pt idx="223">
                  <c:v>1.6648964568207622E-2</c:v>
                </c:pt>
                <c:pt idx="224">
                  <c:v>1.6362945322084502E-2</c:v>
                </c:pt>
                <c:pt idx="225">
                  <c:v>1.6081839715414301E-2</c:v>
                </c:pt>
                <c:pt idx="226">
                  <c:v>1.5805563334812277E-2</c:v>
                </c:pt>
                <c:pt idx="227">
                  <c:v>1.5534033217065077E-2</c:v>
                </c:pt>
                <c:pt idx="228">
                  <c:v>1.5267167824217713E-2</c:v>
                </c:pt>
                <c:pt idx="229">
                  <c:v>1.5004887019088449E-2</c:v>
                </c:pt>
                <c:pt idx="230">
                  <c:v>1.4747112041204382E-2</c:v>
                </c:pt>
                <c:pt idx="231">
                  <c:v>1.4493765483150373E-2</c:v>
                </c:pt>
                <c:pt idx="232">
                  <c:v>1.4244771267324348E-2</c:v>
                </c:pt>
                <c:pt idx="233">
                  <c:v>1.4000054623091906E-2</c:v>
                </c:pt>
                <c:pt idx="234">
                  <c:v>1.3759542064333392E-2</c:v>
                </c:pt>
                <c:pt idx="235">
                  <c:v>1.3523161367376715E-2</c:v>
                </c:pt>
                <c:pt idx="236">
                  <c:v>1.3290841549309197E-2</c:v>
                </c:pt>
                <c:pt idx="237">
                  <c:v>1.3062512846662154E-2</c:v>
                </c:pt>
                <c:pt idx="238">
                  <c:v>1.2838106694461527E-2</c:v>
                </c:pt>
                <c:pt idx="239">
                  <c:v>1.2617555705638481E-2</c:v>
                </c:pt>
                <c:pt idx="240">
                  <c:v>1.2400793650793657E-2</c:v>
                </c:pt>
                <c:pt idx="241">
                  <c:v>1.2187755438309167E-2</c:v>
                </c:pt>
                <c:pt idx="242">
                  <c:v>1.1978377094802152E-2</c:v>
                </c:pt>
                <c:pt idx="243">
                  <c:v>1.1772595745914185E-2</c:v>
                </c:pt>
                <c:pt idx="244">
                  <c:v>1.1570349597430652E-2</c:v>
                </c:pt>
                <c:pt idx="245">
                  <c:v>1.1371577916724596E-2</c:v>
                </c:pt>
                <c:pt idx="246">
                  <c:v>1.1176221014519224E-2</c:v>
                </c:pt>
                <c:pt idx="247">
                  <c:v>1.0984220226963803E-2</c:v>
                </c:pt>
                <c:pt idx="248">
                  <c:v>1.0795517898017417E-2</c:v>
                </c:pt>
                <c:pt idx="249">
                  <c:v>1.0610057362135446E-2</c:v>
                </c:pt>
                <c:pt idx="250">
                  <c:v>1.0427782927253404E-2</c:v>
                </c:pt>
                <c:pt idx="251">
                  <c:v>1.0248639858063149E-2</c:v>
                </c:pt>
                <c:pt idx="252">
                  <c:v>1.0072574359576338E-2</c:v>
                </c:pt>
                <c:pt idx="253">
                  <c:v>9.8995335609703625E-3</c:v>
                </c:pt>
                <c:pt idx="254">
                  <c:v>9.7294654997116901E-3</c:v>
                </c:pt>
                <c:pt idx="255">
                  <c:v>9.5623191059520194E-3</c:v>
                </c:pt>
                <c:pt idx="256">
                  <c:v>9.398044187192452E-3</c:v>
                </c:pt>
                <c:pt idx="257">
                  <c:v>9.2365914132112002E-3</c:v>
                </c:pt>
                <c:pt idx="258">
                  <c:v>9.0779123012501659E-3</c:v>
                </c:pt>
                <c:pt idx="259">
                  <c:v>8.9219592014559822E-3</c:v>
                </c:pt>
                <c:pt idx="260">
                  <c:v>8.7686852825712772E-3</c:v>
                </c:pt>
                <c:pt idx="261">
                  <c:v>8.6180445178716345E-3</c:v>
                </c:pt>
                <c:pt idx="262">
                  <c:v>8.4699916713442246E-3</c:v>
                </c:pt>
                <c:pt idx="263">
                  <c:v>8.3244822841038214E-3</c:v>
                </c:pt>
                <c:pt idx="264">
                  <c:v>8.1814726610422543E-3</c:v>
                </c:pt>
                <c:pt idx="265">
                  <c:v>8.0409198577071558E-3</c:v>
                </c:pt>
                <c:pt idx="266">
                  <c:v>7.9027816674061453E-3</c:v>
                </c:pt>
                <c:pt idx="267">
                  <c:v>7.7670166085325437E-3</c:v>
                </c:pt>
                <c:pt idx="268">
                  <c:v>7.6335839121088591E-3</c:v>
                </c:pt>
                <c:pt idx="269">
                  <c:v>7.5024435095442255E-3</c:v>
                </c:pt>
                <c:pt idx="270">
                  <c:v>7.3735560206021952E-3</c:v>
                </c:pt>
                <c:pt idx="271">
                  <c:v>7.246882741575188E-3</c:v>
                </c:pt>
                <c:pt idx="272">
                  <c:v>7.1223856336621741E-3</c:v>
                </c:pt>
                <c:pt idx="273">
                  <c:v>7.0000273115459538E-3</c:v>
                </c:pt>
                <c:pt idx="274">
                  <c:v>6.8797710321667031E-3</c:v>
                </c:pt>
                <c:pt idx="275">
                  <c:v>6.7615806836883573E-3</c:v>
                </c:pt>
                <c:pt idx="276">
                  <c:v>6.6454207746545983E-3</c:v>
                </c:pt>
                <c:pt idx="277">
                  <c:v>6.5312564233310768E-3</c:v>
                </c:pt>
                <c:pt idx="278">
                  <c:v>6.4190533472307685E-3</c:v>
                </c:pt>
                <c:pt idx="279">
                  <c:v>6.3087778528192404E-3</c:v>
                </c:pt>
                <c:pt idx="280">
                  <c:v>6.2003968253968277E-3</c:v>
                </c:pt>
                <c:pt idx="281">
                  <c:v>6.0938777191545833E-3</c:v>
                </c:pt>
                <c:pt idx="282">
                  <c:v>5.9891885474010814E-3</c:v>
                </c:pt>
                <c:pt idx="283">
                  <c:v>5.8862978729570916E-3</c:v>
                </c:pt>
                <c:pt idx="284">
                  <c:v>5.7851747987153253E-3</c:v>
                </c:pt>
                <c:pt idx="285">
                  <c:v>5.6857889583622973E-3</c:v>
                </c:pt>
                <c:pt idx="286">
                  <c:v>5.5881105072596166E-3</c:v>
                </c:pt>
                <c:pt idx="287">
                  <c:v>5.4921101134819015E-3</c:v>
                </c:pt>
                <c:pt idx="288">
                  <c:v>5.3977589490087083E-3</c:v>
                </c:pt>
                <c:pt idx="289">
                  <c:v>5.3050286810677229E-3</c:v>
                </c:pt>
                <c:pt idx="290">
                  <c:v>5.2138914636267065E-3</c:v>
                </c:pt>
                <c:pt idx="291">
                  <c:v>5.1243199290315735E-3</c:v>
                </c:pt>
                <c:pt idx="292">
                  <c:v>5.0362871797881683E-3</c:v>
                </c:pt>
                <c:pt idx="293">
                  <c:v>4.9497667804851812E-3</c:v>
                </c:pt>
                <c:pt idx="294">
                  <c:v>4.8647327498558494E-3</c:v>
                </c:pt>
                <c:pt idx="295">
                  <c:v>4.7811595529760097E-3</c:v>
                </c:pt>
                <c:pt idx="296">
                  <c:v>4.699022093596226E-3</c:v>
                </c:pt>
                <c:pt idx="297">
                  <c:v>4.6182957066056001E-3</c:v>
                </c:pt>
                <c:pt idx="298">
                  <c:v>4.5389561506250821E-3</c:v>
                </c:pt>
                <c:pt idx="299">
                  <c:v>4.4609796007279911E-3</c:v>
                </c:pt>
                <c:pt idx="300">
                  <c:v>4.3843426412856386E-3</c:v>
                </c:pt>
                <c:pt idx="301">
                  <c:v>4.3090222589358173E-3</c:v>
                </c:pt>
                <c:pt idx="302">
                  <c:v>4.2349958356721123E-3</c:v>
                </c:pt>
                <c:pt idx="303">
                  <c:v>4.1622411420519098E-3</c:v>
                </c:pt>
                <c:pt idx="304">
                  <c:v>4.0907363305211272E-3</c:v>
                </c:pt>
                <c:pt idx="305">
                  <c:v>4.0204599288535771E-3</c:v>
                </c:pt>
                <c:pt idx="306">
                  <c:v>3.9513908337030727E-3</c:v>
                </c:pt>
                <c:pt idx="307">
                  <c:v>3.8835083042662714E-3</c:v>
                </c:pt>
                <c:pt idx="308">
                  <c:v>3.8167919560544291E-3</c:v>
                </c:pt>
                <c:pt idx="309">
                  <c:v>3.7512217547721128E-3</c:v>
                </c:pt>
                <c:pt idx="310">
                  <c:v>3.6867780103010976E-3</c:v>
                </c:pt>
                <c:pt idx="311">
                  <c:v>3.6234413707875932E-3</c:v>
                </c:pt>
                <c:pt idx="312">
                  <c:v>3.5611928168310871E-3</c:v>
                </c:pt>
                <c:pt idx="313">
                  <c:v>3.5000136557729765E-3</c:v>
                </c:pt>
                <c:pt idx="314">
                  <c:v>3.4398855160833516E-3</c:v>
                </c:pt>
                <c:pt idx="315">
                  <c:v>3.3807903418441787E-3</c:v>
                </c:pt>
                <c:pt idx="316">
                  <c:v>3.3227103873272987E-3</c:v>
                </c:pt>
                <c:pt idx="317">
                  <c:v>3.2656282116655375E-3</c:v>
                </c:pt>
                <c:pt idx="318">
                  <c:v>3.2095266736153843E-3</c:v>
                </c:pt>
                <c:pt idx="319">
                  <c:v>3.1543889264096193E-3</c:v>
                </c:pt>
                <c:pt idx="320">
                  <c:v>3.1001984126984138E-3</c:v>
                </c:pt>
                <c:pt idx="321">
                  <c:v>3.0469388595772942E-3</c:v>
                </c:pt>
                <c:pt idx="322">
                  <c:v>2.9945942737005403E-3</c:v>
                </c:pt>
                <c:pt idx="323">
                  <c:v>2.9431489364785458E-3</c:v>
                </c:pt>
                <c:pt idx="324">
                  <c:v>2.8925873993576627E-3</c:v>
                </c:pt>
                <c:pt idx="325">
                  <c:v>2.8428944791811508E-3</c:v>
                </c:pt>
                <c:pt idx="326">
                  <c:v>2.7940552536298078E-3</c:v>
                </c:pt>
                <c:pt idx="327">
                  <c:v>2.7460550567409508E-3</c:v>
                </c:pt>
                <c:pt idx="328">
                  <c:v>2.6988794745043537E-3</c:v>
                </c:pt>
                <c:pt idx="329">
                  <c:v>2.6525143405338636E-3</c:v>
                </c:pt>
                <c:pt idx="330">
                  <c:v>2.6069457318133528E-3</c:v>
                </c:pt>
                <c:pt idx="331">
                  <c:v>2.5621599645157863E-3</c:v>
                </c:pt>
                <c:pt idx="332">
                  <c:v>2.5181435898940841E-3</c:v>
                </c:pt>
                <c:pt idx="333">
                  <c:v>2.4748833902425924E-3</c:v>
                </c:pt>
                <c:pt idx="334">
                  <c:v>2.4323663749279243E-3</c:v>
                </c:pt>
                <c:pt idx="335">
                  <c:v>2.3905797764880044E-3</c:v>
                </c:pt>
                <c:pt idx="336">
                  <c:v>2.3495110467981126E-3</c:v>
                </c:pt>
                <c:pt idx="337">
                  <c:v>2.3091478533028018E-3</c:v>
                </c:pt>
                <c:pt idx="338">
                  <c:v>2.269478075312541E-3</c:v>
                </c:pt>
                <c:pt idx="339">
                  <c:v>2.2304898003639951E-3</c:v>
                </c:pt>
                <c:pt idx="340">
                  <c:v>2.1921713206428189E-3</c:v>
                </c:pt>
                <c:pt idx="341">
                  <c:v>2.1545111294679104E-3</c:v>
                </c:pt>
                <c:pt idx="342">
                  <c:v>2.1174979178360562E-3</c:v>
                </c:pt>
                <c:pt idx="343">
                  <c:v>2.0811205710259549E-3</c:v>
                </c:pt>
                <c:pt idx="344">
                  <c:v>2.0453681652605631E-3</c:v>
                </c:pt>
                <c:pt idx="345">
                  <c:v>2.0102299644267903E-3</c:v>
                </c:pt>
                <c:pt idx="346">
                  <c:v>1.9756954168515363E-3</c:v>
                </c:pt>
                <c:pt idx="347">
                  <c:v>1.9417541521331357E-3</c:v>
                </c:pt>
                <c:pt idx="348">
                  <c:v>1.9083959780272146E-3</c:v>
                </c:pt>
                <c:pt idx="349">
                  <c:v>1.8756108773860579E-3</c:v>
                </c:pt>
                <c:pt idx="350">
                  <c:v>1.8433890051505484E-3</c:v>
                </c:pt>
                <c:pt idx="351">
                  <c:v>1.8117206853937966E-3</c:v>
                </c:pt>
                <c:pt idx="352">
                  <c:v>1.7805964084155431E-3</c:v>
                </c:pt>
                <c:pt idx="353">
                  <c:v>1.7500068278864895E-3</c:v>
                </c:pt>
                <c:pt idx="354">
                  <c:v>1.7199427580416758E-3</c:v>
                </c:pt>
                <c:pt idx="355">
                  <c:v>1.6903951709220889E-3</c:v>
                </c:pt>
                <c:pt idx="356">
                  <c:v>1.6613551936636493E-3</c:v>
                </c:pt>
                <c:pt idx="357">
                  <c:v>1.6328141058327703E-3</c:v>
                </c:pt>
                <c:pt idx="358">
                  <c:v>1.6047633368076917E-3</c:v>
                </c:pt>
                <c:pt idx="359">
                  <c:v>1.5771944632048097E-3</c:v>
                </c:pt>
                <c:pt idx="360">
                  <c:v>1.5500992063492065E-3</c:v>
                </c:pt>
                <c:pt idx="361">
                  <c:v>1.5234694297886469E-3</c:v>
                </c:pt>
                <c:pt idx="362">
                  <c:v>1.4972971368502699E-3</c:v>
                </c:pt>
                <c:pt idx="363">
                  <c:v>1.4715744682392727E-3</c:v>
                </c:pt>
                <c:pt idx="364">
                  <c:v>1.4462936996788311E-3</c:v>
                </c:pt>
                <c:pt idx="365">
                  <c:v>1.4214472395905754E-3</c:v>
                </c:pt>
                <c:pt idx="366">
                  <c:v>1.3970276268149039E-3</c:v>
                </c:pt>
                <c:pt idx="367">
                  <c:v>1.3730275283704752E-3</c:v>
                </c:pt>
                <c:pt idx="368">
                  <c:v>1.3494397372521769E-3</c:v>
                </c:pt>
                <c:pt idx="369">
                  <c:v>1.3262571702669316E-3</c:v>
                </c:pt>
                <c:pt idx="370">
                  <c:v>1.3034728659066764E-3</c:v>
                </c:pt>
                <c:pt idx="371">
                  <c:v>1.2810799822578932E-3</c:v>
                </c:pt>
                <c:pt idx="372">
                  <c:v>1.2590717949470418E-3</c:v>
                </c:pt>
                <c:pt idx="373">
                  <c:v>1.2374416951212962E-3</c:v>
                </c:pt>
                <c:pt idx="374">
                  <c:v>1.2161831874639619E-3</c:v>
                </c:pt>
                <c:pt idx="375">
                  <c:v>1.1952898882440022E-3</c:v>
                </c:pt>
                <c:pt idx="376">
                  <c:v>1.1747555233990563E-3</c:v>
                </c:pt>
                <c:pt idx="377">
                  <c:v>1.1545739266514009E-3</c:v>
                </c:pt>
                <c:pt idx="378">
                  <c:v>1.1347390376562703E-3</c:v>
                </c:pt>
                <c:pt idx="379">
                  <c:v>1.1152449001819976E-3</c:v>
                </c:pt>
                <c:pt idx="380">
                  <c:v>1.0960856603214094E-3</c:v>
                </c:pt>
                <c:pt idx="381">
                  <c:v>1.0772555647339552E-3</c:v>
                </c:pt>
                <c:pt idx="382">
                  <c:v>1.0587489589180279E-3</c:v>
                </c:pt>
                <c:pt idx="383">
                  <c:v>1.0405602855129772E-3</c:v>
                </c:pt>
                <c:pt idx="384">
                  <c:v>1.0226840826302824E-3</c:v>
                </c:pt>
                <c:pt idx="385">
                  <c:v>1.0051149822133949E-3</c:v>
                </c:pt>
                <c:pt idx="386">
                  <c:v>9.8784770842576795E-4</c:v>
                </c:pt>
                <c:pt idx="387">
                  <c:v>9.7087707606656763E-4</c:v>
                </c:pt>
                <c:pt idx="388">
                  <c:v>9.5419798901360793E-4</c:v>
                </c:pt>
                <c:pt idx="389">
                  <c:v>9.3780543869302895E-4</c:v>
                </c:pt>
                <c:pt idx="390">
                  <c:v>9.2169450257527418E-4</c:v>
                </c:pt>
                <c:pt idx="391">
                  <c:v>9.0586034269689818E-4</c:v>
                </c:pt>
                <c:pt idx="392">
                  <c:v>8.9029820420777231E-4</c:v>
                </c:pt>
                <c:pt idx="393">
                  <c:v>8.7500341394324476E-4</c:v>
                </c:pt>
                <c:pt idx="394">
                  <c:v>8.5997137902083767E-4</c:v>
                </c:pt>
                <c:pt idx="395">
                  <c:v>8.4519758546104445E-4</c:v>
                </c:pt>
                <c:pt idx="396">
                  <c:v>8.3067759683182532E-4</c:v>
                </c:pt>
                <c:pt idx="397">
                  <c:v>8.1640705291638515E-4</c:v>
                </c:pt>
                <c:pt idx="398">
                  <c:v>8.0238166840384585E-4</c:v>
                </c:pt>
                <c:pt idx="399">
                  <c:v>7.8859723160240483E-4</c:v>
                </c:pt>
                <c:pt idx="400">
                  <c:v>7.7504960317460389E-4</c:v>
                </c:pt>
                <c:pt idx="401">
                  <c:v>7.6173471489432334E-4</c:v>
                </c:pt>
                <c:pt idx="402">
                  <c:v>7.4864856842513485E-4</c:v>
                </c:pt>
                <c:pt idx="403">
                  <c:v>7.3578723411963623E-4</c:v>
                </c:pt>
                <c:pt idx="404">
                  <c:v>7.2314684983941621E-4</c:v>
                </c:pt>
                <c:pt idx="405">
                  <c:v>7.107236197952877E-4</c:v>
                </c:pt>
                <c:pt idx="406">
                  <c:v>6.9851381340745185E-4</c:v>
                </c:pt>
                <c:pt idx="407">
                  <c:v>6.8651376418523747E-4</c:v>
                </c:pt>
                <c:pt idx="408">
                  <c:v>6.7471986862608897E-4</c:v>
                </c:pt>
                <c:pt idx="409">
                  <c:v>6.6312858513346569E-4</c:v>
                </c:pt>
                <c:pt idx="410">
                  <c:v>6.517364329533382E-4</c:v>
                </c:pt>
                <c:pt idx="411">
                  <c:v>6.4053999112894647E-4</c:v>
                </c:pt>
                <c:pt idx="412">
                  <c:v>6.2953589747352147E-4</c:v>
                </c:pt>
                <c:pt idx="413">
                  <c:v>6.1872084756064798E-4</c:v>
                </c:pt>
                <c:pt idx="414">
                  <c:v>6.0809159373198095E-4</c:v>
                </c:pt>
                <c:pt idx="415">
                  <c:v>5.976449441220011E-4</c:v>
                </c:pt>
                <c:pt idx="416">
                  <c:v>5.8737776169952858E-4</c:v>
                </c:pt>
                <c:pt idx="417">
                  <c:v>5.7728696332570034E-4</c:v>
                </c:pt>
                <c:pt idx="418">
                  <c:v>5.6736951882813515E-4</c:v>
                </c:pt>
                <c:pt idx="419">
                  <c:v>5.5762245009099878E-4</c:v>
                </c:pt>
                <c:pt idx="420">
                  <c:v>5.4804283016070515E-4</c:v>
                </c:pt>
                <c:pt idx="421">
                  <c:v>5.3862778236697748E-4</c:v>
                </c:pt>
                <c:pt idx="422">
                  <c:v>5.2937447945901393E-4</c:v>
                </c:pt>
                <c:pt idx="423">
                  <c:v>5.2028014275648862E-4</c:v>
                </c:pt>
                <c:pt idx="424">
                  <c:v>5.1134204131514111E-4</c:v>
                </c:pt>
                <c:pt idx="425">
                  <c:v>5.0255749110669746E-4</c:v>
                </c:pt>
                <c:pt idx="426">
                  <c:v>4.9392385421288397E-4</c:v>
                </c:pt>
                <c:pt idx="427">
                  <c:v>4.8543853803328382E-4</c:v>
                </c:pt>
                <c:pt idx="428">
                  <c:v>4.7709899450680397E-4</c:v>
                </c:pt>
                <c:pt idx="429">
                  <c:v>4.6890271934651437E-4</c:v>
                </c:pt>
                <c:pt idx="430">
                  <c:v>4.6084725128763703E-4</c:v>
                </c:pt>
                <c:pt idx="431">
                  <c:v>4.5293017134844909E-4</c:v>
                </c:pt>
                <c:pt idx="432">
                  <c:v>4.4514910210388615E-4</c:v>
                </c:pt>
                <c:pt idx="433">
                  <c:v>4.3750170697162227E-4</c:v>
                </c:pt>
                <c:pt idx="434">
                  <c:v>4.2998568951041884E-4</c:v>
                </c:pt>
                <c:pt idx="435">
                  <c:v>4.2259879273052223E-4</c:v>
                </c:pt>
                <c:pt idx="436">
                  <c:v>4.1533879841591261E-4</c:v>
                </c:pt>
                <c:pt idx="437">
                  <c:v>4.0820352645819246E-4</c:v>
                </c:pt>
                <c:pt idx="438">
                  <c:v>4.0119083420192287E-4</c:v>
                </c:pt>
                <c:pt idx="439">
                  <c:v>3.9429861580120236E-4</c:v>
                </c:pt>
                <c:pt idx="440">
                  <c:v>3.8752480158730195E-4</c:v>
                </c:pt>
                <c:pt idx="441">
                  <c:v>3.8086735744716167E-4</c:v>
                </c:pt>
                <c:pt idx="442">
                  <c:v>3.7432428421256742E-4</c:v>
                </c:pt>
                <c:pt idx="443">
                  <c:v>3.6789361705981806E-4</c:v>
                </c:pt>
                <c:pt idx="444">
                  <c:v>3.6157342491970805E-4</c:v>
                </c:pt>
                <c:pt idx="445">
                  <c:v>3.553618098976438E-4</c:v>
                </c:pt>
                <c:pt idx="446">
                  <c:v>3.4925690670372587E-4</c:v>
                </c:pt>
                <c:pt idx="447">
                  <c:v>3.4325688209261874E-4</c:v>
                </c:pt>
                <c:pt idx="448">
                  <c:v>3.3735993431304443E-4</c:v>
                </c:pt>
                <c:pt idx="449">
                  <c:v>3.3156429256673284E-4</c:v>
                </c:pt>
                <c:pt idx="450">
                  <c:v>3.2586821647666905E-4</c:v>
                </c:pt>
                <c:pt idx="451">
                  <c:v>3.202699955644735E-4</c:v>
                </c:pt>
                <c:pt idx="452">
                  <c:v>3.1476794873676068E-4</c:v>
                </c:pt>
                <c:pt idx="453">
                  <c:v>3.0936042378032394E-4</c:v>
                </c:pt>
                <c:pt idx="454">
                  <c:v>3.0404579686599048E-4</c:v>
                </c:pt>
                <c:pt idx="455">
                  <c:v>2.9882247206100077E-4</c:v>
                </c:pt>
                <c:pt idx="456">
                  <c:v>2.9368888084976429E-4</c:v>
                </c:pt>
                <c:pt idx="457">
                  <c:v>2.8864348166285017E-4</c:v>
                </c:pt>
                <c:pt idx="458">
                  <c:v>2.8368475941406752E-4</c:v>
                </c:pt>
                <c:pt idx="459">
                  <c:v>2.7881122504549955E-4</c:v>
                </c:pt>
                <c:pt idx="460">
                  <c:v>2.7402141508035252E-4</c:v>
                </c:pt>
                <c:pt idx="461">
                  <c:v>2.6931389118348874E-4</c:v>
                </c:pt>
                <c:pt idx="462">
                  <c:v>2.6468723972950718E-4</c:v>
                </c:pt>
                <c:pt idx="463">
                  <c:v>2.6014007137824431E-4</c:v>
                </c:pt>
                <c:pt idx="464">
                  <c:v>2.5567102065757056E-4</c:v>
                </c:pt>
                <c:pt idx="465">
                  <c:v>2.5127874555334889E-4</c:v>
                </c:pt>
                <c:pt idx="466">
                  <c:v>2.4696192710644193E-4</c:v>
                </c:pt>
                <c:pt idx="467">
                  <c:v>2.4271926901664207E-4</c:v>
                </c:pt>
                <c:pt idx="468">
                  <c:v>2.3854949725340174E-4</c:v>
                </c:pt>
                <c:pt idx="469">
                  <c:v>2.3445135967325718E-4</c:v>
                </c:pt>
                <c:pt idx="470">
                  <c:v>2.3042362564381873E-4</c:v>
                </c:pt>
                <c:pt idx="471">
                  <c:v>2.2646508567422449E-4</c:v>
                </c:pt>
                <c:pt idx="472">
                  <c:v>2.2257455105194302E-4</c:v>
                </c:pt>
                <c:pt idx="473">
                  <c:v>2.1875085348581135E-4</c:v>
                </c:pt>
                <c:pt idx="474">
                  <c:v>2.1499284475520936E-4</c:v>
                </c:pt>
                <c:pt idx="475">
                  <c:v>2.1129939636526128E-4</c:v>
                </c:pt>
                <c:pt idx="476">
                  <c:v>2.0766939920795609E-4</c:v>
                </c:pt>
                <c:pt idx="477">
                  <c:v>2.0410176322909623E-4</c:v>
                </c:pt>
                <c:pt idx="478">
                  <c:v>2.005954171009616E-4</c:v>
                </c:pt>
                <c:pt idx="479">
                  <c:v>1.9714930790060118E-4</c:v>
                </c:pt>
                <c:pt idx="480">
                  <c:v>1.9376240079365095E-4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7-4470-BF0E-680378FD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5272"/>
        <c:axId val="183852920"/>
      </c:scatterChart>
      <c:valAx>
        <c:axId val="1838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2920"/>
        <c:crosses val="autoZero"/>
        <c:crossBetween val="midCat"/>
        <c:majorUnit val="12"/>
        <c:minorUnit val="6"/>
      </c:valAx>
      <c:valAx>
        <c:axId val="1838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6733012540099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55565391604149"/>
          <c:y val="0.42121535112988923"/>
          <c:w val="0.3331235666547599"/>
          <c:h val="0.29220983740668782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46244441338325"/>
          <c:y val="7.6474758836963558E-2"/>
          <c:w val="0.7969820932146795"/>
          <c:h val="0.73959914101646385"/>
        </c:manualLayout>
      </c:layout>
      <c:scatterChart>
        <c:scatterStyle val="lineMarker"/>
        <c:varyColors val="0"/>
        <c:ser>
          <c:idx val="1"/>
          <c:order val="0"/>
          <c:tx>
            <c:strRef>
              <c:f>Infusion!$C$17</c:f>
              <c:strCache>
                <c:ptCount val="1"/>
                <c:pt idx="0">
                  <c:v>Con'n (mg/L)</c:v>
                </c:pt>
              </c:strCache>
            </c:strRef>
          </c:tx>
          <c:spPr>
            <a:ln w="1270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00CC"/>
              </a:solidFill>
              <a:ln w="9525">
                <a:solidFill>
                  <a:srgbClr val="0000CC"/>
                </a:solidFill>
                <a:round/>
              </a:ln>
              <a:effectLst/>
            </c:spPr>
          </c:marker>
          <c:xVal>
            <c:numRef>
              <c:f>Infusion!$B$18:$B$498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</c:numCache>
            </c:numRef>
          </c:xVal>
          <c:yVal>
            <c:numRef>
              <c:f>Infusion!$C$18:$C$498</c:f>
              <c:numCache>
                <c:formatCode>General</c:formatCode>
                <c:ptCount val="481"/>
                <c:pt idx="0">
                  <c:v>8.8929124504572901</c:v>
                </c:pt>
                <c:pt idx="1">
                  <c:v>8.8929124504572883</c:v>
                </c:pt>
                <c:pt idx="2">
                  <c:v>8.8929124504572901</c:v>
                </c:pt>
                <c:pt idx="3">
                  <c:v>8.8929124504572901</c:v>
                </c:pt>
                <c:pt idx="4">
                  <c:v>8.8929124504572901</c:v>
                </c:pt>
                <c:pt idx="5">
                  <c:v>8.8929124504572901</c:v>
                </c:pt>
                <c:pt idx="6">
                  <c:v>8.8929124504572901</c:v>
                </c:pt>
                <c:pt idx="7">
                  <c:v>8.8929124504572901</c:v>
                </c:pt>
                <c:pt idx="8">
                  <c:v>8.8929124504572901</c:v>
                </c:pt>
                <c:pt idx="9">
                  <c:v>8.8929124504572901</c:v>
                </c:pt>
                <c:pt idx="10">
                  <c:v>8.8929124504572901</c:v>
                </c:pt>
                <c:pt idx="11">
                  <c:v>8.8929124504572901</c:v>
                </c:pt>
                <c:pt idx="12">
                  <c:v>8.8929124504572901</c:v>
                </c:pt>
                <c:pt idx="13">
                  <c:v>8.8929124504572901</c:v>
                </c:pt>
                <c:pt idx="14">
                  <c:v>8.8929124504572901</c:v>
                </c:pt>
                <c:pt idx="15">
                  <c:v>8.8929124504572901</c:v>
                </c:pt>
                <c:pt idx="16">
                  <c:v>8.8929124504572901</c:v>
                </c:pt>
                <c:pt idx="17">
                  <c:v>8.8929124504572901</c:v>
                </c:pt>
                <c:pt idx="18">
                  <c:v>8.8929124504572901</c:v>
                </c:pt>
                <c:pt idx="19">
                  <c:v>8.8929124504572901</c:v>
                </c:pt>
                <c:pt idx="20">
                  <c:v>8.8929124504572901</c:v>
                </c:pt>
                <c:pt idx="21">
                  <c:v>8.8929124504572901</c:v>
                </c:pt>
                <c:pt idx="22">
                  <c:v>8.8929124504572901</c:v>
                </c:pt>
                <c:pt idx="23">
                  <c:v>8.8929124504572901</c:v>
                </c:pt>
                <c:pt idx="24">
                  <c:v>8.8929124504572901</c:v>
                </c:pt>
                <c:pt idx="25">
                  <c:v>8.8929124504572901</c:v>
                </c:pt>
                <c:pt idx="26">
                  <c:v>8.8929124504572901</c:v>
                </c:pt>
                <c:pt idx="27">
                  <c:v>8.8929124504572901</c:v>
                </c:pt>
                <c:pt idx="28">
                  <c:v>8.8929124504572901</c:v>
                </c:pt>
                <c:pt idx="29">
                  <c:v>8.8929124504572901</c:v>
                </c:pt>
                <c:pt idx="30">
                  <c:v>8.8929124504572901</c:v>
                </c:pt>
                <c:pt idx="31">
                  <c:v>8.8929124504572901</c:v>
                </c:pt>
                <c:pt idx="32">
                  <c:v>8.8929124504572901</c:v>
                </c:pt>
                <c:pt idx="33">
                  <c:v>8.8929124504572901</c:v>
                </c:pt>
                <c:pt idx="34">
                  <c:v>8.8929124504572901</c:v>
                </c:pt>
                <c:pt idx="35">
                  <c:v>8.8929124504572901</c:v>
                </c:pt>
                <c:pt idx="36">
                  <c:v>8.8929124504572901</c:v>
                </c:pt>
                <c:pt idx="37">
                  <c:v>8.8929124504572901</c:v>
                </c:pt>
                <c:pt idx="38">
                  <c:v>8.8929124504572901</c:v>
                </c:pt>
                <c:pt idx="39">
                  <c:v>8.8929124504572901</c:v>
                </c:pt>
                <c:pt idx="40">
                  <c:v>8.8929124504572901</c:v>
                </c:pt>
                <c:pt idx="41">
                  <c:v>8.8929124504572901</c:v>
                </c:pt>
                <c:pt idx="42">
                  <c:v>8.8929124504572901</c:v>
                </c:pt>
                <c:pt idx="43">
                  <c:v>8.8929124504572901</c:v>
                </c:pt>
                <c:pt idx="44">
                  <c:v>8.8929124504572901</c:v>
                </c:pt>
                <c:pt idx="45">
                  <c:v>8.8929124504572901</c:v>
                </c:pt>
                <c:pt idx="46">
                  <c:v>8.8929124504572901</c:v>
                </c:pt>
                <c:pt idx="47">
                  <c:v>8.8929124504572901</c:v>
                </c:pt>
                <c:pt idx="48">
                  <c:v>8.8929124504572901</c:v>
                </c:pt>
                <c:pt idx="49">
                  <c:v>8.8929124504572901</c:v>
                </c:pt>
                <c:pt idx="50">
                  <c:v>8.8929124504572901</c:v>
                </c:pt>
                <c:pt idx="51">
                  <c:v>8.8929124504572901</c:v>
                </c:pt>
                <c:pt idx="52">
                  <c:v>8.8929124504572901</c:v>
                </c:pt>
                <c:pt idx="53">
                  <c:v>8.8929124504572883</c:v>
                </c:pt>
                <c:pt idx="54">
                  <c:v>8.8929124504572901</c:v>
                </c:pt>
                <c:pt idx="55">
                  <c:v>8.8929124504572901</c:v>
                </c:pt>
                <c:pt idx="56">
                  <c:v>8.8929124504572901</c:v>
                </c:pt>
                <c:pt idx="57">
                  <c:v>8.8929124504572883</c:v>
                </c:pt>
                <c:pt idx="58">
                  <c:v>8.8929124504572901</c:v>
                </c:pt>
                <c:pt idx="59">
                  <c:v>8.8929124504572901</c:v>
                </c:pt>
                <c:pt idx="60">
                  <c:v>8.8929124504572901</c:v>
                </c:pt>
                <c:pt idx="61">
                  <c:v>8.8929124504572901</c:v>
                </c:pt>
                <c:pt idx="62">
                  <c:v>8.8929124504572901</c:v>
                </c:pt>
                <c:pt idx="63">
                  <c:v>8.8929124504572901</c:v>
                </c:pt>
                <c:pt idx="64">
                  <c:v>8.8929124504572901</c:v>
                </c:pt>
                <c:pt idx="65">
                  <c:v>8.8929124504572901</c:v>
                </c:pt>
                <c:pt idx="66">
                  <c:v>8.8929124504572901</c:v>
                </c:pt>
                <c:pt idx="67">
                  <c:v>8.8929124504572901</c:v>
                </c:pt>
                <c:pt idx="68">
                  <c:v>8.8929124504572901</c:v>
                </c:pt>
                <c:pt idx="69">
                  <c:v>8.8929124504572901</c:v>
                </c:pt>
                <c:pt idx="70">
                  <c:v>8.8929124504572883</c:v>
                </c:pt>
                <c:pt idx="71">
                  <c:v>8.8929124504572883</c:v>
                </c:pt>
                <c:pt idx="72">
                  <c:v>8.8929124504572901</c:v>
                </c:pt>
                <c:pt idx="73">
                  <c:v>8.8929124504572901</c:v>
                </c:pt>
                <c:pt idx="74">
                  <c:v>8.8929124504572918</c:v>
                </c:pt>
                <c:pt idx="75">
                  <c:v>8.8929124504572918</c:v>
                </c:pt>
                <c:pt idx="76">
                  <c:v>8.8929124504572901</c:v>
                </c:pt>
                <c:pt idx="77">
                  <c:v>8.8929124504572901</c:v>
                </c:pt>
                <c:pt idx="78">
                  <c:v>8.8929124504572901</c:v>
                </c:pt>
                <c:pt idx="79">
                  <c:v>8.8929124504572901</c:v>
                </c:pt>
                <c:pt idx="80">
                  <c:v>8.8929124504572901</c:v>
                </c:pt>
                <c:pt idx="81">
                  <c:v>8.7402030853693962</c:v>
                </c:pt>
                <c:pt idx="82">
                  <c:v>8.5901160501779543</c:v>
                </c:pt>
                <c:pt idx="83">
                  <c:v>8.4426063141536538</c:v>
                </c:pt>
                <c:pt idx="84">
                  <c:v>8.2976296198362238</c:v>
                </c:pt>
                <c:pt idx="85">
                  <c:v>8.1551424697558588</c:v>
                </c:pt>
                <c:pt idx="86">
                  <c:v>8.0151021133826355</c:v>
                </c:pt>
                <c:pt idx="87">
                  <c:v>7.877466534300047</c:v>
                </c:pt>
                <c:pt idx="88">
                  <c:v>7.7421944375987692</c:v>
                </c:pt>
                <c:pt idx="89">
                  <c:v>7.6092452374869337</c:v>
                </c:pt>
                <c:pt idx="90">
                  <c:v>7.4785790451131273</c:v>
                </c:pt>
                <c:pt idx="91">
                  <c:v>7.3501566565985224</c:v>
                </c:pt>
                <c:pt idx="92">
                  <c:v>7.2239395412744924</c:v>
                </c:pt>
                <c:pt idx="93">
                  <c:v>7.0998898301222395</c:v>
                </c:pt>
                <c:pt idx="94">
                  <c:v>6.9779703044109134</c:v>
                </c:pt>
                <c:pt idx="95">
                  <c:v>6.8581443845308492</c:v>
                </c:pt>
                <c:pt idx="96">
                  <c:v>6.740376119018566</c:v>
                </c:pt>
                <c:pt idx="97">
                  <c:v>6.6246301737702096</c:v>
                </c:pt>
                <c:pt idx="98">
                  <c:v>6.510871821440241</c:v>
                </c:pt>
                <c:pt idx="99">
                  <c:v>6.3990669310221637</c:v>
                </c:pt>
                <c:pt idx="100">
                  <c:v>6.2891819576081716</c:v>
                </c:pt>
                <c:pt idx="101">
                  <c:v>6.1811839323246414</c:v>
                </c:pt>
                <c:pt idx="102">
                  <c:v>6.0750404524404589</c:v>
                </c:pt>
                <c:pt idx="103">
                  <c:v>5.9707196716452007</c:v>
                </c:pt>
                <c:pt idx="104">
                  <c:v>5.8681902904942627</c:v>
                </c:pt>
                <c:pt idx="105">
                  <c:v>5.7674215470180625</c:v>
                </c:pt>
                <c:pt idx="106">
                  <c:v>5.6683832074925009</c:v>
                </c:pt>
                <c:pt idx="107">
                  <c:v>5.571045557367917</c:v>
                </c:pt>
                <c:pt idx="108">
                  <c:v>5.4753793923538048</c:v>
                </c:pt>
                <c:pt idx="109">
                  <c:v>5.3813560096566322</c:v>
                </c:pt>
                <c:pt idx="110">
                  <c:v>5.2889471993681161</c:v>
                </c:pt>
                <c:pt idx="111">
                  <c:v>5.1981252360013821</c:v>
                </c:pt>
                <c:pt idx="112">
                  <c:v>5.1088628701724668</c:v>
                </c:pt>
                <c:pt idx="113">
                  <c:v>5.0211333204246626</c:v>
                </c:pt>
                <c:pt idx="114">
                  <c:v>4.9349102651932588</c:v>
                </c:pt>
                <c:pt idx="115">
                  <c:v>4.850167834908258</c:v>
                </c:pt>
                <c:pt idx="116">
                  <c:v>4.7668806042327132</c:v>
                </c:pt>
                <c:pt idx="117">
                  <c:v>4.6850235844343411</c:v>
                </c:pt>
                <c:pt idx="118">
                  <c:v>4.6045722158881377</c:v>
                </c:pt>
                <c:pt idx="119">
                  <c:v>4.5255023607077263</c:v>
                </c:pt>
                <c:pt idx="120">
                  <c:v>4.4477902955032622</c:v>
                </c:pt>
                <c:pt idx="121">
                  <c:v>4.3714127042636717</c:v>
                </c:pt>
                <c:pt idx="122">
                  <c:v>4.2963466713611425</c:v>
                </c:pt>
                <c:pt idx="123">
                  <c:v>4.2225696746757206</c:v>
                </c:pt>
                <c:pt idx="124">
                  <c:v>4.1500595788379897</c:v>
                </c:pt>
                <c:pt idx="125">
                  <c:v>4.0787946285877741</c:v>
                </c:pt>
                <c:pt idx="126">
                  <c:v>4.0087534422468911</c:v>
                </c:pt>
                <c:pt idx="127">
                  <c:v>3.9399150053039942</c:v>
                </c:pt>
                <c:pt idx="128">
                  <c:v>3.8722586641095655</c:v>
                </c:pt>
                <c:pt idx="129">
                  <c:v>3.8057641196791927</c:v>
                </c:pt>
                <c:pt idx="130">
                  <c:v>3.7404114216032447</c:v>
                </c:pt>
                <c:pt idx="131">
                  <c:v>3.6761809620611361</c:v>
                </c:pt>
                <c:pt idx="132">
                  <c:v>3.6130534699383769</c:v>
                </c:pt>
                <c:pt idx="133">
                  <c:v>3.5510100050446449</c:v>
                </c:pt>
                <c:pt idx="134">
                  <c:v>3.4900319524311492</c:v>
                </c:pt>
                <c:pt idx="135">
                  <c:v>3.4301010168055672</c:v>
                </c:pt>
                <c:pt idx="136">
                  <c:v>3.3711992170428982</c:v>
                </c:pt>
                <c:pt idx="137">
                  <c:v>3.3133088807905691</c:v>
                </c:pt>
                <c:pt idx="138">
                  <c:v>3.2564126391661889</c:v>
                </c:pt>
                <c:pt idx="139">
                  <c:v>3.2004934215463474</c:v>
                </c:pt>
                <c:pt idx="140">
                  <c:v>3.1455344504448992</c:v>
                </c:pt>
                <c:pt idx="141">
                  <c:v>3.091519236479209</c:v>
                </c:pt>
                <c:pt idx="142">
                  <c:v>3.0384315734228236</c:v>
                </c:pt>
                <c:pt idx="143">
                  <c:v>2.9862555333431064</c:v>
                </c:pt>
                <c:pt idx="144">
                  <c:v>2.9349754618223702</c:v>
                </c:pt>
                <c:pt idx="145">
                  <c:v>2.8845759732610667</c:v>
                </c:pt>
                <c:pt idx="146">
                  <c:v>2.8350419462616334</c:v>
                </c:pt>
                <c:pt idx="147">
                  <c:v>2.7863585190916114</c:v>
                </c:pt>
                <c:pt idx="148">
                  <c:v>2.7385110852246672</c:v>
                </c:pt>
                <c:pt idx="149">
                  <c:v>2.6914852889581846</c:v>
                </c:pt>
                <c:pt idx="150">
                  <c:v>2.645267021106112</c:v>
                </c:pt>
                <c:pt idx="151">
                  <c:v>2.5998424147657739</c:v>
                </c:pt>
                <c:pt idx="152">
                  <c:v>2.5551978411573724</c:v>
                </c:pt>
                <c:pt idx="153">
                  <c:v>2.511319905534934</c:v>
                </c:pt>
                <c:pt idx="154">
                  <c:v>2.4681954431674717</c:v>
                </c:pt>
                <c:pt idx="155">
                  <c:v>2.4258115153891651</c:v>
                </c:pt>
                <c:pt idx="156">
                  <c:v>2.3841554057173577</c:v>
                </c:pt>
                <c:pt idx="157">
                  <c:v>2.343214616037224</c:v>
                </c:pt>
                <c:pt idx="158">
                  <c:v>2.3029768628519482</c:v>
                </c:pt>
                <c:pt idx="159">
                  <c:v>2.2634300735972994</c:v>
                </c:pt>
                <c:pt idx="160">
                  <c:v>2.2245623830194887</c:v>
                </c:pt>
                <c:pt idx="161">
                  <c:v>2.1863621296152291</c:v>
                </c:pt>
                <c:pt idx="162">
                  <c:v>2.1488178521329253</c:v>
                </c:pt>
                <c:pt idx="163">
                  <c:v>2.1119182861339452</c:v>
                </c:pt>
                <c:pt idx="164">
                  <c:v>2.0756523606129429</c:v>
                </c:pt>
                <c:pt idx="165">
                  <c:v>2.040009194676216</c:v>
                </c:pt>
                <c:pt idx="166">
                  <c:v>2.0049780942771003</c:v>
                </c:pt>
                <c:pt idx="167">
                  <c:v>1.9705485490074295</c:v>
                </c:pt>
                <c:pt idx="168">
                  <c:v>1.936710228944089</c:v>
                </c:pt>
                <c:pt idx="169">
                  <c:v>1.9034529815497194</c:v>
                </c:pt>
                <c:pt idx="170">
                  <c:v>1.8707668286266452</c:v>
                </c:pt>
                <c:pt idx="171">
                  <c:v>1.8386419633231055</c:v>
                </c:pt>
                <c:pt idx="172">
                  <c:v>1.8070687471908999</c:v>
                </c:pt>
                <c:pt idx="173">
                  <c:v>1.7760377072935545</c:v>
                </c:pt>
                <c:pt idx="174">
                  <c:v>1.7455395333641517</c:v>
                </c:pt>
                <c:pt idx="175">
                  <c:v>1.7155650750119622</c:v>
                </c:pt>
                <c:pt idx="176">
                  <c:v>1.6861053389770473</c:v>
                </c:pt>
                <c:pt idx="177">
                  <c:v>1.6571514864320029</c:v>
                </c:pt>
                <c:pt idx="178">
                  <c:v>1.6286948303300397</c:v>
                </c:pt>
                <c:pt idx="179">
                  <c:v>1.6007268327986031</c:v>
                </c:pt>
                <c:pt idx="180">
                  <c:v>1.5732391025777464</c:v>
                </c:pt>
                <c:pt idx="181">
                  <c:v>1.5462233925024971</c:v>
                </c:pt>
                <c:pt idx="182">
                  <c:v>1.5196715970284507</c:v>
                </c:pt>
                <c:pt idx="183">
                  <c:v>1.4935757497998614</c:v>
                </c:pt>
                <c:pt idx="184">
                  <c:v>1.467928021259487</c:v>
                </c:pt>
                <c:pt idx="185">
                  <c:v>1.4427207162994824</c:v>
                </c:pt>
                <c:pt idx="186">
                  <c:v>1.4179462719526306</c:v>
                </c:pt>
                <c:pt idx="187">
                  <c:v>1.3935972551232196</c:v>
                </c:pt>
                <c:pt idx="188">
                  <c:v>1.3696663603568839</c:v>
                </c:pt>
                <c:pt idx="189">
                  <c:v>1.3461464076487448</c:v>
                </c:pt>
                <c:pt idx="190">
                  <c:v>1.3230303402891868</c:v>
                </c:pt>
                <c:pt idx="191">
                  <c:v>1.3003112227466296</c:v>
                </c:pt>
                <c:pt idx="192">
                  <c:v>1.2779822385866515</c:v>
                </c:pt>
                <c:pt idx="193">
                  <c:v>1.2560366884268537</c:v>
                </c:pt>
                <c:pt idx="194">
                  <c:v>1.2344679879268359</c:v>
                </c:pt>
                <c:pt idx="195">
                  <c:v>1.2132696658126929</c:v>
                </c:pt>
                <c:pt idx="196">
                  <c:v>1.1924353619354342</c:v>
                </c:pt>
                <c:pt idx="197">
                  <c:v>1.171958825362742</c:v>
                </c:pt>
                <c:pt idx="198">
                  <c:v>1.1518339125034995</c:v>
                </c:pt>
                <c:pt idx="199">
                  <c:v>1.1320545852645256</c:v>
                </c:pt>
                <c:pt idx="200">
                  <c:v>1.1126149092389599</c:v>
                </c:pt>
                <c:pt idx="201">
                  <c:v>1.0935090519257582</c:v>
                </c:pt>
                <c:pt idx="202">
                  <c:v>1.0747312809797633</c:v>
                </c:pt>
                <c:pt idx="203">
                  <c:v>1.0562759624918248</c:v>
                </c:pt>
                <c:pt idx="204">
                  <c:v>1.0381375592984525</c:v>
                </c:pt>
                <c:pt idx="205">
                  <c:v>1.0203106293204975</c:v>
                </c:pt>
                <c:pt idx="206">
                  <c:v>1.0027898239303608</c:v>
                </c:pt>
                <c:pt idx="207">
                  <c:v>0.98556988634724052</c:v>
                </c:pt>
                <c:pt idx="208">
                  <c:v>0.96864565005993519</c:v>
                </c:pt>
                <c:pt idx="209">
                  <c:v>0.952012037276733</c:v>
                </c:pt>
                <c:pt idx="210">
                  <c:v>0.93566405740191616</c:v>
                </c:pt>
                <c:pt idx="211">
                  <c:v>0.91959680553843004</c:v>
                </c:pt>
                <c:pt idx="212">
                  <c:v>0.90380546101626191</c:v>
                </c:pt>
                <c:pt idx="213">
                  <c:v>0.88828528594609246</c:v>
                </c:pt>
                <c:pt idx="214">
                  <c:v>0.87303162379778354</c:v>
                </c:pt>
                <c:pt idx="215">
                  <c:v>0.8580398980032744</c:v>
                </c:pt>
                <c:pt idx="216">
                  <c:v>0.84330561058347153</c:v>
                </c:pt>
                <c:pt idx="217">
                  <c:v>0.82882434079871636</c:v>
                </c:pt>
                <c:pt idx="218">
                  <c:v>0.81459174382242727</c:v>
                </c:pt>
                <c:pt idx="219">
                  <c:v>0.80060354943751733</c:v>
                </c:pt>
                <c:pt idx="220">
                  <c:v>0.78685556075519891</c:v>
                </c:pt>
                <c:pt idx="221">
                  <c:v>0.77334365295578666</c:v>
                </c:pt>
                <c:pt idx="222">
                  <c:v>0.76006377205112596</c:v>
                </c:pt>
                <c:pt idx="223">
                  <c:v>0.74701193366827012</c:v>
                </c:pt>
                <c:pt idx="224">
                  <c:v>0.73418422185404753</c:v>
                </c:pt>
                <c:pt idx="225">
                  <c:v>0.721576787900154</c:v>
                </c:pt>
                <c:pt idx="226">
                  <c:v>0.70918584918842253</c:v>
                </c:pt>
                <c:pt idx="227">
                  <c:v>0.69700768805592073</c:v>
                </c:pt>
                <c:pt idx="228">
                  <c:v>0.68503865067953884</c:v>
                </c:pt>
                <c:pt idx="229">
                  <c:v>0.67327514597972848</c:v>
                </c:pt>
                <c:pt idx="230">
                  <c:v>0.66171364454307025</c:v>
                </c:pt>
                <c:pt idx="231">
                  <c:v>0.65035067756333953</c:v>
                </c:pt>
                <c:pt idx="232">
                  <c:v>0.63918283580075841</c:v>
                </c:pt>
                <c:pt idx="233">
                  <c:v>0.62820676855911939</c:v>
                </c:pt>
                <c:pt idx="234">
                  <c:v>0.61741918268047258</c:v>
                </c:pt>
                <c:pt idx="235">
                  <c:v>0.6068168415570776</c:v>
                </c:pt>
                <c:pt idx="236">
                  <c:v>0.59639656416032083</c:v>
                </c:pt>
                <c:pt idx="237">
                  <c:v>0.58615522408631016</c:v>
                </c:pt>
                <c:pt idx="238">
                  <c:v>0.57608974861785611</c:v>
                </c:pt>
                <c:pt idx="239">
                  <c:v>0.5661971178025641</c:v>
                </c:pt>
                <c:pt idx="240">
                  <c:v>0.55647436354675295</c:v>
                </c:pt>
                <c:pt idx="241">
                  <c:v>0.54691856872493871</c:v>
                </c:pt>
                <c:pt idx="242">
                  <c:v>0.53752686630460467</c:v>
                </c:pt>
                <c:pt idx="243">
                  <c:v>0.52829643848600516</c:v>
                </c:pt>
                <c:pt idx="244">
                  <c:v>0.51922451585673668</c:v>
                </c:pt>
                <c:pt idx="245">
                  <c:v>0.51030837656083194</c:v>
                </c:pt>
                <c:pt idx="246">
                  <c:v>0.5015453454821166</c:v>
                </c:pt>
                <c:pt idx="247">
                  <c:v>0.49293279344159435</c:v>
                </c:pt>
                <c:pt idx="248">
                  <c:v>0.48446813640860986</c:v>
                </c:pt>
                <c:pt idx="249">
                  <c:v>0.47614883472556208</c:v>
                </c:pt>
                <c:pt idx="250">
                  <c:v>0.46797239234592841</c:v>
                </c:pt>
                <c:pt idx="251">
                  <c:v>0.45993635608537287</c:v>
                </c:pt>
                <c:pt idx="252">
                  <c:v>0.45203831488571672</c:v>
                </c:pt>
                <c:pt idx="253">
                  <c:v>0.44427589909154563</c:v>
                </c:pt>
                <c:pt idx="254">
                  <c:v>0.43664677973924121</c:v>
                </c:pt>
                <c:pt idx="255">
                  <c:v>0.42914866785821909</c:v>
                </c:pt>
                <c:pt idx="256">
                  <c:v>0.42177931378416844</c:v>
                </c:pt>
                <c:pt idx="257">
                  <c:v>0.41453650648408236</c:v>
                </c:pt>
                <c:pt idx="258">
                  <c:v>0.40741807289288118</c:v>
                </c:pt>
                <c:pt idx="259">
                  <c:v>0.40042187726142459</c:v>
                </c:pt>
                <c:pt idx="260">
                  <c:v>0.39354582051572273</c:v>
                </c:pt>
                <c:pt idx="261">
                  <c:v>0.38678783962714774</c:v>
                </c:pt>
                <c:pt idx="262">
                  <c:v>0.38014590699346373</c:v>
                </c:pt>
                <c:pt idx="263">
                  <c:v>0.37361802983048131</c:v>
                </c:pt>
                <c:pt idx="264">
                  <c:v>0.36720224957416303</c:v>
                </c:pt>
                <c:pt idx="265">
                  <c:v>0.36089664129299265</c:v>
                </c:pt>
                <c:pt idx="266">
                  <c:v>0.35469931311043768</c:v>
                </c:pt>
                <c:pt idx="267">
                  <c:v>0.34860840563732642</c:v>
                </c:pt>
                <c:pt idx="268">
                  <c:v>0.34262209141397537</c:v>
                </c:pt>
                <c:pt idx="269">
                  <c:v>0.33673857436189525</c:v>
                </c:pt>
                <c:pt idx="270">
                  <c:v>0.33095608924491066</c:v>
                </c:pt>
                <c:pt idx="271">
                  <c:v>0.32527290113953689</c:v>
                </c:pt>
                <c:pt idx="272">
                  <c:v>0.31968730491444752</c:v>
                </c:pt>
                <c:pt idx="273">
                  <c:v>0.31419762471888446</c:v>
                </c:pt>
                <c:pt idx="274">
                  <c:v>0.30880221347984932</c:v>
                </c:pt>
                <c:pt idx="275">
                  <c:v>0.3034994524079323</c:v>
                </c:pt>
                <c:pt idx="276">
                  <c:v>0.29828775051162471</c:v>
                </c:pt>
                <c:pt idx="277">
                  <c:v>0.29316554411997287</c:v>
                </c:pt>
                <c:pt idx="278">
                  <c:v>0.28813129641342838</c:v>
                </c:pt>
                <c:pt idx="279">
                  <c:v>0.28318349696275569</c:v>
                </c:pt>
                <c:pt idx="280">
                  <c:v>0.27832066127585597</c:v>
                </c:pt>
                <c:pt idx="281">
                  <c:v>0.27354133035237449</c:v>
                </c:pt>
                <c:pt idx="282">
                  <c:v>0.2688440702459548</c:v>
                </c:pt>
                <c:pt idx="283">
                  <c:v>0.26422747163401195</c:v>
                </c:pt>
                <c:pt idx="284">
                  <c:v>0.25969014939489088</c:v>
                </c:pt>
                <c:pt idx="285">
                  <c:v>0.25523074219228881</c:v>
                </c:pt>
                <c:pt idx="286">
                  <c:v>0.25084791206681084</c:v>
                </c:pt>
                <c:pt idx="287">
                  <c:v>0.24654034403454234</c:v>
                </c:pt>
                <c:pt idx="288">
                  <c:v>0.2423067456925127</c:v>
                </c:pt>
                <c:pt idx="289">
                  <c:v>0.23814584683093437</c:v>
                </c:pt>
                <c:pt idx="290">
                  <c:v>0.23405639905210168</c:v>
                </c:pt>
                <c:pt idx="291">
                  <c:v>0.23003717539583227</c:v>
                </c:pt>
                <c:pt idx="292">
                  <c:v>0.22608696997134184</c:v>
                </c:pt>
                <c:pt idx="293">
                  <c:v>0.22220459759543934</c:v>
                </c:pt>
                <c:pt idx="294">
                  <c:v>0.21838889343693607</c:v>
                </c:pt>
                <c:pt idx="295">
                  <c:v>0.21463871266715995</c:v>
                </c:pt>
                <c:pt idx="296">
                  <c:v>0.21095293011647223</c:v>
                </c:pt>
                <c:pt idx="297">
                  <c:v>0.20733043993668121</c:v>
                </c:pt>
                <c:pt idx="298">
                  <c:v>0.20377015526925479</c:v>
                </c:pt>
                <c:pt idx="299">
                  <c:v>0.20027100791922839</c:v>
                </c:pt>
                <c:pt idx="300">
                  <c:v>0.19683194803471446</c:v>
                </c:pt>
                <c:pt idx="301">
                  <c:v>0.19345194379191394</c:v>
                </c:pt>
                <c:pt idx="302">
                  <c:v>0.19012998108553791</c:v>
                </c:pt>
                <c:pt idx="303">
                  <c:v>0.18686506322454427</c:v>
                </c:pt>
                <c:pt idx="304">
                  <c:v>0.18365621063310045</c:v>
                </c:pt>
                <c:pt idx="305">
                  <c:v>0.18050246055667962</c:v>
                </c:pt>
                <c:pt idx="306">
                  <c:v>0.17740286677320544</c:v>
                </c:pt>
                <c:pt idx="307">
                  <c:v>0.17435649930915614</c:v>
                </c:pt>
                <c:pt idx="308">
                  <c:v>0.17136244416054347</c:v>
                </c:pt>
                <c:pt idx="309">
                  <c:v>0.16841980301868401</c:v>
                </c:pt>
                <c:pt idx="310">
                  <c:v>0.16552769300067827</c:v>
                </c:pt>
                <c:pt idx="311">
                  <c:v>0.1626852463845192</c:v>
                </c:pt>
                <c:pt idx="312">
                  <c:v>0.15989161034874858</c:v>
                </c:pt>
                <c:pt idx="313">
                  <c:v>0.15714594671658422</c:v>
                </c:pt>
                <c:pt idx="314">
                  <c:v>0.15444743170444156</c:v>
                </c:pt>
                <c:pt idx="315">
                  <c:v>0.15179525567477289</c:v>
                </c:pt>
                <c:pt idx="316">
                  <c:v>0.14918862289315141</c:v>
                </c:pt>
                <c:pt idx="317">
                  <c:v>0.14662675128952593</c:v>
                </c:pt>
                <c:pt idx="318">
                  <c:v>0.14410887222357649</c:v>
                </c:pt>
                <c:pt idx="319">
                  <c:v>0.14163423025409813</c:v>
                </c:pt>
                <c:pt idx="320">
                  <c:v>0.13920208291234548</c:v>
                </c:pt>
                <c:pt idx="321">
                  <c:v>0.13681170047926905</c:v>
                </c:pt>
                <c:pt idx="322">
                  <c:v>0.13446236576657733</c:v>
                </c:pt>
                <c:pt idx="323">
                  <c:v>0.13215337390155829</c:v>
                </c:pt>
                <c:pt idx="324">
                  <c:v>0.12988403211559529</c:v>
                </c:pt>
                <c:pt idx="325">
                  <c:v>0.12765365953631599</c:v>
                </c:pt>
                <c:pt idx="326">
                  <c:v>0.1254615869833092</c:v>
                </c:pt>
                <c:pt idx="327">
                  <c:v>0.12330715676735018</c:v>
                </c:pt>
                <c:pt idx="328">
                  <c:v>0.12118972249307369</c:v>
                </c:pt>
                <c:pt idx="329">
                  <c:v>0.1191086488650356</c:v>
                </c:pt>
                <c:pt idx="330">
                  <c:v>0.1170633114971046</c:v>
                </c:pt>
                <c:pt idx="331">
                  <c:v>0.11505309672512715</c:v>
                </c:pt>
                <c:pt idx="332">
                  <c:v>0.11307740142280923</c:v>
                </c:pt>
                <c:pt idx="333">
                  <c:v>0.11113563282076019</c:v>
                </c:pt>
                <c:pt idx="334">
                  <c:v>0.10922720832864351</c:v>
                </c:pt>
                <c:pt idx="335">
                  <c:v>0.10735155536038173</c:v>
                </c:pt>
                <c:pt idx="336">
                  <c:v>0.10550811116236294</c:v>
                </c:pt>
                <c:pt idx="337">
                  <c:v>0.10369632264459772</c:v>
                </c:pt>
                <c:pt idx="338">
                  <c:v>0.10191564621477478</c:v>
                </c:pt>
                <c:pt idx="339">
                  <c:v>0.10016554761516668</c:v>
                </c:pt>
                <c:pt idx="340">
                  <c:v>9.8445501762335977E-2</c:v>
                </c:pt>
                <c:pt idx="341">
                  <c:v>9.6754992589594177E-2</c:v>
                </c:pt>
                <c:pt idx="342">
                  <c:v>9.5093512892165818E-2</c:v>
                </c:pt>
                <c:pt idx="343">
                  <c:v>9.346056417501121E-2</c:v>
                </c:pt>
                <c:pt idx="344">
                  <c:v>9.1855656503262939E-2</c:v>
                </c:pt>
                <c:pt idx="345">
                  <c:v>9.0278308355230097E-2</c:v>
                </c:pt>
                <c:pt idx="346">
                  <c:v>8.8728046477927008E-2</c:v>
                </c:pt>
                <c:pt idx="347">
                  <c:v>8.7204405745082647E-2</c:v>
                </c:pt>
                <c:pt idx="348">
                  <c:v>8.5706929017588696E-2</c:v>
                </c:pt>
                <c:pt idx="349">
                  <c:v>8.4235167006343661E-2</c:v>
                </c:pt>
                <c:pt idx="350">
                  <c:v>8.2788678137452165E-2</c:v>
                </c:pt>
                <c:pt idx="351">
                  <c:v>8.1367028419739237E-2</c:v>
                </c:pt>
                <c:pt idx="352">
                  <c:v>7.9969791314539809E-2</c:v>
                </c:pt>
                <c:pt idx="353">
                  <c:v>7.8596547607723749E-2</c:v>
                </c:pt>
                <c:pt idx="354">
                  <c:v>7.7246885283918876E-2</c:v>
                </c:pt>
                <c:pt idx="355">
                  <c:v>7.5920399402893496E-2</c:v>
                </c:pt>
                <c:pt idx="356">
                  <c:v>7.4616691978062061E-2</c:v>
                </c:pt>
                <c:pt idx="357">
                  <c:v>7.3335371857076878E-2</c:v>
                </c:pt>
                <c:pt idx="358">
                  <c:v>7.2076054604470363E-2</c:v>
                </c:pt>
                <c:pt idx="359">
                  <c:v>7.0838362386312428E-2</c:v>
                </c:pt>
                <c:pt idx="360">
                  <c:v>6.9621923856848983E-2</c:v>
                </c:pt>
                <c:pt idx="361">
                  <c:v>6.8426374047086513E-2</c:v>
                </c:pt>
                <c:pt idx="362">
                  <c:v>6.7251354255290219E-2</c:v>
                </c:pt>
                <c:pt idx="363">
                  <c:v>6.6096511939362557E-2</c:v>
                </c:pt>
                <c:pt idx="364">
                  <c:v>6.4961500611069659E-2</c:v>
                </c:pt>
                <c:pt idx="365">
                  <c:v>6.3845979732084238E-2</c:v>
                </c:pt>
                <c:pt idx="366">
                  <c:v>6.2749614611813498E-2</c:v>
                </c:pt>
                <c:pt idx="367">
                  <c:v>6.1672076306981904E-2</c:v>
                </c:pt>
                <c:pt idx="368">
                  <c:v>6.0613041522937845E-2</c:v>
                </c:pt>
                <c:pt idx="369">
                  <c:v>5.9572192516655409E-2</c:v>
                </c:pt>
                <c:pt idx="370">
                  <c:v>5.8549217001401588E-2</c:v>
                </c:pt>
                <c:pt idx="371">
                  <c:v>5.7543808053040796E-2</c:v>
                </c:pt>
                <c:pt idx="372">
                  <c:v>5.6555664017948121E-2</c:v>
                </c:pt>
                <c:pt idx="373">
                  <c:v>5.5584488422503894E-2</c:v>
                </c:pt>
                <c:pt idx="374">
                  <c:v>5.4629989884142499E-2</c:v>
                </c:pt>
                <c:pt idx="375">
                  <c:v>5.3691882023928744E-2</c:v>
                </c:pt>
                <c:pt idx="376">
                  <c:v>5.2769883380635242E-2</c:v>
                </c:pt>
                <c:pt idx="377">
                  <c:v>5.186371732629546E-2</c:v>
                </c:pt>
                <c:pt idx="378">
                  <c:v>5.0973111983206698E-2</c:v>
                </c:pt>
                <c:pt idx="379">
                  <c:v>5.0097800142358595E-2</c:v>
                </c:pt>
                <c:pt idx="380">
                  <c:v>4.923751918326208E-2</c:v>
                </c:pt>
                <c:pt idx="381">
                  <c:v>4.8392010995155103E-2</c:v>
                </c:pt>
                <c:pt idx="382">
                  <c:v>4.7561021899561594E-2</c:v>
                </c:pt>
                <c:pt idx="383">
                  <c:v>4.6744302574180052E-2</c:v>
                </c:pt>
                <c:pt idx="384">
                  <c:v>4.5941607978079169E-2</c:v>
                </c:pt>
                <c:pt idx="385">
                  <c:v>4.5152697278177958E-2</c:v>
                </c:pt>
                <c:pt idx="386">
                  <c:v>4.4377333776988534E-2</c:v>
                </c:pt>
                <c:pt idx="387">
                  <c:v>4.3615284841599544E-2</c:v>
                </c:pt>
                <c:pt idx="388">
                  <c:v>4.2866321833879097E-2</c:v>
                </c:pt>
                <c:pt idx="389">
                  <c:v>4.2130220041876242E-2</c:v>
                </c:pt>
                <c:pt idx="390">
                  <c:v>4.1406758612400646E-2</c:v>
                </c:pt>
                <c:pt idx="391">
                  <c:v>4.0695720484759661E-2</c:v>
                </c:pt>
                <c:pt idx="392">
                  <c:v>3.999689232563354E-2</c:v>
                </c:pt>
                <c:pt idx="393">
                  <c:v>3.9310064465068774E-2</c:v>
                </c:pt>
                <c:pt idx="394">
                  <c:v>3.8635030833570796E-2</c:v>
                </c:pt>
                <c:pt idx="395">
                  <c:v>3.797158890027668E-2</c:v>
                </c:pt>
                <c:pt idx="396">
                  <c:v>3.7319539612189701E-2</c:v>
                </c:pt>
                <c:pt idx="397">
                  <c:v>3.6678687334457241E-2</c:v>
                </c:pt>
                <c:pt idx="398">
                  <c:v>3.6048839791674434E-2</c:v>
                </c:pt>
                <c:pt idx="399">
                  <c:v>3.5429808010195532E-2</c:v>
                </c:pt>
                <c:pt idx="400">
                  <c:v>3.4821406261435976E-2</c:v>
                </c:pt>
                <c:pt idx="401">
                  <c:v>3.4223452006148229E-2</c:v>
                </c:pt>
                <c:pt idx="402">
                  <c:v>3.3635765839654261E-2</c:v>
                </c:pt>
                <c:pt idx="403">
                  <c:v>3.3058171438018702E-2</c:v>
                </c:pt>
                <c:pt idx="404">
                  <c:v>3.2490495505146134E-2</c:v>
                </c:pt>
                <c:pt idx="405">
                  <c:v>3.1932567720787078E-2</c:v>
                </c:pt>
                <c:pt idx="406">
                  <c:v>3.1384220689436561E-2</c:v>
                </c:pt>
                <c:pt idx="407">
                  <c:v>3.0845289890110369E-2</c:v>
                </c:pt>
                <c:pt idx="408">
                  <c:v>3.0315613626983623E-2</c:v>
                </c:pt>
                <c:pt idx="409">
                  <c:v>2.9795032980877153E-2</c:v>
                </c:pt>
                <c:pt idx="410">
                  <c:v>2.9283391761576794E-2</c:v>
                </c:pt>
                <c:pt idx="411">
                  <c:v>2.8780536460971531E-2</c:v>
                </c:pt>
                <c:pt idx="412">
                  <c:v>2.8286316206996284E-2</c:v>
                </c:pt>
                <c:pt idx="413">
                  <c:v>2.7800582718365753E-2</c:v>
                </c:pt>
                <c:pt idx="414">
                  <c:v>2.7323190260085402E-2</c:v>
                </c:pt>
                <c:pt idx="415">
                  <c:v>2.6853995599726486E-2</c:v>
                </c:pt>
                <c:pt idx="416">
                  <c:v>2.6392857964451875E-2</c:v>
                </c:pt>
                <c:pt idx="417">
                  <c:v>2.593963899877998E-2</c:v>
                </c:pt>
                <c:pt idx="418">
                  <c:v>2.5494202723073737E-2</c:v>
                </c:pt>
                <c:pt idx="419">
                  <c:v>2.5056415492742568E-2</c:v>
                </c:pt>
                <c:pt idx="420">
                  <c:v>2.4626145958144927E-2</c:v>
                </c:pt>
                <c:pt idx="421">
                  <c:v>2.4203265025179339E-2</c:v>
                </c:pt>
                <c:pt idx="422">
                  <c:v>2.3787645816552187E-2</c:v>
                </c:pt>
                <c:pt idx="423">
                  <c:v>2.3379163633710592E-2</c:v>
                </c:pt>
                <c:pt idx="424">
                  <c:v>2.2977695919429102E-2</c:v>
                </c:pt>
                <c:pt idx="425">
                  <c:v>2.2583122221038674E-2</c:v>
                </c:pt>
                <c:pt idx="426">
                  <c:v>2.2195324154287186E-2</c:v>
                </c:pt>
                <c:pt idx="427">
                  <c:v>2.181418536782051E-2</c:v>
                </c:pt>
                <c:pt idx="428">
                  <c:v>2.1439591508273542E-2</c:v>
                </c:pt>
                <c:pt idx="429">
                  <c:v>2.1071430185960697E-2</c:v>
                </c:pt>
                <c:pt idx="430">
                  <c:v>2.0709590941155483E-2</c:v>
                </c:pt>
                <c:pt idx="431">
                  <c:v>2.0353965210949208E-2</c:v>
                </c:pt>
                <c:pt idx="432">
                  <c:v>2.0004446296678798E-2</c:v>
                </c:pt>
                <c:pt idx="433">
                  <c:v>1.9660929331913886E-2</c:v>
                </c:pt>
                <c:pt idx="434">
                  <c:v>1.9323311250993673E-2</c:v>
                </c:pt>
                <c:pt idx="435">
                  <c:v>1.8991490758103996E-2</c:v>
                </c:pt>
                <c:pt idx="436">
                  <c:v>1.8665368296885573E-2</c:v>
                </c:pt>
                <c:pt idx="437">
                  <c:v>1.8344846020563951E-2</c:v>
                </c:pt>
                <c:pt idx="438">
                  <c:v>1.802982776259247E-2</c:v>
                </c:pt>
                <c:pt idx="439">
                  <c:v>1.7720219007799385E-2</c:v>
                </c:pt>
                <c:pt idx="440">
                  <c:v>1.7415926864030363E-2</c:v>
                </c:pt>
                <c:pt idx="441">
                  <c:v>1.7116860034277998E-2</c:v>
                </c:pt>
                <c:pt idx="442">
                  <c:v>1.6822928789289864E-2</c:v>
                </c:pt>
                <c:pt idx="443">
                  <c:v>1.6534044940647051E-2</c:v>
                </c:pt>
                <c:pt idx="444">
                  <c:v>1.6250121814304852E-2</c:v>
                </c:pt>
                <c:pt idx="445">
                  <c:v>1.5971074224587926E-2</c:v>
                </c:pt>
                <c:pt idx="446">
                  <c:v>1.5696818448631938E-2</c:v>
                </c:pt>
                <c:pt idx="447">
                  <c:v>1.5427272201264164E-2</c:v>
                </c:pt>
                <c:pt idx="448">
                  <c:v>1.5162354610315388E-2</c:v>
                </c:pt>
                <c:pt idx="449">
                  <c:v>1.4901986192355759E-2</c:v>
                </c:pt>
                <c:pt idx="450">
                  <c:v>1.46460888288473E-2</c:v>
                </c:pt>
                <c:pt idx="451">
                  <c:v>1.4394585742705985E-2</c:v>
                </c:pt>
                <c:pt idx="452">
                  <c:v>1.4147401475266233E-2</c:v>
                </c:pt>
                <c:pt idx="453">
                  <c:v>1.3904461863640945E-2</c:v>
                </c:pt>
                <c:pt idx="454">
                  <c:v>1.3665694018470426E-2</c:v>
                </c:pt>
                <c:pt idx="455">
                  <c:v>1.3431026302053286E-2</c:v>
                </c:pt>
                <c:pt idx="456">
                  <c:v>1.3200388306852946E-2</c:v>
                </c:pt>
                <c:pt idx="457">
                  <c:v>1.2973710834373179E-2</c:v>
                </c:pt>
                <c:pt idx="458">
                  <c:v>1.2750925874396486E-2</c:v>
                </c:pt>
                <c:pt idx="459">
                  <c:v>1.2531966584578889E-2</c:v>
                </c:pt>
                <c:pt idx="460">
                  <c:v>1.2316767270395202E-2</c:v>
                </c:pt>
                <c:pt idx="461">
                  <c:v>1.2105263365428616E-2</c:v>
                </c:pt>
                <c:pt idx="462">
                  <c:v>1.1897391411998824E-2</c:v>
                </c:pt>
                <c:pt idx="463">
                  <c:v>1.169308904212276E-2</c:v>
                </c:pt>
                <c:pt idx="464">
                  <c:v>1.1492294958802265E-2</c:v>
                </c:pt>
                <c:pt idx="465">
                  <c:v>1.1294948917633099E-2</c:v>
                </c:pt>
                <c:pt idx="466">
                  <c:v>1.1100991708729784E-2</c:v>
                </c:pt>
                <c:pt idx="467">
                  <c:v>1.0910365138960822E-2</c:v>
                </c:pt>
                <c:pt idx="468">
                  <c:v>1.0723012014488945E-2</c:v>
                </c:pt>
                <c:pt idx="469">
                  <c:v>1.0538876123611204E-2</c:v>
                </c:pt>
                <c:pt idx="470">
                  <c:v>1.0357902219893741E-2</c:v>
                </c:pt>
                <c:pt idx="471">
                  <c:v>1.0180036005596161E-2</c:v>
                </c:pt>
                <c:pt idx="472">
                  <c:v>1.0005224115380512E-2</c:v>
                </c:pt>
                <c:pt idx="473">
                  <c:v>9.8334141003000725E-3</c:v>
                </c:pt>
                <c:pt idx="474">
                  <c:v>9.6645544120630457E-3</c:v>
                </c:pt>
                <c:pt idx="475">
                  <c:v>9.4985943875664763E-3</c:v>
                </c:pt>
                <c:pt idx="476">
                  <c:v>9.3354842336957553E-3</c:v>
                </c:pt>
                <c:pt idx="477">
                  <c:v>9.1751750123851769E-3</c:v>
                </c:pt>
                <c:pt idx="478">
                  <c:v>9.0176186259349946E-3</c:v>
                </c:pt>
                <c:pt idx="479">
                  <c:v>8.8627678025806449E-3</c:v>
                </c:pt>
                <c:pt idx="480">
                  <c:v>8.7105760823097331E-3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3-4F4B-BB0A-E523DC97A6A5}"/>
            </c:ext>
          </c:extLst>
        </c:ser>
        <c:ser>
          <c:idx val="3"/>
          <c:order val="1"/>
          <c:tx>
            <c:strRef>
              <c:f>Infusion!$D$17</c:f>
              <c:strCache>
                <c:ptCount val="1"/>
                <c:pt idx="0">
                  <c:v>Infusion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Infusion!$B$18:$B$498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</c:numCache>
            </c:numRef>
          </c:xVal>
          <c:yVal>
            <c:numRef>
              <c:f>Infusion!$D$18:$D$498</c:f>
              <c:numCache>
                <c:formatCode>General</c:formatCode>
                <c:ptCount val="481"/>
                <c:pt idx="0">
                  <c:v>0</c:v>
                </c:pt>
                <c:pt idx="1">
                  <c:v>0.15270936508791433</c:v>
                </c:pt>
                <c:pt idx="2">
                  <c:v>0.30279640027935539</c:v>
                </c:pt>
                <c:pt idx="3">
                  <c:v>0.45030613630365679</c:v>
                </c:pt>
                <c:pt idx="4">
                  <c:v>0.59528283062108756</c:v>
                </c:pt>
                <c:pt idx="5">
                  <c:v>0.73776998070145283</c:v>
                </c:pt>
                <c:pt idx="6">
                  <c:v>0.87781033707467393</c:v>
                </c:pt>
                <c:pt idx="7">
                  <c:v>1.015445916157264</c:v>
                </c:pt>
                <c:pt idx="8">
                  <c:v>1.1507180128585408</c:v>
                </c:pt>
                <c:pt idx="9">
                  <c:v>1.2836672129703774</c:v>
                </c:pt>
                <c:pt idx="10">
                  <c:v>1.4143334053441832</c:v>
                </c:pt>
                <c:pt idx="11">
                  <c:v>1.5427557938587888</c:v>
                </c:pt>
                <c:pt idx="12">
                  <c:v>1.6689729091828185</c:v>
                </c:pt>
                <c:pt idx="13">
                  <c:v>1.7930226203350716</c:v>
                </c:pt>
                <c:pt idx="14">
                  <c:v>1.9149421460463989</c:v>
                </c:pt>
                <c:pt idx="15">
                  <c:v>2.0347680659264613</c:v>
                </c:pt>
                <c:pt idx="16">
                  <c:v>2.1525363314387458</c:v>
                </c:pt>
                <c:pt idx="17">
                  <c:v>2.2682822766871027</c:v>
                </c:pt>
                <c:pt idx="18">
                  <c:v>2.3820406290170717</c:v>
                </c:pt>
                <c:pt idx="19">
                  <c:v>2.4938455194351481</c:v>
                </c:pt>
                <c:pt idx="20">
                  <c:v>2.6037304928491403</c:v>
                </c:pt>
                <c:pt idx="21">
                  <c:v>2.7117285181326709</c:v>
                </c:pt>
                <c:pt idx="22">
                  <c:v>2.8178719980168538</c:v>
                </c:pt>
                <c:pt idx="23">
                  <c:v>2.9221927788121116</c:v>
                </c:pt>
                <c:pt idx="24">
                  <c:v>3.0247221599630487</c:v>
                </c:pt>
                <c:pt idx="25">
                  <c:v>3.1254909034392497</c:v>
                </c:pt>
                <c:pt idx="26">
                  <c:v>3.2245292429648109</c:v>
                </c:pt>
                <c:pt idx="27">
                  <c:v>3.3218668930893962</c:v>
                </c:pt>
                <c:pt idx="28">
                  <c:v>3.4175330581035075</c:v>
                </c:pt>
                <c:pt idx="29">
                  <c:v>3.511556440800681</c:v>
                </c:pt>
                <c:pt idx="30">
                  <c:v>3.6039652510891966</c:v>
                </c:pt>
                <c:pt idx="31">
                  <c:v>3.6947872144559311</c:v>
                </c:pt>
                <c:pt idx="32">
                  <c:v>3.7840495802848464</c:v>
                </c:pt>
                <c:pt idx="33">
                  <c:v>3.8717791300326501</c:v>
                </c:pt>
                <c:pt idx="34">
                  <c:v>3.9580021852640543</c:v>
                </c:pt>
                <c:pt idx="35">
                  <c:v>4.0427446155490543</c:v>
                </c:pt>
                <c:pt idx="36">
                  <c:v>4.1260318462245991</c:v>
                </c:pt>
                <c:pt idx="37">
                  <c:v>4.2078888660229712</c:v>
                </c:pt>
                <c:pt idx="38">
                  <c:v>4.2883402345691755</c:v>
                </c:pt>
                <c:pt idx="39">
                  <c:v>4.3674100897495869</c:v>
                </c:pt>
                <c:pt idx="40">
                  <c:v>4.4451221549540501</c:v>
                </c:pt>
                <c:pt idx="41">
                  <c:v>4.5214997461936397</c:v>
                </c:pt>
                <c:pt idx="42">
                  <c:v>4.5965657790961698</c:v>
                </c:pt>
                <c:pt idx="43">
                  <c:v>4.6703427757815907</c:v>
                </c:pt>
                <c:pt idx="44">
                  <c:v>4.7428528716193208</c:v>
                </c:pt>
                <c:pt idx="45">
                  <c:v>4.8141178218695364</c:v>
                </c:pt>
                <c:pt idx="46">
                  <c:v>4.8841590082104185</c:v>
                </c:pt>
                <c:pt idx="47">
                  <c:v>4.9529974451533159</c:v>
                </c:pt>
                <c:pt idx="48">
                  <c:v>5.0206537863477445</c:v>
                </c:pt>
                <c:pt idx="49">
                  <c:v>5.087148330778116</c:v>
                </c:pt>
                <c:pt idx="50">
                  <c:v>5.152501028854064</c:v>
                </c:pt>
                <c:pt idx="51">
                  <c:v>5.2167314883961726</c:v>
                </c:pt>
                <c:pt idx="52">
                  <c:v>5.2798589805189309</c:v>
                </c:pt>
                <c:pt idx="53">
                  <c:v>5.3419024454126616</c:v>
                </c:pt>
                <c:pt idx="54">
                  <c:v>5.4028804980261578</c:v>
                </c:pt>
                <c:pt idx="55">
                  <c:v>5.4628114336517397</c:v>
                </c:pt>
                <c:pt idx="56">
                  <c:v>5.5217132334144088</c:v>
                </c:pt>
                <c:pt idx="57">
                  <c:v>5.5796035696667365</c:v>
                </c:pt>
                <c:pt idx="58">
                  <c:v>5.6364998112911167</c:v>
                </c:pt>
                <c:pt idx="59">
                  <c:v>5.6924190289109591</c:v>
                </c:pt>
                <c:pt idx="60">
                  <c:v>5.7473780000124064</c:v>
                </c:pt>
                <c:pt idx="61">
                  <c:v>5.8013932139780966</c:v>
                </c:pt>
                <c:pt idx="62">
                  <c:v>5.8544808770344821</c:v>
                </c:pt>
                <c:pt idx="63">
                  <c:v>5.9066569171141987</c:v>
                </c:pt>
                <c:pt idx="64">
                  <c:v>5.9579369886349332</c:v>
                </c:pt>
                <c:pt idx="65">
                  <c:v>6.008336477196238</c:v>
                </c:pt>
                <c:pt idx="66">
                  <c:v>6.0578705041956704</c:v>
                </c:pt>
                <c:pt idx="67">
                  <c:v>6.106553931365692</c:v>
                </c:pt>
                <c:pt idx="68">
                  <c:v>6.1544013652326361</c:v>
                </c:pt>
                <c:pt idx="69">
                  <c:v>6.2014271614991188</c:v>
                </c:pt>
                <c:pt idx="70">
                  <c:v>6.2476454293511905</c:v>
                </c:pt>
                <c:pt idx="71">
                  <c:v>6.2930700356915281</c:v>
                </c:pt>
                <c:pt idx="72">
                  <c:v>6.3377146092999297</c:v>
                </c:pt>
                <c:pt idx="73">
                  <c:v>6.3815925449223689</c:v>
                </c:pt>
                <c:pt idx="74">
                  <c:v>6.4247170072898312</c:v>
                </c:pt>
                <c:pt idx="75">
                  <c:v>6.4671009350681379</c:v>
                </c:pt>
                <c:pt idx="76">
                  <c:v>6.5087570447399443</c:v>
                </c:pt>
                <c:pt idx="77">
                  <c:v>6.549697834420078</c:v>
                </c:pt>
                <c:pt idx="78">
                  <c:v>6.5899355876053525</c:v>
                </c:pt>
                <c:pt idx="79">
                  <c:v>6.6294823768600022</c:v>
                </c:pt>
                <c:pt idx="80">
                  <c:v>6.668350067437812</c:v>
                </c:pt>
                <c:pt idx="81">
                  <c:v>6.5538409557541772</c:v>
                </c:pt>
                <c:pt idx="82">
                  <c:v>6.4412981980450397</c:v>
                </c:pt>
                <c:pt idx="83">
                  <c:v>6.3306880280197175</c:v>
                </c:pt>
                <c:pt idx="84">
                  <c:v>6.2219772592232889</c:v>
                </c:pt>
                <c:pt idx="85">
                  <c:v>6.1151332750796499</c:v>
                </c:pt>
                <c:pt idx="86">
                  <c:v>6.0101240191055432</c:v>
                </c:pt>
                <c:pt idx="87">
                  <c:v>5.9069179852926235</c:v>
                </c:pt>
                <c:pt idx="88">
                  <c:v>5.8054842086546863</c:v>
                </c:pt>
                <c:pt idx="89">
                  <c:v>5.7057922559372187</c:v>
                </c:pt>
                <c:pt idx="90">
                  <c:v>5.6078122164864865</c:v>
                </c:pt>
                <c:pt idx="91">
                  <c:v>5.5115146932754202</c:v>
                </c:pt>
                <c:pt idx="92">
                  <c:v>5.4168707940835956</c:v>
                </c:pt>
                <c:pt idx="93">
                  <c:v>5.3238521228286872</c:v>
                </c:pt>
                <c:pt idx="94">
                  <c:v>5.2324307710467632</c:v>
                </c:pt>
                <c:pt idx="95">
                  <c:v>5.1425793095188883</c:v>
                </c:pt>
                <c:pt idx="96">
                  <c:v>5.0542707800415192</c:v>
                </c:pt>
                <c:pt idx="97">
                  <c:v>4.9674786873382066</c:v>
                </c:pt>
                <c:pt idx="98">
                  <c:v>4.8821769911102004</c:v>
                </c:pt>
                <c:pt idx="99">
                  <c:v>4.7983400982235596</c:v>
                </c:pt>
                <c:pt idx="100">
                  <c:v>4.7159428550304234</c:v>
                </c:pt>
                <c:pt idx="101">
                  <c:v>4.6349605398221421</c:v>
                </c:pt>
                <c:pt idx="102">
                  <c:v>4.5553688554120058</c:v>
                </c:pt>
                <c:pt idx="103">
                  <c:v>4.4771439218453368</c:v>
                </c:pt>
                <c:pt idx="104">
                  <c:v>4.4002622692347728</c:v>
                </c:pt>
                <c:pt idx="105">
                  <c:v>4.3247008307185766</c:v>
                </c:pt>
                <c:pt idx="106">
                  <c:v>4.2504369355398666</c:v>
                </c:pt>
                <c:pt idx="107">
                  <c:v>4.1774483022446933</c:v>
                </c:pt>
                <c:pt idx="108">
                  <c:v>4.105713031996916</c:v>
                </c:pt>
                <c:pt idx="109">
                  <c:v>4.0352096020078827</c:v>
                </c:pt>
                <c:pt idx="110">
                  <c:v>3.9659168590789236</c:v>
                </c:pt>
                <c:pt idx="111">
                  <c:v>3.897814013254747</c:v>
                </c:pt>
                <c:pt idx="112">
                  <c:v>3.830880631585809</c:v>
                </c:pt>
                <c:pt idx="113">
                  <c:v>3.7650966319978028</c:v>
                </c:pt>
                <c:pt idx="114">
                  <c:v>3.7004422772664163</c:v>
                </c:pt>
                <c:pt idx="115">
                  <c:v>3.6368981690955584</c:v>
                </c:pt>
                <c:pt idx="116">
                  <c:v>3.5744452422972723</c:v>
                </c:pt>
                <c:pt idx="117">
                  <c:v>3.5130647590715927</c:v>
                </c:pt>
                <c:pt idx="118">
                  <c:v>3.4527383033846304</c:v>
                </c:pt>
                <c:pt idx="119">
                  <c:v>3.3934477754431933</c:v>
                </c:pt>
                <c:pt idx="120">
                  <c:v>3.3351753862642943</c:v>
                </c:pt>
                <c:pt idx="121">
                  <c:v>3.2779036523379057</c:v>
                </c:pt>
                <c:pt idx="122">
                  <c:v>3.2216153903813707</c:v>
                </c:pt>
                <c:pt idx="123">
                  <c:v>3.166293712183887</c:v>
                </c:pt>
                <c:pt idx="124">
                  <c:v>3.1119220195395281</c:v>
                </c:pt>
                <c:pt idx="125">
                  <c:v>3.0584839992672674</c:v>
                </c:pt>
                <c:pt idx="126">
                  <c:v>3.0059636183165215</c:v>
                </c:pt>
                <c:pt idx="127">
                  <c:v>2.9543451189567445</c:v>
                </c:pt>
                <c:pt idx="128">
                  <c:v>2.903613014049621</c:v>
                </c:pt>
                <c:pt idx="129">
                  <c:v>2.8537520824024503</c:v>
                </c:pt>
                <c:pt idx="130">
                  <c:v>2.8047473642013192</c:v>
                </c:pt>
                <c:pt idx="131">
                  <c:v>2.7565841565226967</c:v>
                </c:pt>
                <c:pt idx="132">
                  <c:v>2.7092480089221054</c:v>
                </c:pt>
                <c:pt idx="133">
                  <c:v>2.6627247190985428</c:v>
                </c:pt>
                <c:pt idx="134">
                  <c:v>2.6170003286333561</c:v>
                </c:pt>
                <c:pt idx="135">
                  <c:v>2.5720611188022828</c:v>
                </c:pt>
                <c:pt idx="136">
                  <c:v>2.5278936064594162</c:v>
                </c:pt>
                <c:pt idx="137">
                  <c:v>2.4844845399918425</c:v>
                </c:pt>
                <c:pt idx="138">
                  <c:v>2.4418208953437515</c:v>
                </c:pt>
                <c:pt idx="139">
                  <c:v>2.3998898721088198</c:v>
                </c:pt>
                <c:pt idx="140">
                  <c:v>2.3586788896896898</c:v>
                </c:pt>
                <c:pt idx="141">
                  <c:v>2.3181755835234119</c:v>
                </c:pt>
                <c:pt idx="142">
                  <c:v>2.278367801371687</c:v>
                </c:pt>
                <c:pt idx="143">
                  <c:v>2.2392435996748259</c:v>
                </c:pt>
                <c:pt idx="144">
                  <c:v>2.2007912399683125</c:v>
                </c:pt>
                <c:pt idx="145">
                  <c:v>2.1629991853609019</c:v>
                </c:pt>
                <c:pt idx="146">
                  <c:v>2.1258560970732003</c:v>
                </c:pt>
                <c:pt idx="147">
                  <c:v>2.0893508310356799</c:v>
                </c:pt>
                <c:pt idx="148">
                  <c:v>2.0534724345451179</c:v>
                </c:pt>
                <c:pt idx="149">
                  <c:v>2.0182101429784449</c:v>
                </c:pt>
                <c:pt idx="150">
                  <c:v>1.9835533765630309</c:v>
                </c:pt>
                <c:pt idx="151">
                  <c:v>1.9494917372024239</c:v>
                </c:pt>
                <c:pt idx="152">
                  <c:v>1.9160150053566034</c:v>
                </c:pt>
                <c:pt idx="153">
                  <c:v>1.8831131369758038</c:v>
                </c:pt>
                <c:pt idx="154">
                  <c:v>1.8507762604869882</c:v>
                </c:pt>
                <c:pt idx="155">
                  <c:v>1.8189946738320766</c:v>
                </c:pt>
                <c:pt idx="156">
                  <c:v>1.787758841557026</c:v>
                </c:pt>
                <c:pt idx="157">
                  <c:v>1.757059391950903</c:v>
                </c:pt>
                <c:pt idx="158">
                  <c:v>1.7268871142340811</c:v>
                </c:pt>
                <c:pt idx="159">
                  <c:v>1.6972329557947246</c:v>
                </c:pt>
                <c:pt idx="160">
                  <c:v>1.668088019472725</c:v>
                </c:pt>
                <c:pt idx="161">
                  <c:v>1.6394435608902798</c:v>
                </c:pt>
                <c:pt idx="162">
                  <c:v>1.6112909858283098</c:v>
                </c:pt>
                <c:pt idx="163">
                  <c:v>1.5836218476479296</c:v>
                </c:pt>
                <c:pt idx="164">
                  <c:v>1.5564278447561961</c:v>
                </c:pt>
                <c:pt idx="165">
                  <c:v>1.5297008181153742</c:v>
                </c:pt>
                <c:pt idx="166">
                  <c:v>1.5034327487949735</c:v>
                </c:pt>
                <c:pt idx="167">
                  <c:v>1.4776157555658256</c:v>
                </c:pt>
                <c:pt idx="168">
                  <c:v>1.4522420925354695</c:v>
                </c:pt>
                <c:pt idx="169">
                  <c:v>1.4273041468241481</c:v>
                </c:pt>
                <c:pt idx="170">
                  <c:v>1.4027944362807077</c:v>
                </c:pt>
                <c:pt idx="171">
                  <c:v>1.3787056072377237</c:v>
                </c:pt>
                <c:pt idx="172">
                  <c:v>1.3550304323051743</c:v>
                </c:pt>
                <c:pt idx="173">
                  <c:v>1.3317618082020002</c:v>
                </c:pt>
                <c:pt idx="174">
                  <c:v>1.308892753624902</c:v>
                </c:pt>
                <c:pt idx="175">
                  <c:v>1.2864164071537347</c:v>
                </c:pt>
                <c:pt idx="176">
                  <c:v>1.2643260251928707</c:v>
                </c:pt>
                <c:pt idx="177">
                  <c:v>1.2426149799479123</c:v>
                </c:pt>
                <c:pt idx="178">
                  <c:v>1.2212767574371506</c:v>
                </c:pt>
                <c:pt idx="179">
                  <c:v>1.2003049555371705</c:v>
                </c:pt>
                <c:pt idx="180">
                  <c:v>1.1796932820620161</c:v>
                </c:pt>
                <c:pt idx="181">
                  <c:v>1.1594355528753415</c:v>
                </c:pt>
                <c:pt idx="182">
                  <c:v>1.1395256900349795</c:v>
                </c:pt>
                <c:pt idx="183">
                  <c:v>1.1199577199693727</c:v>
                </c:pt>
                <c:pt idx="184">
                  <c:v>1.1007257716853167</c:v>
                </c:pt>
                <c:pt idx="185">
                  <c:v>1.0818240750064825</c:v>
                </c:pt>
                <c:pt idx="186">
                  <c:v>1.063246958842186</c:v>
                </c:pt>
                <c:pt idx="187">
                  <c:v>1.0449888494858863</c:v>
                </c:pt>
                <c:pt idx="188">
                  <c:v>1.0270442689429018</c:v>
                </c:pt>
                <c:pt idx="189">
                  <c:v>1.009407833286843</c:v>
                </c:pt>
                <c:pt idx="190">
                  <c:v>0.99207425104426972</c:v>
                </c:pt>
                <c:pt idx="191">
                  <c:v>0.97503832160708637</c:v>
                </c:pt>
                <c:pt idx="192">
                  <c:v>0.95829493367219787</c:v>
                </c:pt>
                <c:pt idx="193">
                  <c:v>0.94183906370796322</c:v>
                </c:pt>
                <c:pt idx="194">
                  <c:v>0.92566577444698039</c:v>
                </c:pt>
                <c:pt idx="195">
                  <c:v>0.90977021340475472</c:v>
                </c:pt>
                <c:pt idx="196">
                  <c:v>0.89414761142380361</c:v>
                </c:pt>
                <c:pt idx="197">
                  <c:v>0.87879328124276346</c:v>
                </c:pt>
                <c:pt idx="198">
                  <c:v>0.86370261609006538</c:v>
                </c:pt>
                <c:pt idx="199">
                  <c:v>0.84887108830176428</c:v>
                </c:pt>
                <c:pt idx="200">
                  <c:v>0.83429424796309826</c:v>
                </c:pt>
                <c:pt idx="201">
                  <c:v>0.81996772157337838</c:v>
                </c:pt>
                <c:pt idx="202">
                  <c:v>0.80588721073380309</c:v>
                </c:pt>
                <c:pt idx="203">
                  <c:v>0.79204849085780771</c:v>
                </c:pt>
                <c:pt idx="204">
                  <c:v>0.77844740990355643</c:v>
                </c:pt>
                <c:pt idx="205">
                  <c:v>0.76507988712820385</c:v>
                </c:pt>
                <c:pt idx="206">
                  <c:v>0.75194191186354509</c:v>
                </c:pt>
                <c:pt idx="207">
                  <c:v>0.73902954231269335</c:v>
                </c:pt>
                <c:pt idx="208">
                  <c:v>0.72633890436741777</c:v>
                </c:pt>
                <c:pt idx="209">
                  <c:v>0.71386619044579402</c:v>
                </c:pt>
                <c:pt idx="210">
                  <c:v>0.70160765834980987</c:v>
                </c:pt>
                <c:pt idx="211">
                  <c:v>0.68955963014259314</c:v>
                </c:pt>
                <c:pt idx="212">
                  <c:v>0.67771849104491566</c:v>
                </c:pt>
                <c:pt idx="213">
                  <c:v>0.66608068835064871</c:v>
                </c:pt>
                <c:pt idx="214">
                  <c:v>0.65464273036084319</c:v>
                </c:pt>
                <c:pt idx="215">
                  <c:v>0.64340118533611013</c:v>
                </c:pt>
                <c:pt idx="216">
                  <c:v>0.63235268046699522</c:v>
                </c:pt>
                <c:pt idx="217">
                  <c:v>0.62149390086203105</c:v>
                </c:pt>
                <c:pt idx="218">
                  <c:v>0.61082158855316848</c:v>
                </c:pt>
                <c:pt idx="219">
                  <c:v>0.60033254151828497</c:v>
                </c:pt>
                <c:pt idx="220">
                  <c:v>0.59002361272048065</c:v>
                </c:pt>
                <c:pt idx="221">
                  <c:v>0.5798917091638689</c:v>
                </c:pt>
                <c:pt idx="222">
                  <c:v>0.56993379096558439</c:v>
                </c:pt>
                <c:pt idx="223">
                  <c:v>0.56014687044372213</c:v>
                </c:pt>
                <c:pt idx="224">
                  <c:v>0.55052801122094353</c:v>
                </c:pt>
                <c:pt idx="225">
                  <c:v>0.54107432734347083</c:v>
                </c:pt>
                <c:pt idx="226">
                  <c:v>0.5317829824152136</c:v>
                </c:pt>
                <c:pt idx="227">
                  <c:v>0.5226511887467612</c:v>
                </c:pt>
                <c:pt idx="228">
                  <c:v>0.51367620651899204</c:v>
                </c:pt>
                <c:pt idx="229">
                  <c:v>0.50485534296104118</c:v>
                </c:pt>
                <c:pt idx="230">
                  <c:v>0.4961859515423887</c:v>
                </c:pt>
                <c:pt idx="231">
                  <c:v>0.48766543117881705</c:v>
                </c:pt>
                <c:pt idx="232">
                  <c:v>0.4792912254520067</c:v>
                </c:pt>
                <c:pt idx="233">
                  <c:v>0.47106082184253212</c:v>
                </c:pt>
                <c:pt idx="234">
                  <c:v>0.462971750976028</c:v>
                </c:pt>
                <c:pt idx="235">
                  <c:v>0.45502158588230168</c:v>
                </c:pt>
                <c:pt idx="236">
                  <c:v>0.44720794126716651</c:v>
                </c:pt>
                <c:pt idx="237">
                  <c:v>0.43952847279678137</c:v>
                </c:pt>
                <c:pt idx="238">
                  <c:v>0.43198087639427685</c:v>
                </c:pt>
                <c:pt idx="239">
                  <c:v>0.42456288754846305</c:v>
                </c:pt>
                <c:pt idx="240">
                  <c:v>0.41727228063440475</c:v>
                </c:pt>
                <c:pt idx="241">
                  <c:v>0.41010686824566706</c:v>
                </c:pt>
                <c:pt idx="242">
                  <c:v>0.40306450053802478</c:v>
                </c:pt>
                <c:pt idx="243">
                  <c:v>0.39614306458444426</c:v>
                </c:pt>
                <c:pt idx="244">
                  <c:v>0.38934048374113883</c:v>
                </c:pt>
                <c:pt idx="245">
                  <c:v>0.38265471702451348</c:v>
                </c:pt>
                <c:pt idx="246">
                  <c:v>0.37608375849880504</c:v>
                </c:pt>
                <c:pt idx="247">
                  <c:v>0.36962563667424175</c:v>
                </c:pt>
                <c:pt idx="248">
                  <c:v>0.36327841391553378</c:v>
                </c:pt>
                <c:pt idx="249">
                  <c:v>0.35704018586052416</c:v>
                </c:pt>
                <c:pt idx="250">
                  <c:v>0.35090908084882144</c:v>
                </c:pt>
                <c:pt idx="251">
                  <c:v>0.34488325936024344</c:v>
                </c:pt>
                <c:pt idx="252">
                  <c:v>0.3389609134629053</c:v>
                </c:pt>
                <c:pt idx="253">
                  <c:v>0.33314026627078325</c:v>
                </c:pt>
                <c:pt idx="254">
                  <c:v>0.32741957141059552</c:v>
                </c:pt>
                <c:pt idx="255">
                  <c:v>0.32179711249783527</c:v>
                </c:pt>
                <c:pt idx="256">
                  <c:v>0.31627120262180342</c:v>
                </c:pt>
                <c:pt idx="257">
                  <c:v>0.31084018383948264</c:v>
                </c:pt>
                <c:pt idx="258">
                  <c:v>0.30550242667810434</c:v>
                </c:pt>
                <c:pt idx="259">
                  <c:v>0.30025632964625593</c:v>
                </c:pt>
                <c:pt idx="260">
                  <c:v>0.29510031875338483</c:v>
                </c:pt>
                <c:pt idx="261">
                  <c:v>0.29003284703755172</c:v>
                </c:pt>
                <c:pt idx="262">
                  <c:v>0.28505239410129607</c:v>
                </c:pt>
                <c:pt idx="263">
                  <c:v>0.28015746565546823</c:v>
                </c:pt>
                <c:pt idx="264">
                  <c:v>0.27534659307089826</c:v>
                </c:pt>
                <c:pt idx="265">
                  <c:v>0.27061833293776083</c:v>
                </c:pt>
                <c:pt idx="266">
                  <c:v>0.26597126663250892</c:v>
                </c:pt>
                <c:pt idx="267">
                  <c:v>0.26140399989224206</c:v>
                </c:pt>
                <c:pt idx="268">
                  <c:v>0.25691516239638501</c:v>
                </c:pt>
                <c:pt idx="269">
                  <c:v>0.25250340735554988</c:v>
                </c:pt>
                <c:pt idx="270">
                  <c:v>0.24816741110745688</c:v>
                </c:pt>
                <c:pt idx="271">
                  <c:v>0.24390587271979602</c:v>
                </c:pt>
                <c:pt idx="272">
                  <c:v>0.23971751359990615</c:v>
                </c:pt>
                <c:pt idx="273">
                  <c:v>0.2356010771111591</c:v>
                </c:pt>
                <c:pt idx="274">
                  <c:v>0.23155532819592892</c:v>
                </c:pt>
                <c:pt idx="275">
                  <c:v>0.22757905300503734</c:v>
                </c:pt>
                <c:pt idx="276">
                  <c:v>0.22367105853356117</c:v>
                </c:pt>
                <c:pt idx="277">
                  <c:v>0.21983017226289447</c:v>
                </c:pt>
                <c:pt idx="278">
                  <c:v>0.21605524180895663</c:v>
                </c:pt>
                <c:pt idx="279">
                  <c:v>0.21234513457644191</c:v>
                </c:pt>
                <c:pt idx="280">
                  <c:v>0.20869873741900569</c:v>
                </c:pt>
                <c:pt idx="281">
                  <c:v>0.20511495630528662</c:v>
                </c:pt>
                <c:pt idx="282">
                  <c:v>0.20159271599066328</c:v>
                </c:pt>
                <c:pt idx="283">
                  <c:v>0.19813095969464808</c:v>
                </c:pt>
                <c:pt idx="284">
                  <c:v>0.19472864878381999</c:v>
                </c:pt>
                <c:pt idx="285">
                  <c:v>0.19138476246020331</c:v>
                </c:pt>
                <c:pt idx="286">
                  <c:v>0.18809829745499612</c:v>
                </c:pt>
                <c:pt idx="287">
                  <c:v>0.18486826772755924</c:v>
                </c:pt>
                <c:pt idx="288">
                  <c:v>0.18169370416957362</c:v>
                </c:pt>
                <c:pt idx="289">
                  <c:v>0.1785736543142778</c:v>
                </c:pt>
                <c:pt idx="290">
                  <c:v>0.17550718205069896</c:v>
                </c:pt>
                <c:pt idx="291">
                  <c:v>0.17249336734279033</c:v>
                </c:pt>
                <c:pt idx="292">
                  <c:v>0.16953130595339258</c:v>
                </c:pt>
                <c:pt idx="293">
                  <c:v>0.16662010917293435</c:v>
                </c:pt>
                <c:pt idx="294">
                  <c:v>0.16375890355279249</c:v>
                </c:pt>
                <c:pt idx="295">
                  <c:v>0.16094683064323015</c:v>
                </c:pt>
                <c:pt idx="296">
                  <c:v>0.15818304673583591</c:v>
                </c:pt>
                <c:pt idx="297">
                  <c:v>0.15546672261038474</c:v>
                </c:pt>
                <c:pt idx="298">
                  <c:v>0.1527970432860471</c:v>
                </c:pt>
                <c:pt idx="299">
                  <c:v>0.15017320777686882</c:v>
                </c:pt>
                <c:pt idx="300">
                  <c:v>0.14759442885145141</c:v>
                </c:pt>
                <c:pt idx="301">
                  <c:v>0.14505993279675788</c:v>
                </c:pt>
                <c:pt idx="302">
                  <c:v>0.14256895918597537</c:v>
                </c:pt>
                <c:pt idx="303">
                  <c:v>0.1401207606503633</c:v>
                </c:pt>
                <c:pt idx="304">
                  <c:v>0.13771460265502036</c:v>
                </c:pt>
                <c:pt idx="305">
                  <c:v>0.13534976327850079</c:v>
                </c:pt>
                <c:pt idx="306">
                  <c:v>0.13302553299621603</c:v>
                </c:pt>
                <c:pt idx="307">
                  <c:v>0.13074121446755571</c:v>
                </c:pt>
                <c:pt idx="308">
                  <c:v>0.12849612232666355</c:v>
                </c:pt>
                <c:pt idx="309">
                  <c:v>0.12628958297680692</c:v>
                </c:pt>
                <c:pt idx="310">
                  <c:v>0.1241209343882768</c:v>
                </c:pt>
                <c:pt idx="311">
                  <c:v>0.12198952589975871</c:v>
                </c:pt>
                <c:pt idx="312">
                  <c:v>0.11989471802311426</c:v>
                </c:pt>
                <c:pt idx="313">
                  <c:v>0.11783588225151469</c:v>
                </c:pt>
                <c:pt idx="314">
                  <c:v>0.11581240087087</c:v>
                </c:pt>
                <c:pt idx="315">
                  <c:v>0.11382366677449544</c:v>
                </c:pt>
                <c:pt idx="316">
                  <c:v>0.11186908328096097</c:v>
                </c:pt>
                <c:pt idx="317">
                  <c:v>0.10994806395506797</c:v>
                </c:pt>
                <c:pt idx="318">
                  <c:v>0.10806003243190135</c:v>
                </c:pt>
                <c:pt idx="319">
                  <c:v>0.10620442224390191</c:v>
                </c:pt>
                <c:pt idx="320">
                  <c:v>0.10438067665090883</c:v>
                </c:pt>
                <c:pt idx="321">
                  <c:v>0.10258824847312015</c:v>
                </c:pt>
                <c:pt idx="322">
                  <c:v>0.1008265999269224</c:v>
                </c:pt>
                <c:pt idx="323">
                  <c:v>9.9095202463538923E-2</c:v>
                </c:pt>
                <c:pt idx="324">
                  <c:v>9.7393536610448514E-2</c:v>
                </c:pt>
                <c:pt idx="325">
                  <c:v>9.5721091815528292E-2</c:v>
                </c:pt>
                <c:pt idx="326">
                  <c:v>9.4077366293871992E-2</c:v>
                </c:pt>
                <c:pt idx="327">
                  <c:v>9.2461866877239215E-2</c:v>
                </c:pt>
                <c:pt idx="328">
                  <c:v>9.0874108866089487E-2</c:v>
                </c:pt>
                <c:pt idx="329">
                  <c:v>8.9313615884157857E-2</c:v>
                </c:pt>
                <c:pt idx="330">
                  <c:v>8.7779919735527207E-2</c:v>
                </c:pt>
                <c:pt idx="331">
                  <c:v>8.6272560264155057E-2</c:v>
                </c:pt>
                <c:pt idx="332">
                  <c:v>8.4791085215812384E-2</c:v>
                </c:pt>
                <c:pt idx="333">
                  <c:v>8.3335050102393893E-2</c:v>
                </c:pt>
                <c:pt idx="334">
                  <c:v>8.1904018068557558E-2</c:v>
                </c:pt>
                <c:pt idx="335">
                  <c:v>8.0497559760654716E-2</c:v>
                </c:pt>
                <c:pt idx="336">
                  <c:v>7.9115253197910559E-2</c:v>
                </c:pt>
                <c:pt idx="337">
                  <c:v>7.775668364581724E-2</c:v>
                </c:pt>
                <c:pt idx="338">
                  <c:v>7.6421443491700547E-2</c:v>
                </c:pt>
                <c:pt idx="339">
                  <c:v>7.5109132122423622E-2</c:v>
                </c:pt>
                <c:pt idx="340">
                  <c:v>7.3819355804190565E-2</c:v>
                </c:pt>
                <c:pt idx="341">
                  <c:v>7.2551727564414345E-2</c:v>
                </c:pt>
                <c:pt idx="342">
                  <c:v>7.1305867075613164E-2</c:v>
                </c:pt>
                <c:pt idx="343">
                  <c:v>7.008140054130016E-2</c:v>
                </c:pt>
                <c:pt idx="344">
                  <c:v>6.8877960583833386E-2</c:v>
                </c:pt>
                <c:pt idx="345">
                  <c:v>6.7695186134190968E-2</c:v>
                </c:pt>
                <c:pt idx="346">
                  <c:v>6.6532722323639382E-2</c:v>
                </c:pt>
                <c:pt idx="347">
                  <c:v>6.5390220377261707E-2</c:v>
                </c:pt>
                <c:pt idx="348">
                  <c:v>6.4267337509314737E-2</c:v>
                </c:pt>
                <c:pt idx="349">
                  <c:v>6.3163736820382538E-2</c:v>
                </c:pt>
                <c:pt idx="350">
                  <c:v>6.2079087196296276E-2</c:v>
                </c:pt>
                <c:pt idx="351">
                  <c:v>6.1013063208789638E-2</c:v>
                </c:pt>
                <c:pt idx="352">
                  <c:v>5.9965345017860619E-2</c:v>
                </c:pt>
                <c:pt idx="353">
                  <c:v>5.8935618275809461E-2</c:v>
                </c:pt>
                <c:pt idx="354">
                  <c:v>5.7923574032924835E-2</c:v>
                </c:pt>
                <c:pt idx="355">
                  <c:v>5.6928908644789125E-2</c:v>
                </c:pt>
                <c:pt idx="356">
                  <c:v>5.5951323681176127E-2</c:v>
                </c:pt>
                <c:pt idx="357">
                  <c:v>5.4990525836512573E-2</c:v>
                </c:pt>
                <c:pt idx="358">
                  <c:v>5.4046226841877536E-2</c:v>
                </c:pt>
                <c:pt idx="359">
                  <c:v>5.31181433785127E-2</c:v>
                </c:pt>
                <c:pt idx="360">
                  <c:v>5.2205996992818263E-2</c:v>
                </c:pt>
                <c:pt idx="361">
                  <c:v>5.1309514012808179E-2</c:v>
                </c:pt>
                <c:pt idx="362">
                  <c:v>5.0428425466000022E-2</c:v>
                </c:pt>
                <c:pt idx="363">
                  <c:v>4.9562466998715179E-2</c:v>
                </c:pt>
                <c:pt idx="364">
                  <c:v>4.871137879676448E-2</c:v>
                </c:pt>
                <c:pt idx="365">
                  <c:v>4.7874905507495999E-2</c:v>
                </c:pt>
                <c:pt idx="366">
                  <c:v>4.7052796163181261E-2</c:v>
                </c:pt>
                <c:pt idx="367">
                  <c:v>4.6244804105717435E-2</c:v>
                </c:pt>
                <c:pt idx="368">
                  <c:v>4.5450686912622149E-2</c:v>
                </c:pt>
                <c:pt idx="369">
                  <c:v>4.4670206324299355E-2</c:v>
                </c:pt>
                <c:pt idx="370">
                  <c:v>4.3903128172553998E-2</c:v>
                </c:pt>
                <c:pt idx="371">
                  <c:v>4.314922231033453E-2</c:v>
                </c:pt>
                <c:pt idx="372">
                  <c:v>4.240826254268161E-2</c:v>
                </c:pt>
                <c:pt idx="373">
                  <c:v>4.168002655886268E-2</c:v>
                </c:pt>
                <c:pt idx="374">
                  <c:v>4.096429586567181E-2</c:v>
                </c:pt>
                <c:pt idx="375">
                  <c:v>4.0260855721875197E-2</c:v>
                </c:pt>
                <c:pt idx="376">
                  <c:v>3.9569495073782039E-2</c:v>
                </c:pt>
                <c:pt idx="377">
                  <c:v>3.8890006491922029E-2</c:v>
                </c:pt>
                <c:pt idx="378">
                  <c:v>3.8222186108809966E-2</c:v>
                </c:pt>
                <c:pt idx="379">
                  <c:v>3.7565833557779447E-2</c:v>
                </c:pt>
                <c:pt idx="380">
                  <c:v>3.6920751912866638E-2</c:v>
                </c:pt>
                <c:pt idx="381">
                  <c:v>3.6286747629726251E-2</c:v>
                </c:pt>
                <c:pt idx="382">
                  <c:v>3.5663630487562534E-2</c:v>
                </c:pt>
                <c:pt idx="383">
                  <c:v>3.5051213532057056E-2</c:v>
                </c:pt>
                <c:pt idx="384">
                  <c:v>3.444931301927668E-2</c:v>
                </c:pt>
                <c:pt idx="385">
                  <c:v>3.3857748360544643E-2</c:v>
                </c:pt>
                <c:pt idx="386">
                  <c:v>3.3276342068258538E-2</c:v>
                </c:pt>
                <c:pt idx="387">
                  <c:v>3.2704919702638502E-2</c:v>
                </c:pt>
                <c:pt idx="388">
                  <c:v>3.214330981938994E-2</c:v>
                </c:pt>
                <c:pt idx="389">
                  <c:v>3.1591343918264833E-2</c:v>
                </c:pt>
                <c:pt idx="390">
                  <c:v>3.10488563925067E-2</c:v>
                </c:pt>
                <c:pt idx="391">
                  <c:v>3.0515684479163301E-2</c:v>
                </c:pt>
                <c:pt idx="392">
                  <c:v>2.9991668210252835E-2</c:v>
                </c:pt>
                <c:pt idx="393">
                  <c:v>2.9476650364768511E-2</c:v>
                </c:pt>
                <c:pt idx="394">
                  <c:v>2.8970476421507563E-2</c:v>
                </c:pt>
                <c:pt idx="395">
                  <c:v>2.8472994512710018E-2</c:v>
                </c:pt>
                <c:pt idx="396">
                  <c:v>2.7984055378493765E-2</c:v>
                </c:pt>
                <c:pt idx="397">
                  <c:v>2.7503512322071887E-2</c:v>
                </c:pt>
                <c:pt idx="398">
                  <c:v>2.7031221165739253E-2</c:v>
                </c:pt>
                <c:pt idx="399">
                  <c:v>2.656704020761471E-2</c:v>
                </c:pt>
                <c:pt idx="400">
                  <c:v>2.6110830179126077E-2</c:v>
                </c:pt>
                <c:pt idx="401">
                  <c:v>2.5662454203225431E-2</c:v>
                </c:pt>
                <c:pt idx="402">
                  <c:v>2.5221777753321684E-2</c:v>
                </c:pt>
                <c:pt idx="403">
                  <c:v>2.4788668612918518E-2</c:v>
                </c:pt>
                <c:pt idx="404">
                  <c:v>2.436299683594528E-2</c:v>
                </c:pt>
                <c:pt idx="405">
                  <c:v>2.394463470776928E-2</c:v>
                </c:pt>
                <c:pt idx="406">
                  <c:v>2.3533456706877395E-2</c:v>
                </c:pt>
                <c:pt idx="407">
                  <c:v>2.3129339467215793E-2</c:v>
                </c:pt>
                <c:pt idx="408">
                  <c:v>2.2732161741176239E-2</c:v>
                </c:pt>
                <c:pt idx="409">
                  <c:v>2.2341804363218202E-2</c:v>
                </c:pt>
                <c:pt idx="410">
                  <c:v>2.195815021411544E-2</c:v>
                </c:pt>
                <c:pt idx="411">
                  <c:v>2.1581084185816678E-2</c:v>
                </c:pt>
                <c:pt idx="412">
                  <c:v>2.1210493146909565E-2</c:v>
                </c:pt>
                <c:pt idx="413">
                  <c:v>2.0846265908677882E-2</c:v>
                </c:pt>
                <c:pt idx="414">
                  <c:v>2.0488293191741436E-2</c:v>
                </c:pt>
                <c:pt idx="415">
                  <c:v>2.0136467593268925E-2</c:v>
                </c:pt>
                <c:pt idx="416">
                  <c:v>1.9790683554753687E-2</c:v>
                </c:pt>
                <c:pt idx="417">
                  <c:v>1.9450837330343043E-2</c:v>
                </c:pt>
                <c:pt idx="418">
                  <c:v>1.9116826955711253E-2</c:v>
                </c:pt>
                <c:pt idx="419">
                  <c:v>1.8788552217467076E-2</c:v>
                </c:pt>
                <c:pt idx="420">
                  <c:v>1.8465914623086725E-2</c:v>
                </c:pt>
                <c:pt idx="421">
                  <c:v>1.8148817371363046E-2</c:v>
                </c:pt>
                <c:pt idx="422">
                  <c:v>1.7837165323362193E-2</c:v>
                </c:pt>
                <c:pt idx="423">
                  <c:v>1.7530864973878957E-2</c:v>
                </c:pt>
                <c:pt idx="424">
                  <c:v>1.7229824423382431E-2</c:v>
                </c:pt>
                <c:pt idx="425">
                  <c:v>1.6933953350443245E-2</c:v>
                </c:pt>
                <c:pt idx="426">
                  <c:v>1.6643162984634401E-2</c:v>
                </c:pt>
                <c:pt idx="427">
                  <c:v>1.6357366079897354E-2</c:v>
                </c:pt>
                <c:pt idx="428">
                  <c:v>1.6076476888365578E-2</c:v>
                </c:pt>
                <c:pt idx="429">
                  <c:v>1.5800411134637548E-2</c:v>
                </c:pt>
                <c:pt idx="430">
                  <c:v>1.5529085990491505E-2</c:v>
                </c:pt>
                <c:pt idx="431">
                  <c:v>1.5262420050034427E-2</c:v>
                </c:pt>
                <c:pt idx="432">
                  <c:v>1.5000333305277818E-2</c:v>
                </c:pt>
                <c:pt idx="433">
                  <c:v>1.4742747122132794E-2</c:v>
                </c:pt>
                <c:pt idx="434">
                  <c:v>1.4489584216817477E-2</c:v>
                </c:pt>
                <c:pt idx="435">
                  <c:v>1.4240768632669414E-2</c:v>
                </c:pt>
                <c:pt idx="436">
                  <c:v>1.3996225717356325E-2</c:v>
                </c:pt>
                <c:pt idx="437">
                  <c:v>1.3755882100478069E-2</c:v>
                </c:pt>
                <c:pt idx="438">
                  <c:v>1.351966567155323E-2</c:v>
                </c:pt>
                <c:pt idx="439">
                  <c:v>1.328750555838382E-2</c:v>
                </c:pt>
                <c:pt idx="440">
                  <c:v>1.3059332105791398E-2</c:v>
                </c:pt>
                <c:pt idx="441">
                  <c:v>1.2835076854718391E-2</c:v>
                </c:pt>
                <c:pt idx="442">
                  <c:v>1.2614672521688224E-2</c:v>
                </c:pt>
                <c:pt idx="443">
                  <c:v>1.2398052978618287E-2</c:v>
                </c:pt>
                <c:pt idx="444">
                  <c:v>1.2185153232979409E-2</c:v>
                </c:pt>
                <c:pt idx="445">
                  <c:v>1.1975909408296135E-2</c:v>
                </c:pt>
                <c:pt idx="446">
                  <c:v>1.1770258724981773E-2</c:v>
                </c:pt>
                <c:pt idx="447">
                  <c:v>1.156813948150265E-2</c:v>
                </c:pt>
                <c:pt idx="448">
                  <c:v>1.1369491035865707E-2</c:v>
                </c:pt>
                <c:pt idx="449">
                  <c:v>1.117425378742406E-2</c:v>
                </c:pt>
                <c:pt idx="450">
                  <c:v>1.0982369158994929E-2</c:v>
                </c:pt>
                <c:pt idx="451">
                  <c:v>1.0793779579284738E-2</c:v>
                </c:pt>
                <c:pt idx="452">
                  <c:v>1.0608428465615934E-2</c:v>
                </c:pt>
                <c:pt idx="453">
                  <c:v>1.0426260206950404E-2</c:v>
                </c:pt>
                <c:pt idx="454">
                  <c:v>1.0247220147204517E-2</c:v>
                </c:pt>
                <c:pt idx="455">
                  <c:v>1.0071254568850571E-2</c:v>
                </c:pt>
                <c:pt idx="456">
                  <c:v>9.8983106767999065E-3</c:v>
                </c:pt>
                <c:pt idx="457">
                  <c:v>9.7283365825627192E-3</c:v>
                </c:pt>
                <c:pt idx="458">
                  <c:v>9.5612812886799684E-3</c:v>
                </c:pt>
                <c:pt idx="459">
                  <c:v>9.3970946734225295E-3</c:v>
                </c:pt>
                <c:pt idx="460">
                  <c:v>9.23572747575316E-3</c:v>
                </c:pt>
                <c:pt idx="461">
                  <c:v>9.0771312805466298E-3</c:v>
                </c:pt>
                <c:pt idx="462">
                  <c:v>8.921258504063747E-3</c:v>
                </c:pt>
                <c:pt idx="463">
                  <c:v>8.7680623796747448E-3</c:v>
                </c:pt>
                <c:pt idx="464">
                  <c:v>8.6174969438278567E-3</c:v>
                </c:pt>
                <c:pt idx="465">
                  <c:v>8.4695170222588139E-3</c:v>
                </c:pt>
                <c:pt idx="466">
                  <c:v>8.3240782164372227E-3</c:v>
                </c:pt>
                <c:pt idx="467">
                  <c:v>8.1811368902456067E-3</c:v>
                </c:pt>
                <c:pt idx="468">
                  <c:v>8.0406501568872392E-3</c:v>
                </c:pt>
                <c:pt idx="469">
                  <c:v>7.9025758660187639E-3</c:v>
                </c:pt>
                <c:pt idx="470">
                  <c:v>7.7668725911038319E-3</c:v>
                </c:pt>
                <c:pt idx="471">
                  <c:v>7.6334996169838435E-3</c:v>
                </c:pt>
                <c:pt idx="472">
                  <c:v>7.5024169276621325E-3</c:v>
                </c:pt>
                <c:pt idx="473">
                  <c:v>7.3735851942979712E-3</c:v>
                </c:pt>
                <c:pt idx="474">
                  <c:v>7.246965763406687E-3</c:v>
                </c:pt>
                <c:pt idx="475">
                  <c:v>7.1225206452624331E-3</c:v>
                </c:pt>
                <c:pt idx="476">
                  <c:v>7.0002125025000828E-3</c:v>
                </c:pt>
                <c:pt idx="477">
                  <c:v>6.8800046389129029E-3</c:v>
                </c:pt>
                <c:pt idx="478">
                  <c:v>6.7618609884425446E-3</c:v>
                </c:pt>
                <c:pt idx="479">
                  <c:v>6.6457461043581212E-3</c:v>
                </c:pt>
                <c:pt idx="480">
                  <c:v>6.5316251486210782E-3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3-4F4B-BB0A-E523DC97A6A5}"/>
            </c:ext>
          </c:extLst>
        </c:ser>
        <c:ser>
          <c:idx val="4"/>
          <c:order val="2"/>
          <c:tx>
            <c:strRef>
              <c:f>Infusion!$E$17</c:f>
              <c:strCache>
                <c:ptCount val="1"/>
                <c:pt idx="0">
                  <c:v>Loading Dose</c:v>
                </c:pt>
              </c:strCache>
            </c:strRef>
          </c:tx>
          <c:spPr>
            <a:ln w="19050" cap="rnd">
              <a:solidFill>
                <a:srgbClr val="990099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Infusion!$B$18:$B$498</c:f>
              <c:numCache>
                <c:formatCode>General</c:formatCode>
                <c:ptCount val="4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</c:numCache>
            </c:numRef>
          </c:xVal>
          <c:yVal>
            <c:numRef>
              <c:f>Infusion!$E$18:$E$498</c:f>
              <c:numCache>
                <c:formatCode>General</c:formatCode>
                <c:ptCount val="481"/>
                <c:pt idx="0">
                  <c:v>8.8929124504572901</c:v>
                </c:pt>
                <c:pt idx="1">
                  <c:v>8.7402030853693748</c:v>
                </c:pt>
                <c:pt idx="2">
                  <c:v>8.5901160501779348</c:v>
                </c:pt>
                <c:pt idx="3">
                  <c:v>8.4426063141536325</c:v>
                </c:pt>
                <c:pt idx="4">
                  <c:v>8.2976296198362025</c:v>
                </c:pt>
                <c:pt idx="5">
                  <c:v>8.1551424697558375</c:v>
                </c:pt>
                <c:pt idx="6">
                  <c:v>8.0151021133826159</c:v>
                </c:pt>
                <c:pt idx="7">
                  <c:v>7.8774665343000265</c:v>
                </c:pt>
                <c:pt idx="8">
                  <c:v>7.7421944375987488</c:v>
                </c:pt>
                <c:pt idx="9">
                  <c:v>7.6092452374869124</c:v>
                </c:pt>
                <c:pt idx="10">
                  <c:v>7.4785790451131069</c:v>
                </c:pt>
                <c:pt idx="11">
                  <c:v>7.350156656598501</c:v>
                </c:pt>
                <c:pt idx="12">
                  <c:v>7.2239395412744711</c:v>
                </c:pt>
                <c:pt idx="13">
                  <c:v>7.0998898301222182</c:v>
                </c:pt>
                <c:pt idx="14">
                  <c:v>6.9779703044108912</c:v>
                </c:pt>
                <c:pt idx="15">
                  <c:v>6.8581443845308288</c:v>
                </c:pt>
                <c:pt idx="16">
                  <c:v>6.7403761190185438</c:v>
                </c:pt>
                <c:pt idx="17">
                  <c:v>6.6246301737701874</c:v>
                </c:pt>
                <c:pt idx="18">
                  <c:v>6.5108718214402179</c:v>
                </c:pt>
                <c:pt idx="19">
                  <c:v>6.3990669310221415</c:v>
                </c:pt>
                <c:pt idx="20">
                  <c:v>6.2891819576081502</c:v>
                </c:pt>
                <c:pt idx="21">
                  <c:v>6.1811839323246192</c:v>
                </c:pt>
                <c:pt idx="22">
                  <c:v>6.0750404524404367</c:v>
                </c:pt>
                <c:pt idx="23">
                  <c:v>5.9707196716451785</c:v>
                </c:pt>
                <c:pt idx="24">
                  <c:v>5.8681902904942413</c:v>
                </c:pt>
                <c:pt idx="25">
                  <c:v>5.7674215470180403</c:v>
                </c:pt>
                <c:pt idx="26">
                  <c:v>5.6683832074924787</c:v>
                </c:pt>
                <c:pt idx="27">
                  <c:v>5.5710455573678939</c:v>
                </c:pt>
                <c:pt idx="28">
                  <c:v>5.4753793923537826</c:v>
                </c:pt>
                <c:pt idx="29">
                  <c:v>5.3813560096566091</c:v>
                </c:pt>
                <c:pt idx="30">
                  <c:v>5.2889471993680939</c:v>
                </c:pt>
                <c:pt idx="31">
                  <c:v>5.198125236001359</c:v>
                </c:pt>
                <c:pt idx="32">
                  <c:v>5.1088628701724437</c:v>
                </c:pt>
                <c:pt idx="33">
                  <c:v>5.0211333204246396</c:v>
                </c:pt>
                <c:pt idx="34">
                  <c:v>4.9349102651932357</c:v>
                </c:pt>
                <c:pt idx="35">
                  <c:v>4.8501678349082358</c:v>
                </c:pt>
                <c:pt idx="36">
                  <c:v>4.766880604232691</c:v>
                </c:pt>
                <c:pt idx="37">
                  <c:v>4.6850235844343189</c:v>
                </c:pt>
                <c:pt idx="38">
                  <c:v>4.6045722158881146</c:v>
                </c:pt>
                <c:pt idx="39">
                  <c:v>4.5255023607077032</c:v>
                </c:pt>
                <c:pt idx="40">
                  <c:v>4.44779029550324</c:v>
                </c:pt>
                <c:pt idx="41">
                  <c:v>4.3714127042636504</c:v>
                </c:pt>
                <c:pt idx="42">
                  <c:v>4.2963466713611203</c:v>
                </c:pt>
                <c:pt idx="43">
                  <c:v>4.2225696746756993</c:v>
                </c:pt>
                <c:pt idx="44">
                  <c:v>4.1500595788379693</c:v>
                </c:pt>
                <c:pt idx="45">
                  <c:v>4.0787946285877537</c:v>
                </c:pt>
                <c:pt idx="46">
                  <c:v>4.0087534422468716</c:v>
                </c:pt>
                <c:pt idx="47">
                  <c:v>3.9399150053039742</c:v>
                </c:pt>
                <c:pt idx="48">
                  <c:v>3.872258664109546</c:v>
                </c:pt>
                <c:pt idx="49">
                  <c:v>3.8057641196791736</c:v>
                </c:pt>
                <c:pt idx="50">
                  <c:v>3.7404114216032265</c:v>
                </c:pt>
                <c:pt idx="51">
                  <c:v>3.6761809620611179</c:v>
                </c:pt>
                <c:pt idx="52">
                  <c:v>3.6130534699383587</c:v>
                </c:pt>
                <c:pt idx="53">
                  <c:v>3.5510100050446276</c:v>
                </c:pt>
                <c:pt idx="54">
                  <c:v>3.4900319524311323</c:v>
                </c:pt>
                <c:pt idx="55">
                  <c:v>3.4301010168055504</c:v>
                </c:pt>
                <c:pt idx="56">
                  <c:v>3.3711992170428808</c:v>
                </c:pt>
                <c:pt idx="57">
                  <c:v>3.3133088807905526</c:v>
                </c:pt>
                <c:pt idx="58">
                  <c:v>3.256412639166173</c:v>
                </c:pt>
                <c:pt idx="59">
                  <c:v>3.200493421546331</c:v>
                </c:pt>
                <c:pt idx="60">
                  <c:v>3.1455344504448832</c:v>
                </c:pt>
                <c:pt idx="61">
                  <c:v>3.0915192364791935</c:v>
                </c:pt>
                <c:pt idx="62">
                  <c:v>3.0384315734228085</c:v>
                </c:pt>
                <c:pt idx="63">
                  <c:v>2.9862555333430918</c:v>
                </c:pt>
                <c:pt idx="64">
                  <c:v>2.9349754618223565</c:v>
                </c:pt>
                <c:pt idx="65">
                  <c:v>2.8845759732610521</c:v>
                </c:pt>
                <c:pt idx="66">
                  <c:v>2.8350419462616196</c:v>
                </c:pt>
                <c:pt idx="67">
                  <c:v>2.7863585190915976</c:v>
                </c:pt>
                <c:pt idx="68">
                  <c:v>2.7385110852246535</c:v>
                </c:pt>
                <c:pt idx="69">
                  <c:v>2.6914852889581709</c:v>
                </c:pt>
                <c:pt idx="70">
                  <c:v>2.6452670211060987</c:v>
                </c:pt>
                <c:pt idx="71">
                  <c:v>2.5998424147657611</c:v>
                </c:pt>
                <c:pt idx="72">
                  <c:v>2.5551978411573599</c:v>
                </c:pt>
                <c:pt idx="73">
                  <c:v>2.5113199055349216</c:v>
                </c:pt>
                <c:pt idx="74">
                  <c:v>2.4681954431674598</c:v>
                </c:pt>
                <c:pt idx="75">
                  <c:v>2.4258115153891531</c:v>
                </c:pt>
                <c:pt idx="76">
                  <c:v>2.3841554057173457</c:v>
                </c:pt>
                <c:pt idx="77">
                  <c:v>2.343214616037212</c:v>
                </c:pt>
                <c:pt idx="78">
                  <c:v>2.3029768628519371</c:v>
                </c:pt>
                <c:pt idx="79">
                  <c:v>2.2634300735972883</c:v>
                </c:pt>
                <c:pt idx="80">
                  <c:v>2.2245623830194781</c:v>
                </c:pt>
                <c:pt idx="81">
                  <c:v>2.1863621296152185</c:v>
                </c:pt>
                <c:pt idx="82">
                  <c:v>2.1488178521329155</c:v>
                </c:pt>
                <c:pt idx="83">
                  <c:v>2.1119182861339358</c:v>
                </c:pt>
                <c:pt idx="84">
                  <c:v>2.0756523606129345</c:v>
                </c:pt>
                <c:pt idx="85">
                  <c:v>2.040009194676208</c:v>
                </c:pt>
                <c:pt idx="86">
                  <c:v>2.0049780942770927</c:v>
                </c:pt>
                <c:pt idx="87">
                  <c:v>1.9705485490074233</c:v>
                </c:pt>
                <c:pt idx="88">
                  <c:v>1.9367102289440832</c:v>
                </c:pt>
                <c:pt idx="89">
                  <c:v>1.9034529815497148</c:v>
                </c:pt>
                <c:pt idx="90">
                  <c:v>1.870766828626641</c:v>
                </c:pt>
                <c:pt idx="91">
                  <c:v>1.8386419633231024</c:v>
                </c:pt>
                <c:pt idx="92">
                  <c:v>1.8070687471908971</c:v>
                </c:pt>
                <c:pt idx="93">
                  <c:v>1.776037707293552</c:v>
                </c:pt>
                <c:pt idx="94">
                  <c:v>1.7455395333641499</c:v>
                </c:pt>
                <c:pt idx="95">
                  <c:v>1.7155650750119613</c:v>
                </c:pt>
                <c:pt idx="96">
                  <c:v>1.6861053389770468</c:v>
                </c:pt>
                <c:pt idx="97">
                  <c:v>1.6571514864320027</c:v>
                </c:pt>
                <c:pt idx="98">
                  <c:v>1.6286948303300406</c:v>
                </c:pt>
                <c:pt idx="99">
                  <c:v>1.6007268327986039</c:v>
                </c:pt>
                <c:pt idx="100">
                  <c:v>1.5732391025777477</c:v>
                </c:pt>
                <c:pt idx="101">
                  <c:v>1.5462233925024989</c:v>
                </c:pt>
                <c:pt idx="102">
                  <c:v>1.5196715970284529</c:v>
                </c:pt>
                <c:pt idx="103">
                  <c:v>1.4935757497998641</c:v>
                </c:pt>
                <c:pt idx="104">
                  <c:v>1.4679280212594898</c:v>
                </c:pt>
                <c:pt idx="105">
                  <c:v>1.4427207162994857</c:v>
                </c:pt>
                <c:pt idx="106">
                  <c:v>1.4179462719526346</c:v>
                </c:pt>
                <c:pt idx="107">
                  <c:v>1.3935972551232239</c:v>
                </c:pt>
                <c:pt idx="108">
                  <c:v>1.3696663603568884</c:v>
                </c:pt>
                <c:pt idx="109">
                  <c:v>1.3461464076487493</c:v>
                </c:pt>
                <c:pt idx="110">
                  <c:v>1.3230303402891923</c:v>
                </c:pt>
                <c:pt idx="111">
                  <c:v>1.3003112227466349</c:v>
                </c:pt>
                <c:pt idx="112">
                  <c:v>1.2779822385866577</c:v>
                </c:pt>
                <c:pt idx="113">
                  <c:v>1.2560366884268599</c:v>
                </c:pt>
                <c:pt idx="114">
                  <c:v>1.2344679879268425</c:v>
                </c:pt>
                <c:pt idx="115">
                  <c:v>1.2132696658126996</c:v>
                </c:pt>
                <c:pt idx="116">
                  <c:v>1.1924353619354411</c:v>
                </c:pt>
                <c:pt idx="117">
                  <c:v>1.1719588253627486</c:v>
                </c:pt>
                <c:pt idx="118">
                  <c:v>1.1518339125035071</c:v>
                </c:pt>
                <c:pt idx="119">
                  <c:v>1.1320545852645332</c:v>
                </c:pt>
                <c:pt idx="120">
                  <c:v>1.1126149092389677</c:v>
                </c:pt>
                <c:pt idx="121">
                  <c:v>1.093509051925766</c:v>
                </c:pt>
                <c:pt idx="122">
                  <c:v>1.0747312809797718</c:v>
                </c:pt>
                <c:pt idx="123">
                  <c:v>1.0562759624918334</c:v>
                </c:pt>
                <c:pt idx="124">
                  <c:v>1.0381375592984612</c:v>
                </c:pt>
                <c:pt idx="125">
                  <c:v>1.0203106293205062</c:v>
                </c:pt>
                <c:pt idx="126">
                  <c:v>1.0027898239303696</c:v>
                </c:pt>
                <c:pt idx="127">
                  <c:v>0.98556988634724974</c:v>
                </c:pt>
                <c:pt idx="128">
                  <c:v>0.96864565005994463</c:v>
                </c:pt>
                <c:pt idx="129">
                  <c:v>0.95201203727674233</c:v>
                </c:pt>
                <c:pt idx="130">
                  <c:v>0.93566405740192549</c:v>
                </c:pt>
                <c:pt idx="131">
                  <c:v>0.91959680553843959</c:v>
                </c:pt>
                <c:pt idx="132">
                  <c:v>0.90380546101627157</c:v>
                </c:pt>
                <c:pt idx="133">
                  <c:v>0.88828528594610223</c:v>
                </c:pt>
                <c:pt idx="134">
                  <c:v>0.87303162379779331</c:v>
                </c:pt>
                <c:pt idx="135">
                  <c:v>0.85803989800328417</c:v>
                </c:pt>
                <c:pt idx="136">
                  <c:v>0.84330561058348175</c:v>
                </c:pt>
                <c:pt idx="137">
                  <c:v>0.82882434079872669</c:v>
                </c:pt>
                <c:pt idx="138">
                  <c:v>0.81459174382243738</c:v>
                </c:pt>
                <c:pt idx="139">
                  <c:v>0.80060354943752754</c:v>
                </c:pt>
                <c:pt idx="140">
                  <c:v>0.78685556075520946</c:v>
                </c:pt>
                <c:pt idx="141">
                  <c:v>0.77334365295579721</c:v>
                </c:pt>
                <c:pt idx="142">
                  <c:v>0.7600637720511364</c:v>
                </c:pt>
                <c:pt idx="143">
                  <c:v>0.74701193366828067</c:v>
                </c:pt>
                <c:pt idx="144">
                  <c:v>0.73418422185405796</c:v>
                </c:pt>
                <c:pt idx="145">
                  <c:v>0.72157678790016477</c:v>
                </c:pt>
                <c:pt idx="146">
                  <c:v>0.70918584918843319</c:v>
                </c:pt>
                <c:pt idx="147">
                  <c:v>0.6970076880559315</c:v>
                </c:pt>
                <c:pt idx="148">
                  <c:v>0.68503865067954939</c:v>
                </c:pt>
                <c:pt idx="149">
                  <c:v>0.67327514597973948</c:v>
                </c:pt>
                <c:pt idx="150">
                  <c:v>0.66171364454308101</c:v>
                </c:pt>
                <c:pt idx="151">
                  <c:v>0.65035067756335019</c:v>
                </c:pt>
                <c:pt idx="152">
                  <c:v>0.63918283580076907</c:v>
                </c:pt>
                <c:pt idx="153">
                  <c:v>0.62820676855913005</c:v>
                </c:pt>
                <c:pt idx="154">
                  <c:v>0.61741918268048346</c:v>
                </c:pt>
                <c:pt idx="155">
                  <c:v>0.60681684155708848</c:v>
                </c:pt>
                <c:pt idx="156">
                  <c:v>0.5963965641603316</c:v>
                </c:pt>
                <c:pt idx="157">
                  <c:v>0.58615522408632093</c:v>
                </c:pt>
                <c:pt idx="158">
                  <c:v>0.57608974861786688</c:v>
                </c:pt>
                <c:pt idx="159">
                  <c:v>0.56619711780257476</c:v>
                </c:pt>
                <c:pt idx="160">
                  <c:v>0.55647436354676372</c:v>
                </c:pt>
                <c:pt idx="161">
                  <c:v>0.54691856872494948</c:v>
                </c:pt>
                <c:pt idx="162">
                  <c:v>0.53752686630461544</c:v>
                </c:pt>
                <c:pt idx="163">
                  <c:v>0.52829643848601537</c:v>
                </c:pt>
                <c:pt idx="164">
                  <c:v>0.519224515856747</c:v>
                </c:pt>
                <c:pt idx="165">
                  <c:v>0.51030837656084194</c:v>
                </c:pt>
                <c:pt idx="166">
                  <c:v>0.5015453454821267</c:v>
                </c:pt>
                <c:pt idx="167">
                  <c:v>0.49293279344160396</c:v>
                </c:pt>
                <c:pt idx="168">
                  <c:v>0.48446813640861935</c:v>
                </c:pt>
                <c:pt idx="169">
                  <c:v>0.4761488347255714</c:v>
                </c:pt>
                <c:pt idx="170">
                  <c:v>0.46797239234593757</c:v>
                </c:pt>
                <c:pt idx="171">
                  <c:v>0.4599363560853818</c:v>
                </c:pt>
                <c:pt idx="172">
                  <c:v>0.45203831488572555</c:v>
                </c:pt>
                <c:pt idx="173">
                  <c:v>0.44427589909155429</c:v>
                </c:pt>
                <c:pt idx="174">
                  <c:v>0.4366467797392497</c:v>
                </c:pt>
                <c:pt idx="175">
                  <c:v>0.42914866785822758</c:v>
                </c:pt>
                <c:pt idx="176">
                  <c:v>0.42177931378417666</c:v>
                </c:pt>
                <c:pt idx="177">
                  <c:v>0.41453650648409063</c:v>
                </c:pt>
                <c:pt idx="178">
                  <c:v>0.40741807289288912</c:v>
                </c:pt>
                <c:pt idx="179">
                  <c:v>0.40042187726143258</c:v>
                </c:pt>
                <c:pt idx="180">
                  <c:v>0.39354582051573039</c:v>
                </c:pt>
                <c:pt idx="181">
                  <c:v>0.38678783962715557</c:v>
                </c:pt>
                <c:pt idx="182">
                  <c:v>0.38014590699347112</c:v>
                </c:pt>
                <c:pt idx="183">
                  <c:v>0.3736180298304887</c:v>
                </c:pt>
                <c:pt idx="184">
                  <c:v>0.36720224957417019</c:v>
                </c:pt>
                <c:pt idx="185">
                  <c:v>0.36089664129299992</c:v>
                </c:pt>
                <c:pt idx="186">
                  <c:v>0.35469931311044461</c:v>
                </c:pt>
                <c:pt idx="187">
                  <c:v>0.3486084056373332</c:v>
                </c:pt>
                <c:pt idx="188">
                  <c:v>0.34262209141398209</c:v>
                </c:pt>
                <c:pt idx="189">
                  <c:v>0.3367385743619018</c:v>
                </c:pt>
                <c:pt idx="190">
                  <c:v>0.3309560892449171</c:v>
                </c:pt>
                <c:pt idx="191">
                  <c:v>0.32527290113954321</c:v>
                </c:pt>
                <c:pt idx="192">
                  <c:v>0.31968730491445374</c:v>
                </c:pt>
                <c:pt idx="193">
                  <c:v>0.31419762471889057</c:v>
                </c:pt>
                <c:pt idx="194">
                  <c:v>0.30880221347985548</c:v>
                </c:pt>
                <c:pt idx="195">
                  <c:v>0.30349945240793824</c:v>
                </c:pt>
                <c:pt idx="196">
                  <c:v>0.29828775051163059</c:v>
                </c:pt>
                <c:pt idx="197">
                  <c:v>0.29316554411997858</c:v>
                </c:pt>
                <c:pt idx="198">
                  <c:v>0.2881312964134341</c:v>
                </c:pt>
                <c:pt idx="199">
                  <c:v>0.28318349696276129</c:v>
                </c:pt>
                <c:pt idx="200">
                  <c:v>0.27832066127586158</c:v>
                </c:pt>
                <c:pt idx="201">
                  <c:v>0.27354133035237976</c:v>
                </c:pt>
                <c:pt idx="202">
                  <c:v>0.26884407024596013</c:v>
                </c:pt>
                <c:pt idx="203">
                  <c:v>0.26422747163401705</c:v>
                </c:pt>
                <c:pt idx="204">
                  <c:v>0.2596901493948961</c:v>
                </c:pt>
                <c:pt idx="205">
                  <c:v>0.25523074219229375</c:v>
                </c:pt>
                <c:pt idx="206">
                  <c:v>0.25084791206681578</c:v>
                </c:pt>
                <c:pt idx="207">
                  <c:v>0.24654034403454714</c:v>
                </c:pt>
                <c:pt idx="208">
                  <c:v>0.24230674569251739</c:v>
                </c:pt>
                <c:pt idx="209">
                  <c:v>0.23814584683093901</c:v>
                </c:pt>
                <c:pt idx="210">
                  <c:v>0.23405639905210626</c:v>
                </c:pt>
                <c:pt idx="211">
                  <c:v>0.23003717539583685</c:v>
                </c:pt>
                <c:pt idx="212">
                  <c:v>0.22608696997134625</c:v>
                </c:pt>
                <c:pt idx="213">
                  <c:v>0.22220459759544375</c:v>
                </c:pt>
                <c:pt idx="214">
                  <c:v>0.21838889343694035</c:v>
                </c:pt>
                <c:pt idx="215">
                  <c:v>0.21463871266716425</c:v>
                </c:pt>
                <c:pt idx="216">
                  <c:v>0.21095293011647631</c:v>
                </c:pt>
                <c:pt idx="217">
                  <c:v>0.20733043993668535</c:v>
                </c:pt>
                <c:pt idx="218">
                  <c:v>0.20377015526925879</c:v>
                </c:pt>
                <c:pt idx="219">
                  <c:v>0.20027100791923239</c:v>
                </c:pt>
                <c:pt idx="220">
                  <c:v>0.19683194803471829</c:v>
                </c:pt>
                <c:pt idx="221">
                  <c:v>0.1934519437919178</c:v>
                </c:pt>
                <c:pt idx="222">
                  <c:v>0.19012998108554158</c:v>
                </c:pt>
                <c:pt idx="223">
                  <c:v>0.18686506322454802</c:v>
                </c:pt>
                <c:pt idx="224">
                  <c:v>0.18365621063310403</c:v>
                </c:pt>
                <c:pt idx="225">
                  <c:v>0.18050246055668318</c:v>
                </c:pt>
                <c:pt idx="226">
                  <c:v>0.17740286677320891</c:v>
                </c:pt>
                <c:pt idx="227">
                  <c:v>0.17435649930915956</c:v>
                </c:pt>
                <c:pt idx="228">
                  <c:v>0.1713624441605468</c:v>
                </c:pt>
                <c:pt idx="229">
                  <c:v>0.16841980301868731</c:v>
                </c:pt>
                <c:pt idx="230">
                  <c:v>0.16552769300068157</c:v>
                </c:pt>
                <c:pt idx="231">
                  <c:v>0.16268524638452247</c:v>
                </c:pt>
                <c:pt idx="232">
                  <c:v>0.15989161034875174</c:v>
                </c:pt>
                <c:pt idx="233">
                  <c:v>0.1571459467165873</c:v>
                </c:pt>
                <c:pt idx="234">
                  <c:v>0.15444743170444458</c:v>
                </c:pt>
                <c:pt idx="235">
                  <c:v>0.15179525567477598</c:v>
                </c:pt>
                <c:pt idx="236">
                  <c:v>0.14918862289315435</c:v>
                </c:pt>
                <c:pt idx="237">
                  <c:v>0.14662675128952879</c:v>
                </c:pt>
                <c:pt idx="238">
                  <c:v>0.14410887222357929</c:v>
                </c:pt>
                <c:pt idx="239">
                  <c:v>0.14163423025410102</c:v>
                </c:pt>
                <c:pt idx="240">
                  <c:v>0.1392020829123482</c:v>
                </c:pt>
                <c:pt idx="241">
                  <c:v>0.13681170047927171</c:v>
                </c:pt>
                <c:pt idx="242">
                  <c:v>0.13446236576657994</c:v>
                </c:pt>
                <c:pt idx="243">
                  <c:v>0.13215337390156087</c:v>
                </c:pt>
                <c:pt idx="244">
                  <c:v>0.12988403211559782</c:v>
                </c:pt>
                <c:pt idx="245">
                  <c:v>0.12765365953631849</c:v>
                </c:pt>
                <c:pt idx="246">
                  <c:v>0.12546158698331161</c:v>
                </c:pt>
                <c:pt idx="247">
                  <c:v>0.12330715676735261</c:v>
                </c:pt>
                <c:pt idx="248">
                  <c:v>0.12118972249307607</c:v>
                </c:pt>
                <c:pt idx="249">
                  <c:v>0.11910864886503793</c:v>
                </c:pt>
                <c:pt idx="250">
                  <c:v>0.11706331149710696</c:v>
                </c:pt>
                <c:pt idx="251">
                  <c:v>0.11505309672512939</c:v>
                </c:pt>
                <c:pt idx="252">
                  <c:v>0.11307740142281143</c:v>
                </c:pt>
                <c:pt idx="253">
                  <c:v>0.11113563282076236</c:v>
                </c:pt>
                <c:pt idx="254">
                  <c:v>0.1092272083286457</c:v>
                </c:pt>
                <c:pt idx="255">
                  <c:v>0.10735155536038382</c:v>
                </c:pt>
                <c:pt idx="256">
                  <c:v>0.105508111162365</c:v>
                </c:pt>
                <c:pt idx="257">
                  <c:v>0.10369632264459974</c:v>
                </c:pt>
                <c:pt idx="258">
                  <c:v>0.10191564621477683</c:v>
                </c:pt>
                <c:pt idx="259">
                  <c:v>0.10016554761516865</c:v>
                </c:pt>
                <c:pt idx="260">
                  <c:v>9.8445501762337892E-2</c:v>
                </c:pt>
                <c:pt idx="261">
                  <c:v>9.6754992589596037E-2</c:v>
                </c:pt>
                <c:pt idx="262">
                  <c:v>9.5093512892167678E-2</c:v>
                </c:pt>
                <c:pt idx="263">
                  <c:v>9.3460564175013056E-2</c:v>
                </c:pt>
                <c:pt idx="264">
                  <c:v>9.1855656503264743E-2</c:v>
                </c:pt>
                <c:pt idx="265">
                  <c:v>9.0278308355231832E-2</c:v>
                </c:pt>
                <c:pt idx="266">
                  <c:v>8.8728046477928743E-2</c:v>
                </c:pt>
                <c:pt idx="267">
                  <c:v>8.720440574508434E-2</c:v>
                </c:pt>
                <c:pt idx="268">
                  <c:v>8.5706929017590375E-2</c:v>
                </c:pt>
                <c:pt idx="269">
                  <c:v>8.4235167006345354E-2</c:v>
                </c:pt>
                <c:pt idx="270">
                  <c:v>8.2788678137453789E-2</c:v>
                </c:pt>
                <c:pt idx="271">
                  <c:v>8.1367028419740833E-2</c:v>
                </c:pt>
                <c:pt idx="272">
                  <c:v>7.9969791314541364E-2</c:v>
                </c:pt>
                <c:pt idx="273">
                  <c:v>7.8596547607725331E-2</c:v>
                </c:pt>
                <c:pt idx="274">
                  <c:v>7.7246885283920388E-2</c:v>
                </c:pt>
                <c:pt idx="275">
                  <c:v>7.5920399402894981E-2</c:v>
                </c:pt>
                <c:pt idx="276">
                  <c:v>7.4616691978063518E-2</c:v>
                </c:pt>
                <c:pt idx="277">
                  <c:v>7.3335371857078363E-2</c:v>
                </c:pt>
                <c:pt idx="278">
                  <c:v>7.2076054604471779E-2</c:v>
                </c:pt>
                <c:pt idx="279">
                  <c:v>7.0838362386313802E-2</c:v>
                </c:pt>
                <c:pt idx="280">
                  <c:v>6.9621923856850315E-2</c:v>
                </c:pt>
                <c:pt idx="281">
                  <c:v>6.8426374047087846E-2</c:v>
                </c:pt>
                <c:pt idx="282">
                  <c:v>6.7251354255291537E-2</c:v>
                </c:pt>
                <c:pt idx="283">
                  <c:v>6.6096511939363847E-2</c:v>
                </c:pt>
                <c:pt idx="284">
                  <c:v>6.4961500611070908E-2</c:v>
                </c:pt>
                <c:pt idx="285">
                  <c:v>6.3845979732085487E-2</c:v>
                </c:pt>
                <c:pt idx="286">
                  <c:v>6.2749614611814733E-2</c:v>
                </c:pt>
                <c:pt idx="287">
                  <c:v>6.1672076306983105E-2</c:v>
                </c:pt>
                <c:pt idx="288">
                  <c:v>6.0613041522939073E-2</c:v>
                </c:pt>
                <c:pt idx="289">
                  <c:v>5.9572192516656575E-2</c:v>
                </c:pt>
                <c:pt idx="290">
                  <c:v>5.8549217001402733E-2</c:v>
                </c:pt>
                <c:pt idx="291">
                  <c:v>5.7543808053041927E-2</c:v>
                </c:pt>
                <c:pt idx="292">
                  <c:v>5.6555664017949266E-2</c:v>
                </c:pt>
                <c:pt idx="293">
                  <c:v>5.5584488422504984E-2</c:v>
                </c:pt>
                <c:pt idx="294">
                  <c:v>5.4629989884143568E-2</c:v>
                </c:pt>
                <c:pt idx="295">
                  <c:v>5.3691882023929792E-2</c:v>
                </c:pt>
                <c:pt idx="296">
                  <c:v>5.2769883380636311E-2</c:v>
                </c:pt>
                <c:pt idx="297">
                  <c:v>5.1863717326296473E-2</c:v>
                </c:pt>
                <c:pt idx="298">
                  <c:v>5.0973111983207697E-2</c:v>
                </c:pt>
                <c:pt idx="299">
                  <c:v>5.009780014235956E-2</c:v>
                </c:pt>
                <c:pt idx="300">
                  <c:v>4.9237519183263044E-2</c:v>
                </c:pt>
                <c:pt idx="301">
                  <c:v>4.839201099515604E-2</c:v>
                </c:pt>
                <c:pt idx="302">
                  <c:v>4.7561021899562531E-2</c:v>
                </c:pt>
                <c:pt idx="303">
                  <c:v>4.6744302574180961E-2</c:v>
                </c:pt>
                <c:pt idx="304">
                  <c:v>4.5941607978080078E-2</c:v>
                </c:pt>
                <c:pt idx="305">
                  <c:v>4.515269727817884E-2</c:v>
                </c:pt>
                <c:pt idx="306">
                  <c:v>4.4377333776989401E-2</c:v>
                </c:pt>
                <c:pt idx="307">
                  <c:v>4.3615284841600432E-2</c:v>
                </c:pt>
                <c:pt idx="308">
                  <c:v>4.2866321833879929E-2</c:v>
                </c:pt>
                <c:pt idx="309">
                  <c:v>4.2130220041877074E-2</c:v>
                </c:pt>
                <c:pt idx="310">
                  <c:v>4.1406758612401451E-2</c:v>
                </c:pt>
                <c:pt idx="311">
                  <c:v>4.0695720484760486E-2</c:v>
                </c:pt>
                <c:pt idx="312">
                  <c:v>3.9996892325634324E-2</c:v>
                </c:pt>
                <c:pt idx="313">
                  <c:v>3.9310064465069544E-2</c:v>
                </c:pt>
                <c:pt idx="314">
                  <c:v>3.8635030833571553E-2</c:v>
                </c:pt>
                <c:pt idx="315">
                  <c:v>3.797158890027745E-2</c:v>
                </c:pt>
                <c:pt idx="316">
                  <c:v>3.7319539612190436E-2</c:v>
                </c:pt>
                <c:pt idx="317">
                  <c:v>3.6678687334457963E-2</c:v>
                </c:pt>
                <c:pt idx="318">
                  <c:v>3.6048839791675134E-2</c:v>
                </c:pt>
                <c:pt idx="319">
                  <c:v>3.5429808010196226E-2</c:v>
                </c:pt>
                <c:pt idx="320">
                  <c:v>3.4821406261436656E-2</c:v>
                </c:pt>
                <c:pt idx="321">
                  <c:v>3.4223452006148895E-2</c:v>
                </c:pt>
                <c:pt idx="322">
                  <c:v>3.3635765839654913E-2</c:v>
                </c:pt>
                <c:pt idx="323">
                  <c:v>3.3058171438019354E-2</c:v>
                </c:pt>
                <c:pt idx="324">
                  <c:v>3.2490495505146773E-2</c:v>
                </c:pt>
                <c:pt idx="325">
                  <c:v>3.1932567720787702E-2</c:v>
                </c:pt>
                <c:pt idx="326">
                  <c:v>3.1384220689437199E-2</c:v>
                </c:pt>
                <c:pt idx="327">
                  <c:v>3.0845289890110972E-2</c:v>
                </c:pt>
                <c:pt idx="328">
                  <c:v>3.0315613626984213E-2</c:v>
                </c:pt>
                <c:pt idx="329">
                  <c:v>2.9795032980877736E-2</c:v>
                </c:pt>
                <c:pt idx="330">
                  <c:v>2.9283391761577387E-2</c:v>
                </c:pt>
                <c:pt idx="331">
                  <c:v>2.8780536460972096E-2</c:v>
                </c:pt>
                <c:pt idx="332">
                  <c:v>2.8286316206996835E-2</c:v>
                </c:pt>
                <c:pt idx="333">
                  <c:v>2.7800582718366294E-2</c:v>
                </c:pt>
                <c:pt idx="334">
                  <c:v>2.7323190260085953E-2</c:v>
                </c:pt>
                <c:pt idx="335">
                  <c:v>2.685399559972701E-2</c:v>
                </c:pt>
                <c:pt idx="336">
                  <c:v>2.6392857964452392E-2</c:v>
                </c:pt>
                <c:pt idx="337">
                  <c:v>2.5939638998780479E-2</c:v>
                </c:pt>
                <c:pt idx="338">
                  <c:v>2.5494202723074236E-2</c:v>
                </c:pt>
                <c:pt idx="339">
                  <c:v>2.5056415492743057E-2</c:v>
                </c:pt>
                <c:pt idx="340">
                  <c:v>2.4626145958145409E-2</c:v>
                </c:pt>
                <c:pt idx="341">
                  <c:v>2.4203265025179829E-2</c:v>
                </c:pt>
                <c:pt idx="342">
                  <c:v>2.3787645816552652E-2</c:v>
                </c:pt>
                <c:pt idx="343">
                  <c:v>2.3379163633711054E-2</c:v>
                </c:pt>
                <c:pt idx="344">
                  <c:v>2.2977695919429553E-2</c:v>
                </c:pt>
                <c:pt idx="345">
                  <c:v>2.2583122221039132E-2</c:v>
                </c:pt>
                <c:pt idx="346">
                  <c:v>2.2195324154287623E-2</c:v>
                </c:pt>
                <c:pt idx="347">
                  <c:v>2.1814185367820933E-2</c:v>
                </c:pt>
                <c:pt idx="348">
                  <c:v>2.1439591508273962E-2</c:v>
                </c:pt>
                <c:pt idx="349">
                  <c:v>2.1071430185961124E-2</c:v>
                </c:pt>
                <c:pt idx="350">
                  <c:v>2.0709590941155889E-2</c:v>
                </c:pt>
                <c:pt idx="351">
                  <c:v>2.0353965210949603E-2</c:v>
                </c:pt>
                <c:pt idx="352">
                  <c:v>2.0004446296679187E-2</c:v>
                </c:pt>
                <c:pt idx="353">
                  <c:v>1.9660929331914288E-2</c:v>
                </c:pt>
                <c:pt idx="354">
                  <c:v>1.9323311250994048E-2</c:v>
                </c:pt>
                <c:pt idx="355">
                  <c:v>1.8991490758104367E-2</c:v>
                </c:pt>
                <c:pt idx="356">
                  <c:v>1.8665368296885934E-2</c:v>
                </c:pt>
                <c:pt idx="357">
                  <c:v>1.8344846020564309E-2</c:v>
                </c:pt>
                <c:pt idx="358">
                  <c:v>1.8029827762592824E-2</c:v>
                </c:pt>
                <c:pt idx="359">
                  <c:v>1.7720219007799732E-2</c:v>
                </c:pt>
                <c:pt idx="360">
                  <c:v>1.7415926864030713E-2</c:v>
                </c:pt>
                <c:pt idx="361">
                  <c:v>1.7116860034278331E-2</c:v>
                </c:pt>
                <c:pt idx="362">
                  <c:v>1.6822928789290193E-2</c:v>
                </c:pt>
                <c:pt idx="363">
                  <c:v>1.6534044940647374E-2</c:v>
                </c:pt>
                <c:pt idx="364">
                  <c:v>1.6250121814305178E-2</c:v>
                </c:pt>
                <c:pt idx="365">
                  <c:v>1.5971074224588239E-2</c:v>
                </c:pt>
                <c:pt idx="366">
                  <c:v>1.5696818448632244E-2</c:v>
                </c:pt>
                <c:pt idx="367">
                  <c:v>1.5427272201264466E-2</c:v>
                </c:pt>
                <c:pt idx="368">
                  <c:v>1.5162354610315695E-2</c:v>
                </c:pt>
                <c:pt idx="369">
                  <c:v>1.490198619235605E-2</c:v>
                </c:pt>
                <c:pt idx="370">
                  <c:v>1.4646088828847586E-2</c:v>
                </c:pt>
                <c:pt idx="371">
                  <c:v>1.4394585742706268E-2</c:v>
                </c:pt>
                <c:pt idx="372">
                  <c:v>1.4147401475266512E-2</c:v>
                </c:pt>
                <c:pt idx="373">
                  <c:v>1.3904461863641217E-2</c:v>
                </c:pt>
                <c:pt idx="374">
                  <c:v>1.3665694018470693E-2</c:v>
                </c:pt>
                <c:pt idx="375">
                  <c:v>1.3431026302053544E-2</c:v>
                </c:pt>
                <c:pt idx="376">
                  <c:v>1.3200388306853203E-2</c:v>
                </c:pt>
                <c:pt idx="377">
                  <c:v>1.2973710834373433E-2</c:v>
                </c:pt>
                <c:pt idx="378">
                  <c:v>1.2750925874396734E-2</c:v>
                </c:pt>
                <c:pt idx="379">
                  <c:v>1.2531966584579144E-2</c:v>
                </c:pt>
                <c:pt idx="380">
                  <c:v>1.2316767270395443E-2</c:v>
                </c:pt>
                <c:pt idx="381">
                  <c:v>1.2105263365428852E-2</c:v>
                </c:pt>
                <c:pt idx="382">
                  <c:v>1.189739141199906E-2</c:v>
                </c:pt>
                <c:pt idx="383">
                  <c:v>1.1693089042123E-2</c:v>
                </c:pt>
                <c:pt idx="384">
                  <c:v>1.1492294958802491E-2</c:v>
                </c:pt>
                <c:pt idx="385">
                  <c:v>1.1294948917633316E-2</c:v>
                </c:pt>
                <c:pt idx="386">
                  <c:v>1.1100991708729999E-2</c:v>
                </c:pt>
                <c:pt idx="387">
                  <c:v>1.0910365138961042E-2</c:v>
                </c:pt>
                <c:pt idx="388">
                  <c:v>1.0723012014489157E-2</c:v>
                </c:pt>
                <c:pt idx="389">
                  <c:v>1.053887612361141E-2</c:v>
                </c:pt>
                <c:pt idx="390">
                  <c:v>1.0357902219893942E-2</c:v>
                </c:pt>
                <c:pt idx="391">
                  <c:v>1.018003600559636E-2</c:v>
                </c:pt>
                <c:pt idx="392">
                  <c:v>1.0005224115380707E-2</c:v>
                </c:pt>
                <c:pt idx="393">
                  <c:v>9.833414100300265E-3</c:v>
                </c:pt>
                <c:pt idx="394">
                  <c:v>9.664554412063233E-3</c:v>
                </c:pt>
                <c:pt idx="395">
                  <c:v>9.4985943875666636E-3</c:v>
                </c:pt>
                <c:pt idx="396">
                  <c:v>9.3354842336959374E-3</c:v>
                </c:pt>
                <c:pt idx="397">
                  <c:v>9.1751750123853556E-3</c:v>
                </c:pt>
                <c:pt idx="398">
                  <c:v>9.0176186259351802E-3</c:v>
                </c:pt>
                <c:pt idx="399">
                  <c:v>8.8627678025808201E-3</c:v>
                </c:pt>
                <c:pt idx="400">
                  <c:v>8.7105760823099013E-3</c:v>
                </c:pt>
                <c:pt idx="401">
                  <c:v>8.5609978029227984E-3</c:v>
                </c:pt>
                <c:pt idx="402">
                  <c:v>8.4139880863325807E-3</c:v>
                </c:pt>
                <c:pt idx="403">
                  <c:v>8.2695028251001824E-3</c:v>
                </c:pt>
                <c:pt idx="404">
                  <c:v>8.1274986692008565E-3</c:v>
                </c:pt>
                <c:pt idx="405">
                  <c:v>7.9879330130177978E-3</c:v>
                </c:pt>
                <c:pt idx="406">
                  <c:v>7.8507639825591679E-3</c:v>
                </c:pt>
                <c:pt idx="407">
                  <c:v>7.7159504228945762E-3</c:v>
                </c:pt>
                <c:pt idx="408">
                  <c:v>7.583451885807382E-3</c:v>
                </c:pt>
                <c:pt idx="409">
                  <c:v>7.453228617658951E-3</c:v>
                </c:pt>
                <c:pt idx="410">
                  <c:v>7.3252415474613555E-3</c:v>
                </c:pt>
                <c:pt idx="411">
                  <c:v>7.1994522751548523E-3</c:v>
                </c:pt>
                <c:pt idx="412">
                  <c:v>7.0758230600867179E-3</c:v>
                </c:pt>
                <c:pt idx="413">
                  <c:v>6.95431680968787E-3</c:v>
                </c:pt>
                <c:pt idx="414">
                  <c:v>6.8348970683439637E-3</c:v>
                </c:pt>
                <c:pt idx="415">
                  <c:v>6.7175280064575606E-3</c:v>
                </c:pt>
                <c:pt idx="416">
                  <c:v>6.6021744096981883E-3</c:v>
                </c:pt>
                <c:pt idx="417">
                  <c:v>6.4888016684369366E-3</c:v>
                </c:pt>
                <c:pt idx="418">
                  <c:v>6.3773757673624828E-3</c:v>
                </c:pt>
                <c:pt idx="419">
                  <c:v>6.2678632752754928E-3</c:v>
                </c:pt>
                <c:pt idx="420">
                  <c:v>6.1602313350582038E-3</c:v>
                </c:pt>
                <c:pt idx="421">
                  <c:v>6.0544476538162938E-3</c:v>
                </c:pt>
                <c:pt idx="422">
                  <c:v>5.9504804931899925E-3</c:v>
                </c:pt>
                <c:pt idx="423">
                  <c:v>5.8482986598316347E-3</c:v>
                </c:pt>
                <c:pt idx="424">
                  <c:v>5.7478714960466715E-3</c:v>
                </c:pt>
                <c:pt idx="425">
                  <c:v>5.6491688705954286E-3</c:v>
                </c:pt>
                <c:pt idx="426">
                  <c:v>5.5521611696527856E-3</c:v>
                </c:pt>
                <c:pt idx="427">
                  <c:v>5.456819287923154E-3</c:v>
                </c:pt>
                <c:pt idx="428">
                  <c:v>5.3631146199079631E-3</c:v>
                </c:pt>
                <c:pt idx="429">
                  <c:v>5.2710190513231489E-3</c:v>
                </c:pt>
                <c:pt idx="430">
                  <c:v>5.1805049506639788E-3</c:v>
                </c:pt>
                <c:pt idx="431">
                  <c:v>5.09154516091478E-3</c:v>
                </c:pt>
                <c:pt idx="432">
                  <c:v>5.0041129914009802E-3</c:v>
                </c:pt>
                <c:pt idx="433">
                  <c:v>4.9181822097810936E-3</c:v>
                </c:pt>
                <c:pt idx="434">
                  <c:v>4.8337270341761943E-3</c:v>
                </c:pt>
                <c:pt idx="435">
                  <c:v>4.7507221254345826E-3</c:v>
                </c:pt>
                <c:pt idx="436">
                  <c:v>4.6691425795292478E-3</c:v>
                </c:pt>
                <c:pt idx="437">
                  <c:v>4.5889639200858822E-3</c:v>
                </c:pt>
                <c:pt idx="438">
                  <c:v>4.5101620910392411E-3</c:v>
                </c:pt>
                <c:pt idx="439">
                  <c:v>4.4327134494155642E-3</c:v>
                </c:pt>
                <c:pt idx="440">
                  <c:v>4.3565947582389648E-3</c:v>
                </c:pt>
                <c:pt idx="441">
                  <c:v>4.2817831795596067E-3</c:v>
                </c:pt>
                <c:pt idx="442">
                  <c:v>4.2082562676016401E-3</c:v>
                </c:pt>
                <c:pt idx="443">
                  <c:v>4.1359919620287625E-3</c:v>
                </c:pt>
                <c:pt idx="444">
                  <c:v>4.064968581325443E-3</c:v>
                </c:pt>
                <c:pt idx="445">
                  <c:v>3.9951648162917927E-3</c:v>
                </c:pt>
                <c:pt idx="446">
                  <c:v>3.9265597236501646E-3</c:v>
                </c:pt>
                <c:pt idx="447">
                  <c:v>3.8591327197615142E-3</c:v>
                </c:pt>
                <c:pt idx="448">
                  <c:v>3.7928635744496814E-3</c:v>
                </c:pt>
                <c:pt idx="449">
                  <c:v>3.7277324049316994E-3</c:v>
                </c:pt>
                <c:pt idx="450">
                  <c:v>3.6637196698523712E-3</c:v>
                </c:pt>
                <c:pt idx="451">
                  <c:v>3.6008061634212464E-3</c:v>
                </c:pt>
                <c:pt idx="452">
                  <c:v>3.5389730096502996E-3</c:v>
                </c:pt>
                <c:pt idx="453">
                  <c:v>3.4782016566905407E-3</c:v>
                </c:pt>
                <c:pt idx="454">
                  <c:v>3.4184738712659075E-3</c:v>
                </c:pt>
                <c:pt idx="455">
                  <c:v>3.3597717332027148E-3</c:v>
                </c:pt>
                <c:pt idx="456">
                  <c:v>3.3020776300530389E-3</c:v>
                </c:pt>
                <c:pt idx="457">
                  <c:v>3.2453742518104597E-3</c:v>
                </c:pt>
                <c:pt idx="458">
                  <c:v>3.1896445857165167E-3</c:v>
                </c:pt>
                <c:pt idx="459">
                  <c:v>3.13487191115636E-3</c:v>
                </c:pt>
                <c:pt idx="460">
                  <c:v>3.081039794642043E-3</c:v>
                </c:pt>
                <c:pt idx="461">
                  <c:v>3.0281320848819853E-3</c:v>
                </c:pt>
                <c:pt idx="462">
                  <c:v>2.9761329079350781E-3</c:v>
                </c:pt>
                <c:pt idx="463">
                  <c:v>2.9250266624480156E-3</c:v>
                </c:pt>
                <c:pt idx="464">
                  <c:v>2.8747980149744085E-3</c:v>
                </c:pt>
                <c:pt idx="465">
                  <c:v>2.8254318953742845E-3</c:v>
                </c:pt>
                <c:pt idx="466">
                  <c:v>2.7769134922925615E-3</c:v>
                </c:pt>
                <c:pt idx="467">
                  <c:v>2.7292282487152153E-3</c:v>
                </c:pt>
                <c:pt idx="468">
                  <c:v>2.682361857601707E-3</c:v>
                </c:pt>
                <c:pt idx="469">
                  <c:v>2.636300257592439E-3</c:v>
                </c:pt>
                <c:pt idx="470">
                  <c:v>2.5910296287899081E-3</c:v>
                </c:pt>
                <c:pt idx="471">
                  <c:v>2.5465363886123167E-3</c:v>
                </c:pt>
                <c:pt idx="472">
                  <c:v>2.5028071877183805E-3</c:v>
                </c:pt>
                <c:pt idx="473">
                  <c:v>2.4598289060021022E-3</c:v>
                </c:pt>
                <c:pt idx="474">
                  <c:v>2.4175886486563578E-3</c:v>
                </c:pt>
                <c:pt idx="475">
                  <c:v>2.3760737423040427E-3</c:v>
                </c:pt>
                <c:pt idx="476">
                  <c:v>2.335271731195672E-3</c:v>
                </c:pt>
                <c:pt idx="477">
                  <c:v>2.2951703734722735E-3</c:v>
                </c:pt>
                <c:pt idx="478">
                  <c:v>2.2557576374924505E-3</c:v>
                </c:pt>
                <c:pt idx="479">
                  <c:v>2.2170216982225228E-3</c:v>
                </c:pt>
                <c:pt idx="480">
                  <c:v>2.1789509336886548E-3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3-4F4B-BB0A-E523DC97A6A5}"/>
            </c:ext>
          </c:extLst>
        </c:ser>
        <c:ser>
          <c:idx val="2"/>
          <c:order val="3"/>
          <c:tx>
            <c:strRef>
              <c:f>Infusion!$F$12</c:f>
              <c:strCache>
                <c:ptCount val="1"/>
                <c:pt idx="0">
                  <c:v>MTC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Infusion!$K$14:$K$15</c:f>
              <c:numCache>
                <c:formatCode>General</c:formatCode>
                <c:ptCount val="2"/>
                <c:pt idx="0">
                  <c:v>0</c:v>
                </c:pt>
                <c:pt idx="1">
                  <c:v>24.000000000000206</c:v>
                </c:pt>
              </c:numCache>
            </c:numRef>
          </c:xVal>
          <c:yVal>
            <c:numRef>
              <c:f>Infusion!$L$14:$L$15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3-4F4B-BB0A-E523DC97A6A5}"/>
            </c:ext>
          </c:extLst>
        </c:ser>
        <c:ser>
          <c:idx val="0"/>
          <c:order val="4"/>
          <c:tx>
            <c:strRef>
              <c:f>Infusion!$F$11</c:f>
              <c:strCache>
                <c:ptCount val="1"/>
                <c:pt idx="0">
                  <c:v>MEC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Infusion!$K$12:$K$13</c:f>
              <c:numCache>
                <c:formatCode>General</c:formatCode>
                <c:ptCount val="2"/>
                <c:pt idx="0">
                  <c:v>0</c:v>
                </c:pt>
                <c:pt idx="1">
                  <c:v>24.000000000000206</c:v>
                </c:pt>
              </c:numCache>
            </c:numRef>
          </c:xVal>
          <c:yVal>
            <c:numRef>
              <c:f>Infusion!$L$12:$L$13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3-4F4B-BB0A-E523DC97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13168"/>
        <c:axId val="253413952"/>
      </c:scatterChart>
      <c:valAx>
        <c:axId val="2534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13952"/>
        <c:crosses val="autoZero"/>
        <c:crossBetween val="midCat"/>
        <c:majorUnit val="3"/>
        <c:minorUnit val="0.5"/>
      </c:valAx>
      <c:valAx>
        <c:axId val="2534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1.11112146484648E-2"/>
              <c:y val="0.1591048846166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63323445516052"/>
          <c:y val="9.1419027167058686E-2"/>
          <c:w val="0.29873881149471698"/>
          <c:h val="0.49608173978252718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285750</xdr:rowOff>
    </xdr:from>
    <xdr:to>
      <xdr:col>5</xdr:col>
      <xdr:colOff>104775</xdr:colOff>
      <xdr:row>4</xdr:row>
      <xdr:rowOff>172834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61924" y="476250"/>
              <a:ext cx="2838451" cy="56335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𝐷𝑜𝑠𝑒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𝑛𝑘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𝜏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𝜏</m:t>
                                </m:r>
                              </m:sup>
                            </m:sSup>
                          </m:den>
                        </m:f>
                      </m:e>
                    </m:d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4" y="476250"/>
              <a:ext cx="2838451" cy="56335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𝑋</a:t>
              </a:r>
              <a:r>
                <a:rPr lang="en-US" sz="1600" b="0" i="0">
                  <a:latin typeface="Cambria Math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en-US" sz="1600" b="0" i="0">
                  <a:latin typeface="Cambria Math"/>
                </a:rPr>
                <a:t>)</a:t>
              </a:r>
              <a:r>
                <a:rPr lang="en-US" sz="1600" b="0" i="0">
                  <a:latin typeface="Cambria Math" panose="02040503050406030204" pitchFamily="18" charset="0"/>
                </a:rPr>
                <a:t>=𝐷𝑜𝑠𝑒</a:t>
              </a:r>
              <a:r>
                <a:rPr lang="en-US" sz="1600" b="0" i="0">
                  <a:latin typeface="Cambria Math"/>
                </a:rPr>
                <a:t>((</a:t>
              </a:r>
              <a:r>
                <a:rPr lang="en-US" sz="1600" b="0" i="0">
                  <a:latin typeface="Cambria Math" panose="02040503050406030204" pitchFamily="18" charset="0"/>
                </a:rPr>
                <a:t>1−𝑒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−𝑛𝑘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600" b="0" i="0">
                  <a:latin typeface="Cambria Math"/>
                  <a:ea typeface="Cambria Math" panose="02040503050406030204" pitchFamily="18" charset="0"/>
                </a:rPr>
                <a:t>))/(</a:t>
              </a:r>
              <a:r>
                <a:rPr lang="en-US" sz="1600" b="0" i="0">
                  <a:latin typeface="Cambria Math" panose="02040503050406030204" pitchFamily="18" charset="0"/>
                </a:rPr>
                <a:t>1−𝑒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−𝑘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600" b="0" i="0">
                  <a:latin typeface="Cambria Math"/>
                  <a:ea typeface="Cambria Math" panose="02040503050406030204" pitchFamily="18" charset="0"/>
                </a:rPr>
                <a:t>) )) </a:t>
              </a:r>
              <a:r>
                <a:rPr lang="en-US" sz="1600" b="0" i="0">
                  <a:latin typeface="Cambria Math" panose="02040503050406030204" pitchFamily="18" charset="0"/>
                </a:rPr>
                <a:t>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−𝑘𝑡</a:t>
              </a:r>
              <a:r>
                <a:rPr lang="en-US" sz="1600" b="0" i="0">
                  <a:latin typeface="Cambria Math"/>
                </a:rPr>
                <a:t>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8</xdr:col>
      <xdr:colOff>57149</xdr:colOff>
      <xdr:row>0</xdr:row>
      <xdr:rowOff>85725</xdr:rowOff>
    </xdr:from>
    <xdr:to>
      <xdr:col>16</xdr:col>
      <xdr:colOff>9524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28574</xdr:colOff>
      <xdr:row>4</xdr:row>
      <xdr:rowOff>152400</xdr:rowOff>
    </xdr:from>
    <xdr:ext cx="29337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80974" y="1019175"/>
              <a:ext cx="293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𝐿𝑜𝑎𝑑𝑖𝑛𝑔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𝑀𝐴𝐹</m:t>
                    </m:r>
                    <m:r>
                      <a:rPr lang="en-US" sz="1100" b="0" i="1">
                        <a:latin typeface="Cambria Math"/>
                      </a:rPr>
                      <m:t> × </m:t>
                    </m:r>
                    <m:r>
                      <a:rPr lang="en-US" sz="1100" b="0" i="1">
                        <a:latin typeface="Cambria Math"/>
                      </a:rPr>
                      <m:t>𝑀𝑎𝑖𝑛𝑡𝑒𝑛𝑎𝑛𝑐𝑒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80974" y="1019175"/>
              <a:ext cx="293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𝐿𝑜𝑎𝑑𝑖𝑛𝑔 𝐷𝑜𝑠𝑒=𝑀𝐴𝐹 </a:t>
              </a:r>
              <a:r>
                <a:rPr lang="en-US" sz="1100" b="0" i="0">
                  <a:latin typeface="Cambria Math"/>
                  <a:ea typeface="Cambria Math"/>
                </a:rPr>
                <a:t>× </a:t>
              </a:r>
              <a:r>
                <a:rPr lang="en-US" sz="1100" b="0" i="0">
                  <a:latin typeface="Cambria Math"/>
                </a:rPr>
                <a:t>𝑀𝑎𝑖𝑛𝑡𝑒𝑛𝑎𝑛𝑐𝑒 𝐷𝑜𝑠𝑒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</xdr:row>
      <xdr:rowOff>266700</xdr:rowOff>
    </xdr:from>
    <xdr:to>
      <xdr:col>5</xdr:col>
      <xdr:colOff>95250</xdr:colOff>
      <xdr:row>4</xdr:row>
      <xdr:rowOff>153784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52399" y="457200"/>
              <a:ext cx="2838451" cy="56335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𝐷𝑜𝑠𝑒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den>
                    </m:f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𝑛𝑘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𝜏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𝜏</m:t>
                                </m:r>
                              </m:sup>
                            </m:sSup>
                          </m:den>
                        </m:f>
                      </m:e>
                    </m:d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399" y="457200"/>
              <a:ext cx="2838451" cy="563359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𝐶</a:t>
              </a:r>
              <a:r>
                <a:rPr lang="en-US" sz="1600" b="0" i="0">
                  <a:latin typeface="Cambria Math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en-US" sz="1600" b="0" i="0">
                  <a:latin typeface="Cambria Math"/>
                </a:rPr>
                <a:t>)</a:t>
              </a:r>
              <a:r>
                <a:rPr lang="en-US" sz="1600" b="0" i="0">
                  <a:latin typeface="Cambria Math" panose="02040503050406030204" pitchFamily="18" charset="0"/>
                </a:rPr>
                <a:t>=𝐷𝑜𝑠𝑒</a:t>
              </a:r>
              <a:r>
                <a:rPr lang="en-US" sz="1600" b="0" i="0">
                  <a:latin typeface="Cambria Math"/>
                </a:rPr>
                <a:t>/</a:t>
              </a:r>
              <a:r>
                <a:rPr lang="en-US" sz="1600" b="0" i="0">
                  <a:latin typeface="Cambria Math" panose="02040503050406030204" pitchFamily="18" charset="0"/>
                </a:rPr>
                <a:t>𝑉</a:t>
              </a:r>
              <a:r>
                <a:rPr lang="en-US" sz="1600" b="0" i="0">
                  <a:latin typeface="Cambria Math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r>
                <a:rPr lang="en-US" sz="1600" b="0" i="0">
                  <a:latin typeface="Cambria Math"/>
                </a:rPr>
                <a:t>  ((</a:t>
              </a:r>
              <a:r>
                <a:rPr lang="en-US" sz="1600" b="0" i="0">
                  <a:latin typeface="Cambria Math" panose="02040503050406030204" pitchFamily="18" charset="0"/>
                </a:rPr>
                <a:t>1−𝑒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−𝑛𝑘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600" b="0" i="0">
                  <a:latin typeface="Cambria Math"/>
                  <a:ea typeface="Cambria Math" panose="02040503050406030204" pitchFamily="18" charset="0"/>
                </a:rPr>
                <a:t>))/(</a:t>
              </a:r>
              <a:r>
                <a:rPr lang="en-US" sz="1600" b="0" i="0">
                  <a:latin typeface="Cambria Math" panose="02040503050406030204" pitchFamily="18" charset="0"/>
                </a:rPr>
                <a:t>1−𝑒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−𝑘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600" b="0" i="0">
                  <a:latin typeface="Cambria Math"/>
                  <a:ea typeface="Cambria Math" panose="02040503050406030204" pitchFamily="18" charset="0"/>
                </a:rPr>
                <a:t>) )) </a:t>
              </a:r>
              <a:r>
                <a:rPr lang="en-US" sz="1600" b="0" i="0">
                  <a:latin typeface="Cambria Math" panose="02040503050406030204" pitchFamily="18" charset="0"/>
                </a:rPr>
                <a:t>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−𝑘𝑡</a:t>
              </a:r>
              <a:r>
                <a:rPr lang="en-US" sz="1600" b="0" i="0">
                  <a:latin typeface="Cambria Math"/>
                </a:rPr>
                <a:t>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8</xdr:col>
      <xdr:colOff>57149</xdr:colOff>
      <xdr:row>0</xdr:row>
      <xdr:rowOff>85725</xdr:rowOff>
    </xdr:from>
    <xdr:to>
      <xdr:col>16</xdr:col>
      <xdr:colOff>9524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114300</xdr:colOff>
      <xdr:row>5</xdr:row>
      <xdr:rowOff>28575</xdr:rowOff>
    </xdr:from>
    <xdr:ext cx="29337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14300" y="1085850"/>
              <a:ext cx="293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𝐿𝑜𝑎𝑑𝑖𝑛𝑔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𝑀𝐴𝐹</m:t>
                    </m:r>
                    <m:r>
                      <a:rPr lang="en-US" sz="1100" b="0" i="1">
                        <a:latin typeface="Cambria Math"/>
                      </a:rPr>
                      <m:t> × </m:t>
                    </m:r>
                    <m:r>
                      <a:rPr lang="en-US" sz="1100" b="0" i="1">
                        <a:latin typeface="Cambria Math"/>
                      </a:rPr>
                      <m:t>𝑀𝑎𝑖𝑛𝑡𝑒𝑛𝑎𝑛𝑐𝑒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4300" y="1085850"/>
              <a:ext cx="293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𝐿𝑜𝑎𝑑𝑖𝑛𝑔 𝐷𝑜𝑠𝑒=𝑀𝐴𝐹 </a:t>
              </a:r>
              <a:r>
                <a:rPr lang="en-US" sz="1100" b="0" i="0">
                  <a:latin typeface="Cambria Math"/>
                  <a:ea typeface="Cambria Math"/>
                </a:rPr>
                <a:t>× </a:t>
              </a:r>
              <a:r>
                <a:rPr lang="en-US" sz="1100" b="0" i="0">
                  <a:latin typeface="Cambria Math"/>
                </a:rPr>
                <a:t>𝑀𝑎𝑖𝑛𝑡𝑒𝑛𝑎𝑛𝑐𝑒 𝐷𝑜𝑠𝑒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0</xdr:rowOff>
    </xdr:from>
    <xdr:to>
      <xdr:col>15</xdr:col>
      <xdr:colOff>600075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</xdr:colOff>
      <xdr:row>2</xdr:row>
      <xdr:rowOff>19050</xdr:rowOff>
    </xdr:from>
    <xdr:to>
      <xdr:col>7</xdr:col>
      <xdr:colOff>323850</xdr:colOff>
      <xdr:row>4</xdr:row>
      <xdr:rowOff>115360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52402" y="504825"/>
              <a:ext cx="4333873" cy="4773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𝐷𝑜𝑠𝑒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𝑛𝑘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𝜏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𝜏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𝑘𝑡</m:t>
                            </m:r>
                          </m:sup>
                        </m:s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𝜏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𝜏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7"/>
            <xdr:cNvSpPr txBox="1"/>
          </xdr:nvSpPr>
          <xdr:spPr>
            <a:xfrm>
              <a:off x="152402" y="504825"/>
              <a:ext cx="4333873" cy="4773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𝐶</a:t>
              </a:r>
              <a:r>
                <a:rPr lang="en-US" sz="1200" b="0" i="0">
                  <a:latin typeface="Cambria Math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𝑡</a:t>
              </a:r>
              <a:r>
                <a:rPr lang="en-US" sz="1200" b="0" i="0">
                  <a:latin typeface="Cambria Math"/>
                </a:rPr>
                <a:t>)</a:t>
              </a:r>
              <a:r>
                <a:rPr lang="en-US" sz="1200" b="0" i="0">
                  <a:latin typeface="Cambria Math" panose="02040503050406030204" pitchFamily="18" charset="0"/>
                </a:rPr>
                <a:t>=</a:t>
              </a:r>
              <a:r>
                <a:rPr lang="en-US" sz="1200" b="0" i="0">
                  <a:latin typeface="Cambria Math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𝑘</a:t>
              </a:r>
              <a:r>
                <a:rPr lang="en-US" sz="1200" b="0" i="0">
                  <a:latin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∙𝐹∙𝐷𝑜𝑠𝑒</a:t>
              </a:r>
              <a:r>
                <a:rPr lang="en-US" sz="1200" b="0" i="0">
                  <a:latin typeface="Cambria Math"/>
                  <a:ea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</a:rPr>
                <a:t>𝑉</a:t>
              </a:r>
              <a:r>
                <a:rPr lang="en-US" sz="1200" b="0" i="0">
                  <a:latin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𝐷</a:t>
              </a:r>
              <a:r>
                <a:rPr lang="en-US" sz="1200" b="0" i="0">
                  <a:latin typeface="Cambria Math"/>
                </a:rPr>
                <a:t> (</a:t>
              </a:r>
              <a:r>
                <a:rPr lang="en-US" sz="1200" b="0" i="0">
                  <a:latin typeface="Cambria Math" panose="02040503050406030204" pitchFamily="18" charset="0"/>
                </a:rPr>
                <a:t>𝑘</a:t>
              </a:r>
              <a:r>
                <a:rPr lang="en-US" sz="1200" b="0" i="0">
                  <a:latin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𝑎−𝑘</a:t>
              </a:r>
              <a:r>
                <a:rPr lang="en-US" sz="1200" b="0" i="0">
                  <a:latin typeface="Cambria Math"/>
                </a:rPr>
                <a:t>) ) (((</a:t>
              </a:r>
              <a:r>
                <a:rPr lang="en-US" sz="1200" b="0" i="0">
                  <a:latin typeface="Cambria Math" panose="02040503050406030204" pitchFamily="18" charset="0"/>
                </a:rPr>
                <a:t>1−𝑒</a:t>
              </a:r>
              <a:r>
                <a:rPr lang="en-US" sz="1200" b="0" i="0">
                  <a:latin typeface="Cambria Math"/>
                </a:rPr>
                <a:t>^(</a:t>
              </a:r>
              <a:r>
                <a:rPr lang="en-US" sz="1200" b="0" i="0">
                  <a:latin typeface="Cambria Math" panose="02040503050406030204" pitchFamily="18" charset="0"/>
                </a:rPr>
                <a:t>−𝑛𝑘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200" b="0" i="0">
                  <a:latin typeface="Cambria Math"/>
                  <a:ea typeface="Cambria Math" panose="02040503050406030204" pitchFamily="18" charset="0"/>
                </a:rPr>
                <a:t>))/(</a:t>
              </a:r>
              <a:r>
                <a:rPr lang="en-US" sz="1200" b="0" i="0">
                  <a:latin typeface="Cambria Math" panose="02040503050406030204" pitchFamily="18" charset="0"/>
                </a:rPr>
                <a:t>1−𝑒</a:t>
              </a:r>
              <a:r>
                <a:rPr lang="en-US" sz="1200" b="0" i="0">
                  <a:latin typeface="Cambria Math"/>
                </a:rPr>
                <a:t>^(</a:t>
              </a:r>
              <a:r>
                <a:rPr lang="en-US" sz="1200" b="0" i="0">
                  <a:latin typeface="Cambria Math" panose="02040503050406030204" pitchFamily="18" charset="0"/>
                </a:rPr>
                <a:t>−𝑘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200" b="0" i="0">
                  <a:latin typeface="Cambria Math"/>
                  <a:ea typeface="Cambria Math" panose="02040503050406030204" pitchFamily="18" charset="0"/>
                </a:rPr>
                <a:t>) )) </a:t>
              </a:r>
              <a:r>
                <a:rPr lang="en-US" sz="1200" b="0" i="0">
                  <a:latin typeface="Cambria Math" panose="02040503050406030204" pitchFamily="18" charset="0"/>
                </a:rPr>
                <a:t>𝑒</a:t>
              </a:r>
              <a:r>
                <a:rPr lang="en-US" sz="1200" b="0" i="0">
                  <a:latin typeface="Cambria Math"/>
                </a:rPr>
                <a:t>^(</a:t>
              </a:r>
              <a:r>
                <a:rPr lang="en-US" sz="1200" b="0" i="0">
                  <a:latin typeface="Cambria Math" panose="02040503050406030204" pitchFamily="18" charset="0"/>
                </a:rPr>
                <a:t>−𝑘𝑡</a:t>
              </a:r>
              <a:r>
                <a:rPr lang="en-US" sz="1200" b="0" i="0">
                  <a:latin typeface="Cambria Math"/>
                </a:rPr>
                <a:t>)</a:t>
              </a:r>
              <a:r>
                <a:rPr lang="en-US" sz="1200" b="0" i="0">
                  <a:latin typeface="Cambria Math" panose="02040503050406030204" pitchFamily="18" charset="0"/>
                </a:rPr>
                <a:t>−</a:t>
              </a:r>
              <a:r>
                <a:rPr lang="en-US" sz="1200" b="0" i="0">
                  <a:latin typeface="Cambria Math"/>
                </a:rPr>
                <a:t>((</a:t>
              </a:r>
              <a:r>
                <a:rPr lang="en-US" sz="1200" b="0" i="0">
                  <a:latin typeface="Cambria Math" panose="02040503050406030204" pitchFamily="18" charset="0"/>
                </a:rPr>
                <a:t>1−𝑒</a:t>
              </a:r>
              <a:r>
                <a:rPr lang="en-US" sz="1200" b="0" i="0">
                  <a:latin typeface="Cambria Math"/>
                </a:rPr>
                <a:t>^(</a:t>
              </a:r>
              <a:r>
                <a:rPr lang="en-US" sz="1200" b="0" i="0">
                  <a:latin typeface="Cambria Math" panose="02040503050406030204" pitchFamily="18" charset="0"/>
                </a:rPr>
                <a:t>−𝑛𝑘</a:t>
              </a:r>
              <a:r>
                <a:rPr lang="en-US" sz="1200" b="0" i="0">
                  <a:latin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𝜏</a:t>
              </a:r>
              <a:r>
                <a:rPr lang="en-US" sz="1200" b="0" i="0">
                  <a:latin typeface="Cambria Math"/>
                  <a:ea typeface="Cambria Math" panose="02040503050406030204" pitchFamily="18" charset="0"/>
                </a:rPr>
                <a:t>))/(</a:t>
              </a:r>
              <a:r>
                <a:rPr lang="en-US" sz="1200" b="0" i="0">
                  <a:latin typeface="Cambria Math" panose="02040503050406030204" pitchFamily="18" charset="0"/>
                </a:rPr>
                <a:t>1−𝑒</a:t>
              </a:r>
              <a:r>
                <a:rPr lang="en-US" sz="1200" b="0" i="0">
                  <a:latin typeface="Cambria Math"/>
                </a:rPr>
                <a:t>^(</a:t>
              </a:r>
              <a:r>
                <a:rPr lang="en-US" sz="1200" b="0" i="0">
                  <a:latin typeface="Cambria Math" panose="02040503050406030204" pitchFamily="18" charset="0"/>
                </a:rPr>
                <a:t>−𝑘</a:t>
              </a:r>
              <a:r>
                <a:rPr lang="en-US" sz="1200" b="0" i="0">
                  <a:latin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𝜏</a:t>
              </a:r>
              <a:r>
                <a:rPr lang="en-US" sz="1200" b="0" i="0">
                  <a:latin typeface="Cambria Math"/>
                  <a:ea typeface="Cambria Math" panose="02040503050406030204" pitchFamily="18" charset="0"/>
                </a:rPr>
                <a:t>) )) </a:t>
              </a:r>
              <a:r>
                <a:rPr lang="en-US" sz="1200" b="0" i="0">
                  <a:latin typeface="Cambria Math" panose="02040503050406030204" pitchFamily="18" charset="0"/>
                </a:rPr>
                <a:t>𝑒</a:t>
              </a:r>
              <a:r>
                <a:rPr lang="en-US" sz="1200" b="0" i="0">
                  <a:latin typeface="Cambria Math"/>
                </a:rPr>
                <a:t>^(〖</a:t>
              </a:r>
              <a:r>
                <a:rPr lang="en-US" sz="1200" b="0" i="0">
                  <a:latin typeface="Cambria Math" panose="02040503050406030204" pitchFamily="18" charset="0"/>
                </a:rPr>
                <a:t>−𝑘</a:t>
              </a:r>
              <a:r>
                <a:rPr lang="en-US" sz="1200" b="0" i="0">
                  <a:latin typeface="Cambria Math"/>
                </a:rPr>
                <a:t>〗_</a:t>
              </a:r>
              <a:r>
                <a:rPr lang="en-US" sz="1200" b="0" i="0">
                  <a:latin typeface="Cambria Math" panose="02040503050406030204" pitchFamily="18" charset="0"/>
                </a:rPr>
                <a:t>𝑎 𝑡</a:t>
              </a:r>
              <a:r>
                <a:rPr lang="en-US" sz="1200" b="0" i="0">
                  <a:latin typeface="Cambria Math"/>
                </a:rPr>
                <a:t>) 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6</xdr:col>
      <xdr:colOff>142875</xdr:colOff>
      <xdr:row>24</xdr:row>
      <xdr:rowOff>0</xdr:rowOff>
    </xdr:from>
    <xdr:to>
      <xdr:col>13</xdr:col>
      <xdr:colOff>219074</xdr:colOff>
      <xdr:row>26</xdr:row>
      <xdr:rowOff>96310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695700" y="4552950"/>
              <a:ext cx="4333874" cy="4773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𝑠𝑠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𝐷𝑜𝑠𝑒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𝜏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𝑘𝑡</m:t>
                            </m:r>
                          </m:sup>
                        </m:s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𝜏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7"/>
            <xdr:cNvSpPr txBox="1"/>
          </xdr:nvSpPr>
          <xdr:spPr>
            <a:xfrm>
              <a:off x="3695700" y="4552950"/>
              <a:ext cx="4333874" cy="4773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𝐶_𝑠𝑠 (𝑡)=(𝑘_𝑎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∙𝐹∙𝐷𝑜𝑠𝑒)/(</a:t>
              </a:r>
              <a:r>
                <a:rPr lang="en-US" sz="1200" b="0" i="0">
                  <a:latin typeface="Cambria Math" panose="02040503050406030204" pitchFamily="18" charset="0"/>
                </a:rPr>
                <a:t>𝑉_𝐷 (𝑘_𝑎−𝑘) ) ((1/(1−𝑒^(−𝑘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𝜏) )) </a:t>
              </a:r>
              <a:r>
                <a:rPr lang="en-US" sz="1200" b="0" i="0">
                  <a:latin typeface="Cambria Math" panose="02040503050406030204" pitchFamily="18" charset="0"/>
                </a:rPr>
                <a:t>𝑒^(−𝑘𝑡)−(1/(1−𝑒^(−𝑘_𝑎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𝜏) )) </a:t>
              </a:r>
              <a:r>
                <a:rPr lang="en-US" sz="1200" b="0" i="0">
                  <a:latin typeface="Cambria Math" panose="02040503050406030204" pitchFamily="18" charset="0"/>
                </a:rPr>
                <a:t>𝑒^(〖−𝑘〗_𝑎 𝑡) 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6</xdr:col>
      <xdr:colOff>28576</xdr:colOff>
      <xdr:row>30</xdr:row>
      <xdr:rowOff>171450</xdr:rowOff>
    </xdr:from>
    <xdr:to>
      <xdr:col>9</xdr:col>
      <xdr:colOff>457201</xdr:colOff>
      <xdr:row>34</xdr:row>
      <xdr:rowOff>30004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7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3581401" y="5867400"/>
              <a:ext cx="2247900" cy="6205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𝑚𝑎𝑥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𝑠𝑠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p>
                                      <m:sSup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𝜏</m:t>
                                        </m:r>
                                      </m:sup>
                                    </m:sSup>
                                  </m:e>
                                </m:d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d>
                                  <m:d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p>
                                      <m:sSup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e>
                                      <m:sup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2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b="0" i="1">
                                                <a:latin typeface="Cambria Math" panose="02040503050406030204" pitchFamily="18" charset="0"/>
                                              </a:rPr>
                                              <m:t>𝑘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b="0" i="1">
                                                <a:latin typeface="Cambria Math" panose="02040503050406030204" pitchFamily="18" charset="0"/>
                                              </a:rPr>
                                              <m:t>𝑎</m:t>
                                            </m:r>
                                          </m:sub>
                                        </m:s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𝜏</m:t>
                                        </m:r>
                                      </m:sup>
                                    </m:sSup>
                                  </m:e>
                                </m:d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7"/>
            <xdr:cNvSpPr txBox="1"/>
          </xdr:nvSpPr>
          <xdr:spPr>
            <a:xfrm>
              <a:off x="3581401" y="5867400"/>
              <a:ext cx="2247900" cy="6205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𝑡_(𝑚𝑎𝑥,𝑠𝑠)=𝑙𝑛[(𝑘_𝑎 (1−𝑒^(−𝑘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𝜏) ))/</a:t>
              </a:r>
              <a:r>
                <a:rPr lang="en-US" sz="1200" b="0" i="0">
                  <a:latin typeface="Cambria Math" panose="02040503050406030204" pitchFamily="18" charset="0"/>
                </a:rPr>
                <a:t>𝑘(1−𝑒^(−𝑘_𝑎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𝜏) ) ]/(</a:t>
              </a:r>
              <a:r>
                <a:rPr lang="en-US" sz="1200" b="0" i="0">
                  <a:latin typeface="Cambria Math" panose="02040503050406030204" pitchFamily="18" charset="0"/>
                </a:rPr>
                <a:t>𝑘_𝑎−𝑘)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38100</xdr:rowOff>
    </xdr:from>
    <xdr:to>
      <xdr:col>8</xdr:col>
      <xdr:colOff>314325</xdr:colOff>
      <xdr:row>30</xdr:row>
      <xdr:rowOff>11236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7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3552825" y="5162550"/>
              <a:ext cx="1524000" cy="5446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𝑚𝑎𝑥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7"/>
            <xdr:cNvSpPr txBox="1"/>
          </xdr:nvSpPr>
          <xdr:spPr>
            <a:xfrm>
              <a:off x="3552825" y="5162550"/>
              <a:ext cx="1524000" cy="5446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𝑡_(𝑚𝑎𝑥,1)=𝑙𝑛(𝑘_𝑎/𝑘)/(𝑘_𝑎−𝑘)</a:t>
              </a:r>
              <a:endParaRPr lang="en-US" sz="1200"/>
            </a:p>
          </xdr:txBody>
        </xdr:sp>
      </mc:Fallback>
    </mc:AlternateContent>
    <xdr:clientData/>
  </xdr:twoCellAnchor>
  <xdr:oneCellAnchor>
    <xdr:from>
      <xdr:col>1</xdr:col>
      <xdr:colOff>19050</xdr:colOff>
      <xdr:row>5</xdr:row>
      <xdr:rowOff>9525</xdr:rowOff>
    </xdr:from>
    <xdr:ext cx="29337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71450" y="1066800"/>
              <a:ext cx="293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𝐿𝑜𝑎𝑑𝑖𝑛𝑔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𝑀𝐴𝐹</m:t>
                    </m:r>
                    <m:r>
                      <a:rPr lang="en-US" sz="1100" b="0" i="1">
                        <a:latin typeface="Cambria Math"/>
                      </a:rPr>
                      <m:t> × </m:t>
                    </m:r>
                    <m:r>
                      <a:rPr lang="en-US" sz="1100" b="0" i="1">
                        <a:latin typeface="Cambria Math"/>
                      </a:rPr>
                      <m:t>𝑀𝑎𝑖𝑛𝑡𝑒𝑛𝑎𝑛𝑐𝑒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450" y="1066800"/>
              <a:ext cx="29337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𝐿𝑜𝑎𝑑𝑖𝑛𝑔 𝐷𝑜𝑠𝑒=𝑀𝐴𝐹 </a:t>
              </a:r>
              <a:r>
                <a:rPr lang="en-US" sz="1100" b="0" i="0">
                  <a:latin typeface="Cambria Math"/>
                  <a:ea typeface="Cambria Math"/>
                </a:rPr>
                <a:t>× </a:t>
              </a:r>
              <a:r>
                <a:rPr lang="en-US" sz="1100" b="0" i="0">
                  <a:latin typeface="Cambria Math"/>
                </a:rPr>
                <a:t>𝑀𝑎𝑖𝑛𝑡𝑒𝑛𝑎𝑛𝑐𝑒 𝐷𝑜𝑠𝑒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228600</xdr:colOff>
      <xdr:row>34</xdr:row>
      <xdr:rowOff>114300</xdr:rowOff>
    </xdr:from>
    <xdr:to>
      <xdr:col>11</xdr:col>
      <xdr:colOff>66675</xdr:colOff>
      <xdr:row>39</xdr:row>
      <xdr:rowOff>61405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3781425" y="6762750"/>
              <a:ext cx="2876550" cy="8996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𝑀𝐴𝐹</m:t>
                    </m:r>
                    <m:r>
                      <a:rPr lang="en-US" sz="1200" b="0" i="1">
                        <a:latin typeface="Cambria Math"/>
                        <a:ea typeface="Cambria Math"/>
                      </a:rPr>
                      <m:t>≈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1−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/>
                                <a:ea typeface="Cambria Math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/>
                                <a:ea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/>
                                    <a:ea typeface="Cambria Math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/>
                                    <a:ea typeface="Cambria Math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/>
                                <a:ea typeface="Cambria Math"/>
                              </a:rPr>
                              <m:t>𝜏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 b="0">
                <a:ea typeface="Cambria Math"/>
              </a:endParaRPr>
            </a:p>
            <a:p>
              <a:endParaRPr lang="en-US" sz="1200" b="0">
                <a:ea typeface="Cambria Math"/>
              </a:endParaRPr>
            </a:p>
            <a:p>
              <a:r>
                <a:rPr lang="en-US" sz="1200">
                  <a:latin typeface="+mn-lt"/>
                </a:rPr>
                <a:t>where k</a:t>
              </a:r>
              <a:r>
                <a:rPr lang="en-US" sz="1200" baseline="-25000">
                  <a:latin typeface="+mn-lt"/>
                </a:rPr>
                <a:t>x</a:t>
              </a:r>
              <a:r>
                <a:rPr lang="en-US" sz="1200">
                  <a:latin typeface="+mn-lt"/>
                </a:rPr>
                <a:t> is</a:t>
              </a:r>
              <a:r>
                <a:rPr lang="en-US" sz="1200" baseline="0">
                  <a:latin typeface="+mn-lt"/>
                </a:rPr>
                <a:t> the </a:t>
              </a:r>
              <a:r>
                <a:rPr lang="en-US" sz="1200" u="sng" baseline="0">
                  <a:latin typeface="+mn-lt"/>
                </a:rPr>
                <a:t>slower</a:t>
              </a:r>
              <a:r>
                <a:rPr lang="en-US" sz="1200" baseline="0">
                  <a:latin typeface="+mn-lt"/>
                </a:rPr>
                <a:t> rate constant of (k</a:t>
              </a:r>
              <a:r>
                <a:rPr lang="en-US" sz="1200" baseline="-25000">
                  <a:latin typeface="+mn-lt"/>
                </a:rPr>
                <a:t>a</a:t>
              </a:r>
              <a:r>
                <a:rPr lang="en-US" sz="1200" baseline="0">
                  <a:latin typeface="+mn-lt"/>
                </a:rPr>
                <a:t>, k), and k</a:t>
              </a:r>
              <a:r>
                <a:rPr lang="en-US" sz="1200" baseline="-25000">
                  <a:latin typeface="+mn-lt"/>
                </a:rPr>
                <a:t>a</a:t>
              </a:r>
              <a:r>
                <a:rPr lang="en-US" sz="1200" baseline="0">
                  <a:latin typeface="+mn-lt"/>
                </a:rPr>
                <a:t>/k &gt;= 10</a:t>
              </a:r>
              <a:endParaRPr lang="en-US" sz="1200">
                <a:latin typeface="+mn-lt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81425" y="6762750"/>
              <a:ext cx="2876550" cy="89960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/>
                </a:rPr>
                <a:t>𝑀𝐴𝐹</a:t>
              </a:r>
              <a:r>
                <a:rPr lang="en-US" sz="1200" b="0" i="0">
                  <a:latin typeface="Cambria Math"/>
                  <a:ea typeface="Cambria Math"/>
                </a:rPr>
                <a:t>≈1/(1−𝑒^(−𝑘_𝑥 𝜏) )</a:t>
              </a:r>
              <a:endParaRPr lang="en-US" sz="1200" b="0">
                <a:ea typeface="Cambria Math"/>
              </a:endParaRPr>
            </a:p>
            <a:p>
              <a:pPr/>
              <a:endParaRPr lang="en-US" sz="1200" b="0">
                <a:ea typeface="Cambria Math"/>
              </a:endParaRPr>
            </a:p>
            <a:p>
              <a:pPr/>
              <a:r>
                <a:rPr lang="en-US" sz="1200">
                  <a:latin typeface="+mn-lt"/>
                </a:rPr>
                <a:t>where k</a:t>
              </a:r>
              <a:r>
                <a:rPr lang="en-US" sz="1200" baseline="-25000">
                  <a:latin typeface="+mn-lt"/>
                </a:rPr>
                <a:t>x</a:t>
              </a:r>
              <a:r>
                <a:rPr lang="en-US" sz="1200">
                  <a:latin typeface="+mn-lt"/>
                </a:rPr>
                <a:t> is</a:t>
              </a:r>
              <a:r>
                <a:rPr lang="en-US" sz="1200" baseline="0">
                  <a:latin typeface="+mn-lt"/>
                </a:rPr>
                <a:t> the </a:t>
              </a:r>
              <a:r>
                <a:rPr lang="en-US" sz="1200" u="sng" baseline="0">
                  <a:latin typeface="+mn-lt"/>
                </a:rPr>
                <a:t>slower</a:t>
              </a:r>
              <a:r>
                <a:rPr lang="en-US" sz="1200" baseline="0">
                  <a:latin typeface="+mn-lt"/>
                </a:rPr>
                <a:t> rate constant of (k</a:t>
              </a:r>
              <a:r>
                <a:rPr lang="en-US" sz="1200" baseline="-25000">
                  <a:latin typeface="+mn-lt"/>
                </a:rPr>
                <a:t>a</a:t>
              </a:r>
              <a:r>
                <a:rPr lang="en-US" sz="1200" baseline="0">
                  <a:latin typeface="+mn-lt"/>
                </a:rPr>
                <a:t>, k), and k</a:t>
              </a:r>
              <a:r>
                <a:rPr lang="en-US" sz="1200" baseline="-25000">
                  <a:latin typeface="+mn-lt"/>
                </a:rPr>
                <a:t>a</a:t>
              </a:r>
              <a:r>
                <a:rPr lang="en-US" sz="1200" baseline="0">
                  <a:latin typeface="+mn-lt"/>
                </a:rPr>
                <a:t>/k &gt;= 10</a:t>
              </a:r>
              <a:endParaRPr lang="en-US" sz="1200">
                <a:latin typeface="+mn-lt"/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85725</xdr:rowOff>
    </xdr:from>
    <xdr:to>
      <xdr:col>16</xdr:col>
      <xdr:colOff>9524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</xdr:row>
      <xdr:rowOff>28575</xdr:rowOff>
    </xdr:from>
    <xdr:to>
      <xdr:col>5</xdr:col>
      <xdr:colOff>466725</xdr:colOff>
      <xdr:row>5</xdr:row>
      <xdr:rowOff>10303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61926" y="514350"/>
              <a:ext cx="3200399" cy="5532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𝑖𝑛𝑓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sSub>
                                  <m:sSubPr>
                                    <m:ctrlP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𝑘𝑡</m:t>
                                </m:r>
                              </m:sup>
                            </m:sSup>
                          </m:e>
                        </m:d>
                      </m:e>
                    </m:d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4"/>
            <xdr:cNvSpPr txBox="1"/>
          </xdr:nvSpPr>
          <xdr:spPr>
            <a:xfrm>
              <a:off x="161926" y="514350"/>
              <a:ext cx="3200399" cy="5532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𝐶</a:t>
              </a:r>
              <a:r>
                <a:rPr lang="en-US" sz="1600" b="0" i="0">
                  <a:latin typeface="Cambria Math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𝑡</a:t>
              </a:r>
              <a:r>
                <a:rPr lang="en-US" sz="1600" b="0" i="0">
                  <a:latin typeface="Cambria Math"/>
                </a:rPr>
                <a:t>)</a:t>
              </a:r>
              <a:r>
                <a:rPr lang="en-US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/>
                </a:rPr>
                <a:t>[(</a:t>
              </a:r>
              <a:r>
                <a:rPr lang="en-US" sz="1600" b="0" i="0">
                  <a:latin typeface="Cambria Math" panose="02040503050406030204" pitchFamily="18" charset="0"/>
                </a:rPr>
                <a:t>𝑅</a:t>
              </a:r>
              <a:r>
                <a:rPr lang="en-US" sz="1600" b="0" i="0">
                  <a:latin typeface="Cambria Math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𝑖𝑛𝑓</a:t>
              </a:r>
              <a:r>
                <a:rPr lang="en-US" sz="1600" b="0" i="0">
                  <a:latin typeface="Cambria Math"/>
                </a:rPr>
                <a:t>/(</a:t>
              </a:r>
              <a:r>
                <a:rPr lang="en-US" sz="1600" b="0" i="0">
                  <a:latin typeface="Cambria Math" panose="02040503050406030204" pitchFamily="18" charset="0"/>
                </a:rPr>
                <a:t>𝑘𝑉</a:t>
              </a:r>
              <a:r>
                <a:rPr lang="en-US" sz="1600" b="0" i="0">
                  <a:latin typeface="Cambria Math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𝐷</a:t>
              </a:r>
              <a:r>
                <a:rPr lang="en-US" sz="1600" b="0" i="0">
                  <a:latin typeface="Cambria Math"/>
                </a:rPr>
                <a:t> ))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600" b="0" i="0">
                  <a:latin typeface="Cambria Math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1−𝑒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−𝑘𝑡</a:t>
              </a:r>
              <a:r>
                <a:rPr lang="en-US" sz="1600" b="0" i="0">
                  <a:latin typeface="Cambria Math"/>
                </a:rPr>
                <a:t>) )] </a:t>
              </a:r>
              <a:r>
                <a:rPr lang="en-US" sz="1600" b="0" i="0">
                  <a:latin typeface="Cambria Math" panose="02040503050406030204" pitchFamily="18" charset="0"/>
                </a:rPr>
                <a:t>𝑒</a:t>
              </a:r>
              <a:r>
                <a:rPr lang="en-US" sz="1600" b="0" i="0">
                  <a:latin typeface="Cambria Math"/>
                </a:rPr>
                <a:t>^(</a:t>
              </a:r>
              <a:r>
                <a:rPr lang="en-US" sz="1600" b="0" i="0">
                  <a:latin typeface="Cambria Math" panose="02040503050406030204" pitchFamily="18" charset="0"/>
                </a:rPr>
                <a:t>−𝑘𝑡</a:t>
              </a:r>
              <a:r>
                <a:rPr lang="en-US" sz="1600" b="0" i="0">
                  <a:latin typeface="Cambria Math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′</a:t>
              </a:r>
              <a:r>
                <a:rPr lang="en-US" sz="1600" b="0" i="0">
                  <a:latin typeface="Cambria Math"/>
                </a:rPr>
                <a:t> )</a:t>
              </a:r>
              <a:endParaRPr lang="en-US" sz="1600"/>
            </a:p>
          </xdr:txBody>
        </xdr:sp>
      </mc:Fallback>
    </mc:AlternateContent>
    <xdr:clientData/>
  </xdr:twoCellAnchor>
  <xdr:oneCellAnchor>
    <xdr:from>
      <xdr:col>0</xdr:col>
      <xdr:colOff>147637</xdr:colOff>
      <xdr:row>4</xdr:row>
      <xdr:rowOff>138112</xdr:rowOff>
    </xdr:from>
    <xdr:ext cx="2300288" cy="413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47637" y="1004887"/>
              <a:ext cx="2300288" cy="41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𝐿𝑜𝑎𝑑𝑖𝑛𝑔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r>
                      <a:rPr lang="en-US" sz="1100" b="0" i="1">
                        <a:latin typeface="Cambria Math"/>
                      </a:rPr>
                      <m:t>𝐷𝑜𝑠𝑒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𝐷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𝑠𝑠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𝑖𝑛𝑓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7637" y="1004887"/>
              <a:ext cx="2300288" cy="41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𝐿𝑜𝑎𝑑𝑖𝑛𝑔 𝐷𝑜𝑠𝑒=𝑉_𝐷</a:t>
              </a:r>
              <a:r>
                <a:rPr lang="en-US" sz="1100" b="0" i="0">
                  <a:latin typeface="Cambria Math"/>
                  <a:ea typeface="Cambria Math"/>
                </a:rPr>
                <a:t>×𝐶_𝑠𝑠=𝑅_𝑖𝑛𝑓/𝑘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382742</xdr:colOff>
      <xdr:row>2</xdr:row>
      <xdr:rowOff>39845</xdr:rowOff>
    </xdr:from>
    <xdr:to>
      <xdr:col>3</xdr:col>
      <xdr:colOff>415879</xdr:colOff>
      <xdr:row>3</xdr:row>
      <xdr:rowOff>129989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7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82742" y="495972"/>
              <a:ext cx="2635743" cy="2779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%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𝑆𝑆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≈</m:t>
                    </m:r>
                    <m:d>
                      <m:dPr>
                        <m:ctrlP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𝑘𝑡</m:t>
                            </m:r>
                          </m:sup>
                        </m:sSup>
                      </m:e>
                    </m:d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×100%</m:t>
                    </m:r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" name="TextBox 7"/>
            <xdr:cNvSpPr txBox="1"/>
          </xdr:nvSpPr>
          <xdr:spPr>
            <a:xfrm>
              <a:off x="382742" y="495972"/>
              <a:ext cx="2635743" cy="2779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%𝑆𝑆 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≈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1−𝑒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−𝑘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×100%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0</xdr:col>
      <xdr:colOff>375640</xdr:colOff>
      <xdr:row>3</xdr:row>
      <xdr:rowOff>187815</xdr:rowOff>
    </xdr:from>
    <xdr:to>
      <xdr:col>4</xdr:col>
      <xdr:colOff>26831</xdr:colOff>
      <xdr:row>6</xdr:row>
      <xdr:rowOff>93404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7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75640" y="831759"/>
              <a:ext cx="3098973" cy="4690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𝑡𝑖𝑚𝑒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𝑡𝑜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%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𝑆𝑆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f>
                      <m:fPr>
                        <m:ctrlP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600" b="0" i="0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ln</m:t>
                        </m:r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⁡(100%−%</m:t>
                        </m:r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𝑆𝑆</m:t>
                        </m:r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−</m:t>
                        </m:r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4" name="TextBox 7"/>
            <xdr:cNvSpPr txBox="1"/>
          </xdr:nvSpPr>
          <xdr:spPr>
            <a:xfrm>
              <a:off x="375640" y="831759"/>
              <a:ext cx="3098973" cy="4690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𝑡𝑖𝑚𝑒 𝑡𝑜 %𝑆𝑆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≈(ln⁡(100%−%𝑆𝑆))/(−𝑘)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0</xdr:col>
      <xdr:colOff>335386</xdr:colOff>
      <xdr:row>20</xdr:row>
      <xdr:rowOff>80493</xdr:rowOff>
    </xdr:from>
    <xdr:to>
      <xdr:col>5</xdr:col>
      <xdr:colOff>0</xdr:colOff>
      <xdr:row>25</xdr:row>
      <xdr:rowOff>62600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7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335386" y="3877078"/>
              <a:ext cx="4051480" cy="100168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𝑠𝑠</m:t>
                            </m:r>
                          </m:sub>
                        </m:sSub>
                      </m:den>
                    </m:f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,1</m:t>
                            </m:r>
                          </m:sub>
                        </m:sSub>
                        <m:d>
                          <m:d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𝑘𝑛</m:t>
                                    </m:r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𝜏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𝜏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,1</m:t>
                            </m:r>
                          </m:sub>
                        </m:sSub>
                        <m:d>
                          <m:d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𝜏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den>
                    </m:f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𝑘𝑛</m:t>
                            </m:r>
                            <m:r>
                              <a:rPr lang="en-US" sz="16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𝜏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5" name="TextBox 7"/>
            <xdr:cNvSpPr txBox="1"/>
          </xdr:nvSpPr>
          <xdr:spPr>
            <a:xfrm>
              <a:off x="335386" y="3877078"/>
              <a:ext cx="4051480" cy="100168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𝑚𝑎𝑥,𝑛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𝑚𝑎𝑥,𝑠𝑠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 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𝑚𝑎𝑥,1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 ((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1−𝑒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−𝑘𝑛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))/(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1−𝑒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−𝑘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𝑚𝑎𝑥,1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 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1−𝑒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−𝑘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1−𝑒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^(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−𝑘𝑛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 )</a:t>
              </a:r>
              <a:endParaRPr lang="en-US" sz="10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98"/>
  <sheetViews>
    <sheetView tabSelected="1" workbookViewId="0">
      <selection activeCell="D9" sqref="D9"/>
    </sheetView>
  </sheetViews>
  <sheetFormatPr defaultRowHeight="15" x14ac:dyDescent="0.25"/>
  <cols>
    <col min="1" max="1" width="2.28515625" style="1" customWidth="1"/>
    <col min="2" max="2" width="13.7109375" style="1" customWidth="1"/>
    <col min="3" max="7" width="9.140625" style="1"/>
    <col min="8" max="8" width="9" style="1" customWidth="1"/>
    <col min="9" max="16384" width="9.140625" style="1"/>
  </cols>
  <sheetData>
    <row r="2" spans="2:12" ht="23.25" x14ac:dyDescent="0.35">
      <c r="B2" s="4" t="s">
        <v>14</v>
      </c>
    </row>
    <row r="8" spans="2:12" ht="15.75" thickBot="1" x14ac:dyDescent="0.3">
      <c r="B8" s="7" t="s">
        <v>22</v>
      </c>
      <c r="C8" s="8"/>
      <c r="D8" s="8"/>
      <c r="E8" s="9"/>
      <c r="F8" s="17" t="s">
        <v>19</v>
      </c>
      <c r="G8" s="18"/>
      <c r="H8" s="19"/>
    </row>
    <row r="9" spans="2:12" ht="15.75" thickBot="1" x14ac:dyDescent="0.3">
      <c r="B9" s="10" t="s">
        <v>38</v>
      </c>
      <c r="C9" s="11"/>
      <c r="D9" s="2">
        <v>100</v>
      </c>
      <c r="E9" s="12" t="s">
        <v>1</v>
      </c>
      <c r="F9" s="20"/>
      <c r="G9" s="5"/>
      <c r="H9" s="21"/>
    </row>
    <row r="10" spans="2:12" ht="15.75" thickBot="1" x14ac:dyDescent="0.3">
      <c r="B10" s="10" t="s">
        <v>18</v>
      </c>
      <c r="C10" s="11"/>
      <c r="D10" s="2">
        <v>100</v>
      </c>
      <c r="E10" s="12" t="s">
        <v>1</v>
      </c>
      <c r="F10" s="20" t="s">
        <v>2</v>
      </c>
      <c r="G10" s="2">
        <v>8</v>
      </c>
      <c r="H10" s="21" t="s">
        <v>3</v>
      </c>
    </row>
    <row r="11" spans="2:12" ht="15.75" thickBot="1" x14ac:dyDescent="0.3">
      <c r="B11" s="10" t="s">
        <v>13</v>
      </c>
      <c r="C11" s="11"/>
      <c r="D11" s="2">
        <v>10</v>
      </c>
      <c r="E11" s="12" t="str">
        <f>IF(D11&gt;1,"doses","dose")</f>
        <v>doses</v>
      </c>
      <c r="F11" s="20" t="s">
        <v>15</v>
      </c>
      <c r="G11" s="2">
        <v>10</v>
      </c>
      <c r="H11" s="21" t="s">
        <v>21</v>
      </c>
      <c r="K11" s="25" t="s">
        <v>17</v>
      </c>
      <c r="L11" s="25" t="s">
        <v>16</v>
      </c>
    </row>
    <row r="12" spans="2:12" ht="15.75" thickBot="1" x14ac:dyDescent="0.3">
      <c r="B12" s="13" t="s">
        <v>7</v>
      </c>
      <c r="C12" s="11"/>
      <c r="D12" s="2">
        <v>8</v>
      </c>
      <c r="E12" s="12" t="s">
        <v>3</v>
      </c>
      <c r="F12" s="20" t="s">
        <v>20</v>
      </c>
      <c r="G12" s="2">
        <v>20</v>
      </c>
      <c r="H12" s="21" t="s">
        <v>21</v>
      </c>
      <c r="J12" s="1" t="s">
        <v>24</v>
      </c>
      <c r="K12" s="25">
        <f>MIN($B$18:$B$498)</f>
        <v>0</v>
      </c>
      <c r="L12" s="25">
        <f>$G$11</f>
        <v>10</v>
      </c>
    </row>
    <row r="13" spans="2:12" ht="15.75" thickBot="1" x14ac:dyDescent="0.3">
      <c r="B13" s="10" t="s">
        <v>12</v>
      </c>
      <c r="C13" s="11"/>
      <c r="D13" s="2">
        <v>0.5</v>
      </c>
      <c r="E13" s="12" t="s">
        <v>3</v>
      </c>
      <c r="F13" s="20" t="s">
        <v>8</v>
      </c>
      <c r="G13" s="5"/>
      <c r="H13" s="21"/>
      <c r="J13" s="1" t="s">
        <v>25</v>
      </c>
      <c r="K13" s="25">
        <f>MAX($B$18:$B$498)</f>
        <v>240</v>
      </c>
      <c r="L13" s="25">
        <f>$G$11</f>
        <v>10</v>
      </c>
    </row>
    <row r="14" spans="2:12" x14ac:dyDescent="0.25">
      <c r="B14" s="10"/>
      <c r="C14" s="11"/>
      <c r="D14" s="11"/>
      <c r="E14" s="12"/>
      <c r="F14" s="20" t="s">
        <v>6</v>
      </c>
      <c r="G14" s="6">
        <f>LN(2)/G10</f>
        <v>8.6643397569993161E-2</v>
      </c>
      <c r="H14" s="21" t="s">
        <v>9</v>
      </c>
      <c r="J14" s="1" t="s">
        <v>23</v>
      </c>
      <c r="K14" s="25">
        <f>MIN($B$18:$B$498)</f>
        <v>0</v>
      </c>
      <c r="L14" s="25">
        <f>$G$12</f>
        <v>20</v>
      </c>
    </row>
    <row r="15" spans="2:12" x14ac:dyDescent="0.25">
      <c r="B15" s="14"/>
      <c r="C15" s="15"/>
      <c r="D15" s="15"/>
      <c r="E15" s="16"/>
      <c r="F15" s="26" t="s">
        <v>10</v>
      </c>
      <c r="G15" s="23">
        <f>1/(1-EXP(-G14*D12))</f>
        <v>2</v>
      </c>
      <c r="H15" s="24"/>
      <c r="J15" s="1" t="s">
        <v>26</v>
      </c>
      <c r="K15" s="25">
        <f>MAX($B$18:$B$498)</f>
        <v>240</v>
      </c>
      <c r="L15" s="25">
        <f>$G$12</f>
        <v>20</v>
      </c>
    </row>
    <row r="17" spans="2:6" x14ac:dyDescent="0.25">
      <c r="B17" s="3" t="s">
        <v>11</v>
      </c>
      <c r="C17" s="3" t="s">
        <v>0</v>
      </c>
      <c r="D17" s="3" t="s">
        <v>33</v>
      </c>
      <c r="E17" s="3" t="s">
        <v>32</v>
      </c>
      <c r="F17" s="3"/>
    </row>
    <row r="18" spans="2:6" x14ac:dyDescent="0.25">
      <c r="B18" s="1">
        <v>0</v>
      </c>
      <c r="C18" s="1">
        <f t="shared" ref="C18:C81" si="0">IF(FLOOR($B18/$D$12,1)+1&lt;=$D$11,FLOOR($B18/$D$12,1)+1,$D$11)</f>
        <v>1</v>
      </c>
      <c r="D18" s="1">
        <f>($D$10)*(1-EXP(-$C18*$G$14*$D$12))*$G$15*EXP(-$G$14*($B18-(($C18-1)*$D$12)))+($D$9-$D$10)*EXP(-$G$14*B18)</f>
        <v>100</v>
      </c>
      <c r="E18" s="1">
        <f>(($D$9))*EXP(-$G$14*B18)</f>
        <v>100</v>
      </c>
    </row>
    <row r="19" spans="2:6" x14ac:dyDescent="0.25">
      <c r="B19" s="1">
        <f t="shared" ref="B19:B82" si="1">B18+$D$13</f>
        <v>0.5</v>
      </c>
      <c r="C19" s="1">
        <f t="shared" si="0"/>
        <v>1</v>
      </c>
      <c r="D19" s="1">
        <f t="shared" ref="D19:D82" si="2">($D$10)*(1-EXP(-$C19*$G$14*$D$12))*$G$15*EXP(-$G$14*($B19-(($C19-1)*$D$12)))+($D$9-$D$10)*EXP(-$G$14*B19)</f>
        <v>95.760328069857366</v>
      </c>
      <c r="E19" s="1">
        <f t="shared" ref="E19:E82" si="3">(($D$9))*EXP(-$G$14*B19)</f>
        <v>95.760328069857366</v>
      </c>
    </row>
    <row r="20" spans="2:6" x14ac:dyDescent="0.25">
      <c r="B20" s="1">
        <f t="shared" si="1"/>
        <v>1</v>
      </c>
      <c r="C20" s="1">
        <f t="shared" si="0"/>
        <v>1</v>
      </c>
      <c r="D20" s="1">
        <f t="shared" si="2"/>
        <v>91.700404320467115</v>
      </c>
      <c r="E20" s="1">
        <f t="shared" si="3"/>
        <v>91.700404320467115</v>
      </c>
    </row>
    <row r="21" spans="2:6" x14ac:dyDescent="0.25">
      <c r="B21" s="1">
        <f t="shared" si="1"/>
        <v>1.5</v>
      </c>
      <c r="C21" s="1">
        <f t="shared" si="0"/>
        <v>1</v>
      </c>
      <c r="D21" s="1">
        <f t="shared" si="2"/>
        <v>87.812608018664974</v>
      </c>
      <c r="E21" s="1">
        <f t="shared" si="3"/>
        <v>87.812608018664974</v>
      </c>
    </row>
    <row r="22" spans="2:6" x14ac:dyDescent="0.25">
      <c r="B22" s="1">
        <f t="shared" si="1"/>
        <v>2</v>
      </c>
      <c r="C22" s="1">
        <f t="shared" si="0"/>
        <v>1</v>
      </c>
      <c r="D22" s="1">
        <f t="shared" si="2"/>
        <v>84.089641525371448</v>
      </c>
      <c r="E22" s="1">
        <f t="shared" si="3"/>
        <v>84.089641525371448</v>
      </c>
    </row>
    <row r="23" spans="2:6" x14ac:dyDescent="0.25">
      <c r="B23" s="1">
        <f t="shared" si="1"/>
        <v>2.5</v>
      </c>
      <c r="C23" s="1">
        <f t="shared" si="0"/>
        <v>1</v>
      </c>
      <c r="D23" s="1">
        <f t="shared" si="2"/>
        <v>80.524516597462707</v>
      </c>
      <c r="E23" s="1">
        <f t="shared" si="3"/>
        <v>80.524516597462707</v>
      </c>
    </row>
    <row r="24" spans="2:6" x14ac:dyDescent="0.25">
      <c r="B24" s="1">
        <f t="shared" si="1"/>
        <v>3</v>
      </c>
      <c r="C24" s="1">
        <f t="shared" si="0"/>
        <v>1</v>
      </c>
      <c r="D24" s="1">
        <f t="shared" si="2"/>
        <v>77.11054127039705</v>
      </c>
      <c r="E24" s="1">
        <f t="shared" si="3"/>
        <v>77.11054127039705</v>
      </c>
    </row>
    <row r="25" spans="2:6" x14ac:dyDescent="0.25">
      <c r="B25" s="1">
        <f t="shared" si="1"/>
        <v>3.5</v>
      </c>
      <c r="C25" s="1">
        <f t="shared" si="0"/>
        <v>1</v>
      </c>
      <c r="D25" s="1">
        <f t="shared" si="2"/>
        <v>73.841307296974961</v>
      </c>
      <c r="E25" s="1">
        <f t="shared" si="3"/>
        <v>73.841307296974961</v>
      </c>
    </row>
    <row r="26" spans="2:6" x14ac:dyDescent="0.25">
      <c r="B26" s="1">
        <f t="shared" si="1"/>
        <v>4</v>
      </c>
      <c r="C26" s="1">
        <f t="shared" si="0"/>
        <v>1</v>
      </c>
      <c r="D26" s="1">
        <f t="shared" si="2"/>
        <v>70.710678118654755</v>
      </c>
      <c r="E26" s="1">
        <f t="shared" si="3"/>
        <v>70.710678118654755</v>
      </c>
    </row>
    <row r="27" spans="2:6" x14ac:dyDescent="0.25">
      <c r="B27" s="1">
        <f t="shared" si="1"/>
        <v>4.5</v>
      </c>
      <c r="C27" s="1">
        <f t="shared" si="0"/>
        <v>1</v>
      </c>
      <c r="D27" s="1">
        <f t="shared" si="2"/>
        <v>67.712777346844632</v>
      </c>
      <c r="E27" s="1">
        <f t="shared" si="3"/>
        <v>67.712777346844632</v>
      </c>
    </row>
    <row r="28" spans="2:6" x14ac:dyDescent="0.25">
      <c r="B28" s="1">
        <f t="shared" si="1"/>
        <v>5</v>
      </c>
      <c r="C28" s="1">
        <f t="shared" si="0"/>
        <v>1</v>
      </c>
      <c r="D28" s="1">
        <f t="shared" si="2"/>
        <v>64.841977732550475</v>
      </c>
      <c r="E28" s="1">
        <f t="shared" si="3"/>
        <v>64.841977732550475</v>
      </c>
    </row>
    <row r="29" spans="2:6" x14ac:dyDescent="0.25">
      <c r="B29" s="1">
        <f t="shared" si="1"/>
        <v>5.5</v>
      </c>
      <c r="C29" s="1">
        <f t="shared" si="0"/>
        <v>1</v>
      </c>
      <c r="D29" s="1">
        <f t="shared" si="2"/>
        <v>62.092890603674199</v>
      </c>
      <c r="E29" s="1">
        <f t="shared" si="3"/>
        <v>62.092890603674199</v>
      </c>
    </row>
    <row r="30" spans="2:6" x14ac:dyDescent="0.25">
      <c r="B30" s="1">
        <f t="shared" si="1"/>
        <v>6</v>
      </c>
      <c r="C30" s="1">
        <f t="shared" si="0"/>
        <v>1</v>
      </c>
      <c r="D30" s="1">
        <f t="shared" si="2"/>
        <v>59.460355750136053</v>
      </c>
      <c r="E30" s="1">
        <f t="shared" si="3"/>
        <v>59.460355750136053</v>
      </c>
    </row>
    <row r="31" spans="2:6" x14ac:dyDescent="0.25">
      <c r="B31" s="1">
        <f t="shared" si="1"/>
        <v>6.5</v>
      </c>
      <c r="C31" s="1">
        <f t="shared" si="0"/>
        <v>1</v>
      </c>
      <c r="D31" s="1">
        <f t="shared" si="2"/>
        <v>56.939431737834589</v>
      </c>
      <c r="E31" s="1">
        <f t="shared" si="3"/>
        <v>56.939431737834589</v>
      </c>
    </row>
    <row r="32" spans="2:6" x14ac:dyDescent="0.25">
      <c r="B32" s="1">
        <f t="shared" si="1"/>
        <v>7</v>
      </c>
      <c r="C32" s="1">
        <f t="shared" si="0"/>
        <v>1</v>
      </c>
      <c r="D32" s="1">
        <f t="shared" si="2"/>
        <v>54.525386633262883</v>
      </c>
      <c r="E32" s="1">
        <f t="shared" si="3"/>
        <v>54.525386633262883</v>
      </c>
    </row>
    <row r="33" spans="2:5" x14ac:dyDescent="0.25">
      <c r="B33" s="1">
        <f t="shared" si="1"/>
        <v>7.5</v>
      </c>
      <c r="C33" s="1">
        <f t="shared" si="0"/>
        <v>1</v>
      </c>
      <c r="D33" s="1">
        <f t="shared" si="2"/>
        <v>52.213689121370699</v>
      </c>
      <c r="E33" s="1">
        <f t="shared" si="3"/>
        <v>52.213689121370699</v>
      </c>
    </row>
    <row r="34" spans="2:5" x14ac:dyDescent="0.25">
      <c r="B34" s="1">
        <f t="shared" si="1"/>
        <v>8</v>
      </c>
      <c r="C34" s="1">
        <f t="shared" si="0"/>
        <v>2</v>
      </c>
      <c r="D34" s="1">
        <f t="shared" si="2"/>
        <v>150</v>
      </c>
      <c r="E34" s="1">
        <f t="shared" si="3"/>
        <v>50</v>
      </c>
    </row>
    <row r="35" spans="2:5" x14ac:dyDescent="0.25">
      <c r="B35" s="1">
        <f t="shared" si="1"/>
        <v>8.5</v>
      </c>
      <c r="C35" s="1">
        <f t="shared" si="0"/>
        <v>2</v>
      </c>
      <c r="D35" s="1">
        <f t="shared" si="2"/>
        <v>143.64049210478606</v>
      </c>
      <c r="E35" s="1">
        <f t="shared" si="3"/>
        <v>47.880164034928683</v>
      </c>
    </row>
    <row r="36" spans="2:5" x14ac:dyDescent="0.25">
      <c r="B36" s="1">
        <f t="shared" si="1"/>
        <v>9</v>
      </c>
      <c r="C36" s="1">
        <f t="shared" si="0"/>
        <v>2</v>
      </c>
      <c r="D36" s="1">
        <f t="shared" si="2"/>
        <v>137.55060648070068</v>
      </c>
      <c r="E36" s="1">
        <f t="shared" si="3"/>
        <v>45.850202160233557</v>
      </c>
    </row>
    <row r="37" spans="2:5" x14ac:dyDescent="0.25">
      <c r="B37" s="1">
        <f t="shared" si="1"/>
        <v>9.5</v>
      </c>
      <c r="C37" s="1">
        <f t="shared" si="0"/>
        <v>2</v>
      </c>
      <c r="D37" s="1">
        <f t="shared" si="2"/>
        <v>131.71891202799745</v>
      </c>
      <c r="E37" s="1">
        <f t="shared" si="3"/>
        <v>43.906304009332487</v>
      </c>
    </row>
    <row r="38" spans="2:5" x14ac:dyDescent="0.25">
      <c r="B38" s="1">
        <f t="shared" si="1"/>
        <v>10</v>
      </c>
      <c r="C38" s="1">
        <f t="shared" si="0"/>
        <v>2</v>
      </c>
      <c r="D38" s="1">
        <f t="shared" si="2"/>
        <v>126.13446228805718</v>
      </c>
      <c r="E38" s="1">
        <f t="shared" si="3"/>
        <v>42.044820762685724</v>
      </c>
    </row>
    <row r="39" spans="2:5" x14ac:dyDescent="0.25">
      <c r="B39" s="1">
        <f t="shared" si="1"/>
        <v>10.5</v>
      </c>
      <c r="C39" s="1">
        <f t="shared" si="0"/>
        <v>2</v>
      </c>
      <c r="D39" s="1">
        <f t="shared" si="2"/>
        <v>120.78677489619407</v>
      </c>
      <c r="E39" s="1">
        <f t="shared" si="3"/>
        <v>40.262258298731354</v>
      </c>
    </row>
    <row r="40" spans="2:5" x14ac:dyDescent="0.25">
      <c r="B40" s="1">
        <f t="shared" si="1"/>
        <v>11</v>
      </c>
      <c r="C40" s="1">
        <f t="shared" si="0"/>
        <v>2</v>
      </c>
      <c r="D40" s="1">
        <f t="shared" si="2"/>
        <v>115.66581190559558</v>
      </c>
      <c r="E40" s="1">
        <f t="shared" si="3"/>
        <v>38.555270635198518</v>
      </c>
    </row>
    <row r="41" spans="2:5" x14ac:dyDescent="0.25">
      <c r="B41" s="1">
        <f t="shared" si="1"/>
        <v>11.5</v>
      </c>
      <c r="C41" s="1">
        <f t="shared" si="0"/>
        <v>2</v>
      </c>
      <c r="D41" s="1">
        <f t="shared" si="2"/>
        <v>110.76196094546245</v>
      </c>
      <c r="E41" s="1">
        <f t="shared" si="3"/>
        <v>36.92065364848748</v>
      </c>
    </row>
    <row r="42" spans="2:5" x14ac:dyDescent="0.25">
      <c r="B42" s="1">
        <f t="shared" si="1"/>
        <v>12</v>
      </c>
      <c r="C42" s="1">
        <f t="shared" si="0"/>
        <v>2</v>
      </c>
      <c r="D42" s="1">
        <f t="shared" si="2"/>
        <v>106.06601717798213</v>
      </c>
      <c r="E42" s="1">
        <f t="shared" si="3"/>
        <v>35.355339059327378</v>
      </c>
    </row>
    <row r="43" spans="2:5" x14ac:dyDescent="0.25">
      <c r="B43" s="1">
        <f t="shared" si="1"/>
        <v>12.5</v>
      </c>
      <c r="C43" s="1">
        <f t="shared" si="0"/>
        <v>2</v>
      </c>
      <c r="D43" s="1">
        <f t="shared" si="2"/>
        <v>101.56916602026695</v>
      </c>
      <c r="E43" s="1">
        <f t="shared" si="3"/>
        <v>33.856388673422316</v>
      </c>
    </row>
    <row r="44" spans="2:5" x14ac:dyDescent="0.25">
      <c r="B44" s="1">
        <f t="shared" si="1"/>
        <v>13</v>
      </c>
      <c r="C44" s="1">
        <f t="shared" si="0"/>
        <v>2</v>
      </c>
      <c r="D44" s="1">
        <f t="shared" si="2"/>
        <v>97.262966598825727</v>
      </c>
      <c r="E44" s="1">
        <f t="shared" si="3"/>
        <v>32.420988866275245</v>
      </c>
    </row>
    <row r="45" spans="2:5" x14ac:dyDescent="0.25">
      <c r="B45" s="1">
        <f t="shared" si="1"/>
        <v>13.5</v>
      </c>
      <c r="C45" s="1">
        <f t="shared" si="0"/>
        <v>2</v>
      </c>
      <c r="D45" s="1">
        <f t="shared" si="2"/>
        <v>93.139335905511302</v>
      </c>
      <c r="E45" s="1">
        <f t="shared" si="3"/>
        <v>31.0464453018371</v>
      </c>
    </row>
    <row r="46" spans="2:5" x14ac:dyDescent="0.25">
      <c r="B46" s="1">
        <f t="shared" si="1"/>
        <v>14</v>
      </c>
      <c r="C46" s="1">
        <f t="shared" si="0"/>
        <v>2</v>
      </c>
      <c r="D46" s="1">
        <f t="shared" si="2"/>
        <v>89.190533625204083</v>
      </c>
      <c r="E46" s="1">
        <f t="shared" si="3"/>
        <v>29.73017787506803</v>
      </c>
    </row>
    <row r="47" spans="2:5" x14ac:dyDescent="0.25">
      <c r="B47" s="1">
        <f t="shared" si="1"/>
        <v>14.5</v>
      </c>
      <c r="C47" s="1">
        <f t="shared" si="0"/>
        <v>2</v>
      </c>
      <c r="D47" s="1">
        <f t="shared" si="2"/>
        <v>85.409147606751887</v>
      </c>
      <c r="E47" s="1">
        <f t="shared" si="3"/>
        <v>28.469715868917291</v>
      </c>
    </row>
    <row r="48" spans="2:5" x14ac:dyDescent="0.25">
      <c r="B48" s="1">
        <f t="shared" si="1"/>
        <v>15</v>
      </c>
      <c r="C48" s="1">
        <f t="shared" si="0"/>
        <v>2</v>
      </c>
      <c r="D48" s="1">
        <f t="shared" si="2"/>
        <v>81.788079949894325</v>
      </c>
      <c r="E48" s="1">
        <f t="shared" si="3"/>
        <v>27.262693316631442</v>
      </c>
    </row>
    <row r="49" spans="2:5" x14ac:dyDescent="0.25">
      <c r="B49" s="1">
        <f t="shared" si="1"/>
        <v>15.5</v>
      </c>
      <c r="C49" s="1">
        <f t="shared" si="0"/>
        <v>2</v>
      </c>
      <c r="D49" s="1">
        <f t="shared" si="2"/>
        <v>78.320533682056052</v>
      </c>
      <c r="E49" s="1">
        <f t="shared" si="3"/>
        <v>26.106844560685342</v>
      </c>
    </row>
    <row r="50" spans="2:5" x14ac:dyDescent="0.25">
      <c r="B50" s="1">
        <f t="shared" si="1"/>
        <v>16</v>
      </c>
      <c r="C50" s="1">
        <f t="shared" si="0"/>
        <v>3</v>
      </c>
      <c r="D50" s="1">
        <f t="shared" si="2"/>
        <v>175</v>
      </c>
      <c r="E50" s="1">
        <f t="shared" si="3"/>
        <v>25</v>
      </c>
    </row>
    <row r="51" spans="2:5" x14ac:dyDescent="0.25">
      <c r="B51" s="1">
        <f t="shared" si="1"/>
        <v>16.5</v>
      </c>
      <c r="C51" s="1">
        <f t="shared" si="0"/>
        <v>3</v>
      </c>
      <c r="D51" s="1">
        <f t="shared" si="2"/>
        <v>167.5805741222504</v>
      </c>
      <c r="E51" s="1">
        <f t="shared" si="3"/>
        <v>23.940082017464345</v>
      </c>
    </row>
    <row r="52" spans="2:5" x14ac:dyDescent="0.25">
      <c r="B52" s="1">
        <f t="shared" si="1"/>
        <v>17</v>
      </c>
      <c r="C52" s="1">
        <f t="shared" si="0"/>
        <v>3</v>
      </c>
      <c r="D52" s="1">
        <f t="shared" si="2"/>
        <v>160.47570756081745</v>
      </c>
      <c r="E52" s="1">
        <f t="shared" si="3"/>
        <v>22.925101080116779</v>
      </c>
    </row>
    <row r="53" spans="2:5" x14ac:dyDescent="0.25">
      <c r="B53" s="1">
        <f t="shared" si="1"/>
        <v>17.5</v>
      </c>
      <c r="C53" s="1">
        <f t="shared" si="0"/>
        <v>3</v>
      </c>
      <c r="D53" s="1">
        <f t="shared" si="2"/>
        <v>153.67206403266371</v>
      </c>
      <c r="E53" s="1">
        <f t="shared" si="3"/>
        <v>21.953152004666247</v>
      </c>
    </row>
    <row r="54" spans="2:5" x14ac:dyDescent="0.25">
      <c r="B54" s="1">
        <f t="shared" si="1"/>
        <v>18</v>
      </c>
      <c r="C54" s="1">
        <f t="shared" si="0"/>
        <v>3</v>
      </c>
      <c r="D54" s="1">
        <f t="shared" si="2"/>
        <v>147.15687266940003</v>
      </c>
      <c r="E54" s="1">
        <f t="shared" si="3"/>
        <v>21.022410381342866</v>
      </c>
    </row>
    <row r="55" spans="2:5" x14ac:dyDescent="0.25">
      <c r="B55" s="1">
        <f t="shared" si="1"/>
        <v>18.5</v>
      </c>
      <c r="C55" s="1">
        <f t="shared" si="0"/>
        <v>3</v>
      </c>
      <c r="D55" s="1">
        <f t="shared" si="2"/>
        <v>140.91790404555974</v>
      </c>
      <c r="E55" s="1">
        <f t="shared" si="3"/>
        <v>20.13112914936568</v>
      </c>
    </row>
    <row r="56" spans="2:5" x14ac:dyDescent="0.25">
      <c r="B56" s="1">
        <f t="shared" si="1"/>
        <v>19</v>
      </c>
      <c r="C56" s="1">
        <f t="shared" si="0"/>
        <v>3</v>
      </c>
      <c r="D56" s="1">
        <f t="shared" si="2"/>
        <v>134.94344722319482</v>
      </c>
      <c r="E56" s="1">
        <f t="shared" si="3"/>
        <v>19.277635317599259</v>
      </c>
    </row>
    <row r="57" spans="2:5" x14ac:dyDescent="0.25">
      <c r="B57" s="1">
        <f t="shared" si="1"/>
        <v>19.5</v>
      </c>
      <c r="C57" s="1">
        <f t="shared" si="0"/>
        <v>3</v>
      </c>
      <c r="D57" s="1">
        <f t="shared" si="2"/>
        <v>129.22228776970618</v>
      </c>
      <c r="E57" s="1">
        <f t="shared" si="3"/>
        <v>18.460326824243744</v>
      </c>
    </row>
    <row r="58" spans="2:5" x14ac:dyDescent="0.25">
      <c r="B58" s="1">
        <f t="shared" si="1"/>
        <v>20</v>
      </c>
      <c r="C58" s="1">
        <f t="shared" si="0"/>
        <v>3</v>
      </c>
      <c r="D58" s="1">
        <f t="shared" si="2"/>
        <v>123.74368670764582</v>
      </c>
      <c r="E58" s="1">
        <f t="shared" si="3"/>
        <v>17.677669529663689</v>
      </c>
    </row>
    <row r="59" spans="2:5" x14ac:dyDescent="0.25">
      <c r="B59" s="1">
        <f t="shared" si="1"/>
        <v>20.5</v>
      </c>
      <c r="C59" s="1">
        <f t="shared" si="0"/>
        <v>3</v>
      </c>
      <c r="D59" s="1">
        <f t="shared" si="2"/>
        <v>118.49736035697811</v>
      </c>
      <c r="E59" s="1">
        <f t="shared" si="3"/>
        <v>16.928194336711162</v>
      </c>
    </row>
    <row r="60" spans="2:5" x14ac:dyDescent="0.25">
      <c r="B60" s="1">
        <f t="shared" si="1"/>
        <v>21</v>
      </c>
      <c r="C60" s="1">
        <f t="shared" si="0"/>
        <v>3</v>
      </c>
      <c r="D60" s="1">
        <f t="shared" si="2"/>
        <v>113.47346103196334</v>
      </c>
      <c r="E60" s="1">
        <f t="shared" si="3"/>
        <v>16.210494433137619</v>
      </c>
    </row>
    <row r="61" spans="2:5" x14ac:dyDescent="0.25">
      <c r="B61" s="1">
        <f t="shared" si="1"/>
        <v>21.5</v>
      </c>
      <c r="C61" s="1">
        <f t="shared" si="0"/>
        <v>3</v>
      </c>
      <c r="D61" s="1">
        <f t="shared" si="2"/>
        <v>108.66255855642984</v>
      </c>
      <c r="E61" s="1">
        <f t="shared" si="3"/>
        <v>15.523222650918553</v>
      </c>
    </row>
    <row r="62" spans="2:5" x14ac:dyDescent="0.25">
      <c r="B62" s="1">
        <f t="shared" si="1"/>
        <v>22</v>
      </c>
      <c r="C62" s="1">
        <f t="shared" si="0"/>
        <v>3</v>
      </c>
      <c r="D62" s="1">
        <f t="shared" si="2"/>
        <v>104.05562256273809</v>
      </c>
      <c r="E62" s="1">
        <f t="shared" si="3"/>
        <v>14.865088937534013</v>
      </c>
    </row>
    <row r="63" spans="2:5" x14ac:dyDescent="0.25">
      <c r="B63" s="1">
        <f t="shared" si="1"/>
        <v>22.5</v>
      </c>
      <c r="C63" s="1">
        <f t="shared" si="0"/>
        <v>3</v>
      </c>
      <c r="D63" s="1">
        <f t="shared" si="2"/>
        <v>99.644005541210532</v>
      </c>
      <c r="E63" s="1">
        <f t="shared" si="3"/>
        <v>14.234857934458647</v>
      </c>
    </row>
    <row r="64" spans="2:5" x14ac:dyDescent="0.25">
      <c r="B64" s="1">
        <f t="shared" si="1"/>
        <v>23</v>
      </c>
      <c r="C64" s="1">
        <f t="shared" si="0"/>
        <v>3</v>
      </c>
      <c r="D64" s="1">
        <f t="shared" si="2"/>
        <v>95.419426608210046</v>
      </c>
      <c r="E64" s="1">
        <f t="shared" si="3"/>
        <v>13.631346658315721</v>
      </c>
    </row>
    <row r="65" spans="2:5" x14ac:dyDescent="0.25">
      <c r="B65" s="1">
        <f t="shared" si="1"/>
        <v>23.5</v>
      </c>
      <c r="C65" s="1">
        <f t="shared" si="0"/>
        <v>3</v>
      </c>
      <c r="D65" s="1">
        <f t="shared" si="2"/>
        <v>91.373955962398725</v>
      </c>
      <c r="E65" s="1">
        <f t="shared" si="3"/>
        <v>13.053422280342671</v>
      </c>
    </row>
    <row r="66" spans="2:5" x14ac:dyDescent="0.25">
      <c r="B66" s="1">
        <f t="shared" si="1"/>
        <v>24</v>
      </c>
      <c r="C66" s="1">
        <f t="shared" si="0"/>
        <v>4</v>
      </c>
      <c r="D66" s="1">
        <f t="shared" si="2"/>
        <v>187.5</v>
      </c>
      <c r="E66" s="1">
        <f t="shared" si="3"/>
        <v>12.500000000000004</v>
      </c>
    </row>
    <row r="67" spans="2:5" x14ac:dyDescent="0.25">
      <c r="B67" s="1">
        <f t="shared" si="1"/>
        <v>24.5</v>
      </c>
      <c r="C67" s="1">
        <f t="shared" si="0"/>
        <v>4</v>
      </c>
      <c r="D67" s="1">
        <f t="shared" si="2"/>
        <v>179.55061513098258</v>
      </c>
      <c r="E67" s="1">
        <f t="shared" si="3"/>
        <v>11.970041008732171</v>
      </c>
    </row>
    <row r="68" spans="2:5" x14ac:dyDescent="0.25">
      <c r="B68" s="1">
        <f t="shared" si="1"/>
        <v>25</v>
      </c>
      <c r="C68" s="1">
        <f t="shared" si="0"/>
        <v>4</v>
      </c>
      <c r="D68" s="1">
        <f t="shared" si="2"/>
        <v>171.93825810087586</v>
      </c>
      <c r="E68" s="1">
        <f t="shared" si="3"/>
        <v>11.462550540058389</v>
      </c>
    </row>
    <row r="69" spans="2:5" x14ac:dyDescent="0.25">
      <c r="B69" s="1">
        <f t="shared" si="1"/>
        <v>25.5</v>
      </c>
      <c r="C69" s="1">
        <f t="shared" si="0"/>
        <v>4</v>
      </c>
      <c r="D69" s="1">
        <f t="shared" si="2"/>
        <v>164.64864003499682</v>
      </c>
      <c r="E69" s="1">
        <f t="shared" si="3"/>
        <v>10.976576002333124</v>
      </c>
    </row>
    <row r="70" spans="2:5" x14ac:dyDescent="0.25">
      <c r="B70" s="1">
        <f t="shared" si="1"/>
        <v>26</v>
      </c>
      <c r="C70" s="1">
        <f t="shared" si="0"/>
        <v>4</v>
      </c>
      <c r="D70" s="1">
        <f t="shared" si="2"/>
        <v>157.66807786007146</v>
      </c>
      <c r="E70" s="1">
        <f t="shared" si="3"/>
        <v>10.511205190671435</v>
      </c>
    </row>
    <row r="71" spans="2:5" x14ac:dyDescent="0.25">
      <c r="B71" s="1">
        <f t="shared" si="1"/>
        <v>26.5</v>
      </c>
      <c r="C71" s="1">
        <f t="shared" si="0"/>
        <v>4</v>
      </c>
      <c r="D71" s="1">
        <f t="shared" si="2"/>
        <v>150.98346862024258</v>
      </c>
      <c r="E71" s="1">
        <f t="shared" si="3"/>
        <v>10.065564574682838</v>
      </c>
    </row>
    <row r="72" spans="2:5" x14ac:dyDescent="0.25">
      <c r="B72" s="1">
        <f t="shared" si="1"/>
        <v>27</v>
      </c>
      <c r="C72" s="1">
        <f t="shared" si="0"/>
        <v>4</v>
      </c>
      <c r="D72" s="1">
        <f t="shared" si="2"/>
        <v>144.58226488199446</v>
      </c>
      <c r="E72" s="1">
        <f t="shared" si="3"/>
        <v>9.6388176587996295</v>
      </c>
    </row>
    <row r="73" spans="2:5" x14ac:dyDescent="0.25">
      <c r="B73" s="1">
        <f t="shared" si="1"/>
        <v>27.5</v>
      </c>
      <c r="C73" s="1">
        <f t="shared" si="0"/>
        <v>4</v>
      </c>
      <c r="D73" s="1">
        <f t="shared" si="2"/>
        <v>138.45245118182805</v>
      </c>
      <c r="E73" s="1">
        <f t="shared" si="3"/>
        <v>9.2301634121218736</v>
      </c>
    </row>
    <row r="74" spans="2:5" x14ac:dyDescent="0.25">
      <c r="B74" s="1">
        <f t="shared" si="1"/>
        <v>28</v>
      </c>
      <c r="C74" s="1">
        <f t="shared" si="0"/>
        <v>4</v>
      </c>
      <c r="D74" s="1">
        <f t="shared" si="2"/>
        <v>132.58252147247768</v>
      </c>
      <c r="E74" s="1">
        <f t="shared" si="3"/>
        <v>8.8388347648318444</v>
      </c>
    </row>
    <row r="75" spans="2:5" x14ac:dyDescent="0.25">
      <c r="B75" s="1">
        <f t="shared" si="1"/>
        <v>28.5</v>
      </c>
      <c r="C75" s="1">
        <f t="shared" si="0"/>
        <v>4</v>
      </c>
      <c r="D75" s="1">
        <f t="shared" si="2"/>
        <v>126.96145752533369</v>
      </c>
      <c r="E75" s="1">
        <f t="shared" si="3"/>
        <v>8.464097168355579</v>
      </c>
    </row>
    <row r="76" spans="2:5" x14ac:dyDescent="0.25">
      <c r="B76" s="1">
        <f t="shared" si="1"/>
        <v>29</v>
      </c>
      <c r="C76" s="1">
        <f t="shared" si="0"/>
        <v>4</v>
      </c>
      <c r="D76" s="1">
        <f t="shared" si="2"/>
        <v>121.57870824853215</v>
      </c>
      <c r="E76" s="1">
        <f t="shared" si="3"/>
        <v>8.1052472165688094</v>
      </c>
    </row>
    <row r="77" spans="2:5" x14ac:dyDescent="0.25">
      <c r="B77" s="1">
        <f t="shared" si="1"/>
        <v>29.5</v>
      </c>
      <c r="C77" s="1">
        <f t="shared" si="0"/>
        <v>4</v>
      </c>
      <c r="D77" s="1">
        <f t="shared" si="2"/>
        <v>116.42416988188913</v>
      </c>
      <c r="E77" s="1">
        <f t="shared" si="3"/>
        <v>7.7616113254592776</v>
      </c>
    </row>
    <row r="78" spans="2:5" x14ac:dyDescent="0.25">
      <c r="B78" s="1">
        <f t="shared" si="1"/>
        <v>30</v>
      </c>
      <c r="C78" s="1">
        <f t="shared" si="0"/>
        <v>4</v>
      </c>
      <c r="D78" s="1">
        <f t="shared" si="2"/>
        <v>111.4881670315051</v>
      </c>
      <c r="E78" s="1">
        <f t="shared" si="3"/>
        <v>7.4325444687670075</v>
      </c>
    </row>
    <row r="79" spans="2:5" x14ac:dyDescent="0.25">
      <c r="B79" s="1">
        <f t="shared" si="1"/>
        <v>30.5</v>
      </c>
      <c r="C79" s="1">
        <f t="shared" si="0"/>
        <v>4</v>
      </c>
      <c r="D79" s="1">
        <f t="shared" si="2"/>
        <v>106.76143450843985</v>
      </c>
      <c r="E79" s="1">
        <f t="shared" si="3"/>
        <v>7.1174289672293227</v>
      </c>
    </row>
    <row r="80" spans="2:5" x14ac:dyDescent="0.25">
      <c r="B80" s="1">
        <f t="shared" si="1"/>
        <v>31</v>
      </c>
      <c r="C80" s="1">
        <f t="shared" si="0"/>
        <v>4</v>
      </c>
      <c r="D80" s="1">
        <f t="shared" si="2"/>
        <v>102.23509993736791</v>
      </c>
      <c r="E80" s="1">
        <f t="shared" si="3"/>
        <v>6.8156733291578595</v>
      </c>
    </row>
    <row r="81" spans="2:5" x14ac:dyDescent="0.25">
      <c r="B81" s="1">
        <f t="shared" si="1"/>
        <v>31.5</v>
      </c>
      <c r="C81" s="1">
        <f t="shared" si="0"/>
        <v>4</v>
      </c>
      <c r="D81" s="1">
        <f t="shared" si="2"/>
        <v>97.900667102570054</v>
      </c>
      <c r="E81" s="1">
        <f t="shared" si="3"/>
        <v>6.5267111401713374</v>
      </c>
    </row>
    <row r="82" spans="2:5" x14ac:dyDescent="0.25">
      <c r="B82" s="1">
        <f t="shared" si="1"/>
        <v>32</v>
      </c>
      <c r="C82" s="1">
        <f t="shared" ref="C82:C145" si="4">IF(FLOOR($B82/$D$12,1)+1&lt;=$D$11,FLOOR($B82/$D$12,1)+1,$D$11)</f>
        <v>5</v>
      </c>
      <c r="D82" s="1">
        <f t="shared" si="2"/>
        <v>193.75</v>
      </c>
      <c r="E82" s="1">
        <f t="shared" si="3"/>
        <v>6.25</v>
      </c>
    </row>
    <row r="83" spans="2:5" x14ac:dyDescent="0.25">
      <c r="B83" s="1">
        <f t="shared" ref="B83:B146" si="5">B82+$D$13</f>
        <v>32.5</v>
      </c>
      <c r="C83" s="1">
        <f t="shared" si="4"/>
        <v>5</v>
      </c>
      <c r="D83" s="1">
        <f t="shared" ref="D83:D146" si="6">($D$10)*(1-EXP(-$C83*$G$14*$D$12))*$G$15*EXP(-$G$14*($B83-(($C83-1)*$D$12)))+($D$9-$D$10)*EXP(-$G$14*B83)</f>
        <v>185.53563563534865</v>
      </c>
      <c r="E83" s="1">
        <f t="shared" ref="E83:E146" si="7">(($D$9))*EXP(-$G$14*B83)</f>
        <v>5.9850205043660853</v>
      </c>
    </row>
    <row r="84" spans="2:5" x14ac:dyDescent="0.25">
      <c r="B84" s="1">
        <f t="shared" si="5"/>
        <v>33</v>
      </c>
      <c r="C84" s="1">
        <f t="shared" si="4"/>
        <v>5</v>
      </c>
      <c r="D84" s="1">
        <f t="shared" si="6"/>
        <v>177.66953337090504</v>
      </c>
      <c r="E84" s="1">
        <f t="shared" si="7"/>
        <v>5.7312752700291973</v>
      </c>
    </row>
    <row r="85" spans="2:5" x14ac:dyDescent="0.25">
      <c r="B85" s="1">
        <f t="shared" si="5"/>
        <v>33.5</v>
      </c>
      <c r="C85" s="1">
        <f t="shared" si="4"/>
        <v>5</v>
      </c>
      <c r="D85" s="1">
        <f t="shared" si="6"/>
        <v>170.1369280361634</v>
      </c>
      <c r="E85" s="1">
        <f t="shared" si="7"/>
        <v>5.4882880011665618</v>
      </c>
    </row>
    <row r="86" spans="2:5" x14ac:dyDescent="0.25">
      <c r="B86" s="1">
        <f t="shared" si="5"/>
        <v>34</v>
      </c>
      <c r="C86" s="1">
        <f t="shared" si="4"/>
        <v>5</v>
      </c>
      <c r="D86" s="1">
        <f t="shared" si="6"/>
        <v>162.92368045540718</v>
      </c>
      <c r="E86" s="1">
        <f t="shared" si="7"/>
        <v>5.2556025953357164</v>
      </c>
    </row>
    <row r="87" spans="2:5" x14ac:dyDescent="0.25">
      <c r="B87" s="1">
        <f t="shared" si="5"/>
        <v>34.5</v>
      </c>
      <c r="C87" s="1">
        <f t="shared" si="4"/>
        <v>5</v>
      </c>
      <c r="D87" s="1">
        <f t="shared" si="6"/>
        <v>156.01625090758401</v>
      </c>
      <c r="E87" s="1">
        <f t="shared" si="7"/>
        <v>5.0327822873414192</v>
      </c>
    </row>
    <row r="88" spans="2:5" x14ac:dyDescent="0.25">
      <c r="B88" s="1">
        <f t="shared" si="5"/>
        <v>35</v>
      </c>
      <c r="C88" s="1">
        <f t="shared" si="4"/>
        <v>5</v>
      </c>
      <c r="D88" s="1">
        <f t="shared" si="6"/>
        <v>149.4016737113943</v>
      </c>
      <c r="E88" s="1">
        <f t="shared" si="7"/>
        <v>4.8194088293998165</v>
      </c>
    </row>
    <row r="89" spans="2:5" x14ac:dyDescent="0.25">
      <c r="B89" s="1">
        <f t="shared" si="5"/>
        <v>35.5</v>
      </c>
      <c r="C89" s="1">
        <f t="shared" si="4"/>
        <v>5</v>
      </c>
      <c r="D89" s="1">
        <f t="shared" si="6"/>
        <v>143.067532887889</v>
      </c>
      <c r="E89" s="1">
        <f t="shared" si="7"/>
        <v>4.6150817060609359</v>
      </c>
    </row>
    <row r="90" spans="2:5" x14ac:dyDescent="0.25">
      <c r="B90" s="1">
        <f t="shared" si="5"/>
        <v>36</v>
      </c>
      <c r="C90" s="1">
        <f t="shared" si="4"/>
        <v>5</v>
      </c>
      <c r="D90" s="1">
        <f t="shared" si="6"/>
        <v>137.00193885489358</v>
      </c>
      <c r="E90" s="1">
        <f t="shared" si="7"/>
        <v>4.4194173824159222</v>
      </c>
    </row>
    <row r="91" spans="2:5" x14ac:dyDescent="0.25">
      <c r="B91" s="1">
        <f t="shared" si="5"/>
        <v>36.5</v>
      </c>
      <c r="C91" s="1">
        <f t="shared" si="4"/>
        <v>5</v>
      </c>
      <c r="D91" s="1">
        <f t="shared" si="6"/>
        <v>131.19350610951147</v>
      </c>
      <c r="E91" s="1">
        <f t="shared" si="7"/>
        <v>4.2320485841777895</v>
      </c>
    </row>
    <row r="92" spans="2:5" x14ac:dyDescent="0.25">
      <c r="B92" s="1">
        <f t="shared" si="5"/>
        <v>37</v>
      </c>
      <c r="C92" s="1">
        <f t="shared" si="4"/>
        <v>5</v>
      </c>
      <c r="D92" s="1">
        <f t="shared" si="6"/>
        <v>125.63133185681656</v>
      </c>
      <c r="E92" s="1">
        <f t="shared" si="7"/>
        <v>4.0526236082844065</v>
      </c>
    </row>
    <row r="93" spans="2:5" x14ac:dyDescent="0.25">
      <c r="B93" s="1">
        <f t="shared" si="5"/>
        <v>37.5</v>
      </c>
      <c r="C93" s="1">
        <f t="shared" si="4"/>
        <v>5</v>
      </c>
      <c r="D93" s="1">
        <f t="shared" si="6"/>
        <v>120.30497554461876</v>
      </c>
      <c r="E93" s="1">
        <f t="shared" si="7"/>
        <v>3.8808056627296383</v>
      </c>
    </row>
    <row r="94" spans="2:5" x14ac:dyDescent="0.25">
      <c r="B94" s="1">
        <f t="shared" si="5"/>
        <v>38</v>
      </c>
      <c r="C94" s="1">
        <f t="shared" si="4"/>
        <v>5</v>
      </c>
      <c r="D94" s="1">
        <f t="shared" si="6"/>
        <v>115.2044392658886</v>
      </c>
      <c r="E94" s="1">
        <f t="shared" si="7"/>
        <v>3.7162722343835033</v>
      </c>
    </row>
    <row r="95" spans="2:5" x14ac:dyDescent="0.25">
      <c r="B95" s="1">
        <f t="shared" si="5"/>
        <v>38.5</v>
      </c>
      <c r="C95" s="1">
        <f t="shared" si="4"/>
        <v>5</v>
      </c>
      <c r="D95" s="1">
        <f t="shared" si="6"/>
        <v>110.32014899205451</v>
      </c>
      <c r="E95" s="1">
        <f t="shared" si="7"/>
        <v>3.5587144836146614</v>
      </c>
    </row>
    <row r="96" spans="2:5" x14ac:dyDescent="0.25">
      <c r="B96" s="1">
        <f t="shared" si="5"/>
        <v>39</v>
      </c>
      <c r="C96" s="1">
        <f t="shared" si="4"/>
        <v>5</v>
      </c>
      <c r="D96" s="1">
        <f t="shared" si="6"/>
        <v>105.64293660194684</v>
      </c>
      <c r="E96" s="1">
        <f t="shared" si="7"/>
        <v>3.4078366645789311</v>
      </c>
    </row>
    <row r="97" spans="2:5" x14ac:dyDescent="0.25">
      <c r="B97" s="1">
        <f t="shared" si="5"/>
        <v>39.5</v>
      </c>
      <c r="C97" s="1">
        <f t="shared" si="4"/>
        <v>5</v>
      </c>
      <c r="D97" s="1">
        <f t="shared" si="6"/>
        <v>101.16402267265573</v>
      </c>
      <c r="E97" s="1">
        <f t="shared" si="7"/>
        <v>3.2633555700856687</v>
      </c>
    </row>
    <row r="98" spans="2:5" x14ac:dyDescent="0.25">
      <c r="B98" s="1">
        <f t="shared" si="5"/>
        <v>40</v>
      </c>
      <c r="C98" s="1">
        <f t="shared" si="4"/>
        <v>6</v>
      </c>
      <c r="D98" s="1">
        <f t="shared" si="6"/>
        <v>196.875</v>
      </c>
      <c r="E98" s="1">
        <f t="shared" si="7"/>
        <v>3.125</v>
      </c>
    </row>
    <row r="99" spans="2:5" x14ac:dyDescent="0.25">
      <c r="B99" s="1">
        <f t="shared" si="5"/>
        <v>40.5</v>
      </c>
      <c r="C99" s="1">
        <f t="shared" si="4"/>
        <v>6</v>
      </c>
      <c r="D99" s="1">
        <f t="shared" si="6"/>
        <v>188.52814588753171</v>
      </c>
      <c r="E99" s="1">
        <f t="shared" si="7"/>
        <v>2.9925102521830436</v>
      </c>
    </row>
    <row r="100" spans="2:5" x14ac:dyDescent="0.25">
      <c r="B100" s="1">
        <f t="shared" si="5"/>
        <v>41</v>
      </c>
      <c r="C100" s="1">
        <f t="shared" si="4"/>
        <v>6</v>
      </c>
      <c r="D100" s="1">
        <f t="shared" si="6"/>
        <v>180.53517100591964</v>
      </c>
      <c r="E100" s="1">
        <f t="shared" si="7"/>
        <v>2.8656376350145982</v>
      </c>
    </row>
    <row r="101" spans="2:5" x14ac:dyDescent="0.25">
      <c r="B101" s="1">
        <f t="shared" si="5"/>
        <v>41.5</v>
      </c>
      <c r="C101" s="1">
        <f t="shared" si="4"/>
        <v>6</v>
      </c>
      <c r="D101" s="1">
        <f t="shared" si="6"/>
        <v>172.88107203674667</v>
      </c>
      <c r="E101" s="1">
        <f t="shared" si="7"/>
        <v>2.7441440005832809</v>
      </c>
    </row>
    <row r="102" spans="2:5" x14ac:dyDescent="0.25">
      <c r="B102" s="1">
        <f t="shared" si="5"/>
        <v>42</v>
      </c>
      <c r="C102" s="1">
        <f t="shared" si="4"/>
        <v>6</v>
      </c>
      <c r="D102" s="1">
        <f t="shared" si="6"/>
        <v>165.55148175307505</v>
      </c>
      <c r="E102" s="1">
        <f t="shared" si="7"/>
        <v>2.6278012976678577</v>
      </c>
    </row>
    <row r="103" spans="2:5" x14ac:dyDescent="0.25">
      <c r="B103" s="1">
        <f t="shared" si="5"/>
        <v>42.5</v>
      </c>
      <c r="C103" s="1">
        <f t="shared" si="4"/>
        <v>6</v>
      </c>
      <c r="D103" s="1">
        <f t="shared" si="6"/>
        <v>158.53264205125473</v>
      </c>
      <c r="E103" s="1">
        <f t="shared" si="7"/>
        <v>2.5163911436707105</v>
      </c>
    </row>
    <row r="104" spans="2:5" x14ac:dyDescent="0.25">
      <c r="B104" s="1">
        <f t="shared" si="5"/>
        <v>43</v>
      </c>
      <c r="C104" s="1">
        <f t="shared" si="4"/>
        <v>6</v>
      </c>
      <c r="D104" s="1">
        <f t="shared" si="6"/>
        <v>151.81137812609418</v>
      </c>
      <c r="E104" s="1">
        <f t="shared" si="7"/>
        <v>2.4097044146999083</v>
      </c>
    </row>
    <row r="105" spans="2:5" x14ac:dyDescent="0.25">
      <c r="B105" s="1">
        <f t="shared" si="5"/>
        <v>43.5</v>
      </c>
      <c r="C105" s="1">
        <f t="shared" si="4"/>
        <v>6</v>
      </c>
      <c r="D105" s="1">
        <f t="shared" si="6"/>
        <v>145.37507374091948</v>
      </c>
      <c r="E105" s="1">
        <f t="shared" si="7"/>
        <v>2.3075408530304675</v>
      </c>
    </row>
    <row r="106" spans="2:5" x14ac:dyDescent="0.25">
      <c r="B106" s="1">
        <f t="shared" si="5"/>
        <v>44</v>
      </c>
      <c r="C106" s="1">
        <f t="shared" si="4"/>
        <v>6</v>
      </c>
      <c r="D106" s="1">
        <f t="shared" si="6"/>
        <v>139.21164754610155</v>
      </c>
      <c r="E106" s="1">
        <f t="shared" si="7"/>
        <v>2.2097086912079607</v>
      </c>
    </row>
    <row r="107" spans="2:5" x14ac:dyDescent="0.25">
      <c r="B107" s="1">
        <f t="shared" si="5"/>
        <v>44.5</v>
      </c>
      <c r="C107" s="1">
        <f t="shared" si="4"/>
        <v>6</v>
      </c>
      <c r="D107" s="1">
        <f t="shared" si="6"/>
        <v>133.30953040160037</v>
      </c>
      <c r="E107" s="1">
        <f t="shared" si="7"/>
        <v>2.1160242920888956</v>
      </c>
    </row>
    <row r="108" spans="2:5" x14ac:dyDescent="0.25">
      <c r="B108" s="1">
        <f t="shared" si="5"/>
        <v>45</v>
      </c>
      <c r="C108" s="1">
        <f t="shared" si="4"/>
        <v>6</v>
      </c>
      <c r="D108" s="1">
        <f t="shared" si="6"/>
        <v>127.65764366095875</v>
      </c>
      <c r="E108" s="1">
        <f t="shared" si="7"/>
        <v>2.0263118041422028</v>
      </c>
    </row>
    <row r="109" spans="2:5" x14ac:dyDescent="0.25">
      <c r="B109" s="1">
        <f t="shared" si="5"/>
        <v>45.5</v>
      </c>
      <c r="C109" s="1">
        <f t="shared" si="4"/>
        <v>6</v>
      </c>
      <c r="D109" s="1">
        <f t="shared" si="6"/>
        <v>122.24537837598358</v>
      </c>
      <c r="E109" s="1">
        <f t="shared" si="7"/>
        <v>1.9404028313648192</v>
      </c>
    </row>
    <row r="110" spans="2:5" x14ac:dyDescent="0.25">
      <c r="B110" s="1">
        <f t="shared" si="5"/>
        <v>46</v>
      </c>
      <c r="C110" s="1">
        <f t="shared" si="4"/>
        <v>6</v>
      </c>
      <c r="D110" s="1">
        <f t="shared" si="6"/>
        <v>117.06257538308036</v>
      </c>
      <c r="E110" s="1">
        <f t="shared" si="7"/>
        <v>1.8581361171917516</v>
      </c>
    </row>
    <row r="111" spans="2:5" x14ac:dyDescent="0.25">
      <c r="B111" s="1">
        <f t="shared" si="5"/>
        <v>46.5</v>
      </c>
      <c r="C111" s="1">
        <f t="shared" si="4"/>
        <v>6</v>
      </c>
      <c r="D111" s="1">
        <f t="shared" si="6"/>
        <v>112.09950623386185</v>
      </c>
      <c r="E111" s="1">
        <f t="shared" si="7"/>
        <v>1.7793572418073302</v>
      </c>
    </row>
    <row r="112" spans="2:5" x14ac:dyDescent="0.25">
      <c r="B112" s="1">
        <f t="shared" si="5"/>
        <v>47</v>
      </c>
      <c r="C112" s="1">
        <f t="shared" si="4"/>
        <v>6</v>
      </c>
      <c r="D112" s="1">
        <f t="shared" si="6"/>
        <v>107.3468549342363</v>
      </c>
      <c r="E112" s="1">
        <f t="shared" si="7"/>
        <v>1.7039183322894644</v>
      </c>
    </row>
    <row r="113" spans="2:5" x14ac:dyDescent="0.25">
      <c r="B113" s="1">
        <f t="shared" si="5"/>
        <v>47.5</v>
      </c>
      <c r="C113" s="1">
        <f t="shared" si="4"/>
        <v>6</v>
      </c>
      <c r="D113" s="1">
        <f t="shared" si="6"/>
        <v>102.79570045769856</v>
      </c>
      <c r="E113" s="1">
        <f t="shared" si="7"/>
        <v>1.631677785042835</v>
      </c>
    </row>
    <row r="114" spans="2:5" x14ac:dyDescent="0.25">
      <c r="B114" s="1">
        <f t="shared" si="5"/>
        <v>48</v>
      </c>
      <c r="C114" s="1">
        <f t="shared" si="4"/>
        <v>7</v>
      </c>
      <c r="D114" s="1">
        <f t="shared" si="6"/>
        <v>198.4375</v>
      </c>
      <c r="E114" s="1">
        <f t="shared" si="7"/>
        <v>1.5625000000000007</v>
      </c>
    </row>
    <row r="115" spans="2:5" x14ac:dyDescent="0.25">
      <c r="B115" s="1">
        <f t="shared" si="5"/>
        <v>48.5</v>
      </c>
      <c r="C115" s="1">
        <f t="shared" si="4"/>
        <v>7</v>
      </c>
      <c r="D115" s="1">
        <f t="shared" si="6"/>
        <v>190.02440101362322</v>
      </c>
      <c r="E115" s="1">
        <f t="shared" si="7"/>
        <v>1.4962551260915218</v>
      </c>
    </row>
    <row r="116" spans="2:5" x14ac:dyDescent="0.25">
      <c r="B116" s="1">
        <f t="shared" si="5"/>
        <v>49</v>
      </c>
      <c r="C116" s="1">
        <f t="shared" si="4"/>
        <v>7</v>
      </c>
      <c r="D116" s="1">
        <f t="shared" si="6"/>
        <v>181.96798982342693</v>
      </c>
      <c r="E116" s="1">
        <f t="shared" si="7"/>
        <v>1.4328188175072989</v>
      </c>
    </row>
    <row r="117" spans="2:5" x14ac:dyDescent="0.25">
      <c r="B117" s="1">
        <f t="shared" si="5"/>
        <v>49.5</v>
      </c>
      <c r="C117" s="1">
        <f t="shared" si="4"/>
        <v>7</v>
      </c>
      <c r="D117" s="1">
        <f t="shared" si="6"/>
        <v>174.25314403703831</v>
      </c>
      <c r="E117" s="1">
        <f t="shared" si="7"/>
        <v>1.3720720002916402</v>
      </c>
    </row>
    <row r="118" spans="2:5" x14ac:dyDescent="0.25">
      <c r="B118" s="1">
        <f t="shared" si="5"/>
        <v>50</v>
      </c>
      <c r="C118" s="1">
        <f t="shared" si="4"/>
        <v>7</v>
      </c>
      <c r="D118" s="1">
        <f t="shared" si="6"/>
        <v>166.86538240190896</v>
      </c>
      <c r="E118" s="1">
        <f t="shared" si="7"/>
        <v>1.3139006488339289</v>
      </c>
    </row>
    <row r="119" spans="2:5" x14ac:dyDescent="0.25">
      <c r="B119" s="1">
        <f t="shared" si="5"/>
        <v>50.5</v>
      </c>
      <c r="C119" s="1">
        <f t="shared" si="4"/>
        <v>7</v>
      </c>
      <c r="D119" s="1">
        <f t="shared" si="6"/>
        <v>159.79083762309008</v>
      </c>
      <c r="E119" s="1">
        <f t="shared" si="7"/>
        <v>1.2581955718353548</v>
      </c>
    </row>
    <row r="120" spans="2:5" x14ac:dyDescent="0.25">
      <c r="B120" s="1">
        <f t="shared" si="5"/>
        <v>51</v>
      </c>
      <c r="C120" s="1">
        <f t="shared" si="4"/>
        <v>7</v>
      </c>
      <c r="D120" s="1">
        <f t="shared" si="6"/>
        <v>153.01623033344416</v>
      </c>
      <c r="E120" s="1">
        <f t="shared" si="7"/>
        <v>1.2048522073499544</v>
      </c>
    </row>
    <row r="121" spans="2:5" x14ac:dyDescent="0.25">
      <c r="B121" s="1">
        <f t="shared" si="5"/>
        <v>51.5</v>
      </c>
      <c r="C121" s="1">
        <f t="shared" si="4"/>
        <v>7</v>
      </c>
      <c r="D121" s="1">
        <f t="shared" si="6"/>
        <v>146.5288441674347</v>
      </c>
      <c r="E121" s="1">
        <f t="shared" si="7"/>
        <v>1.1537704265152344</v>
      </c>
    </row>
    <row r="122" spans="2:5" x14ac:dyDescent="0.25">
      <c r="B122" s="1">
        <f t="shared" si="5"/>
        <v>52</v>
      </c>
      <c r="C122" s="1">
        <f t="shared" si="4"/>
        <v>7</v>
      </c>
      <c r="D122" s="1">
        <f t="shared" si="6"/>
        <v>140.31650189170554</v>
      </c>
      <c r="E122" s="1">
        <f t="shared" si="7"/>
        <v>1.104854345603981</v>
      </c>
    </row>
    <row r="123" spans="2:5" x14ac:dyDescent="0.25">
      <c r="B123" s="1">
        <f t="shared" si="5"/>
        <v>52.5</v>
      </c>
      <c r="C123" s="1">
        <f t="shared" si="4"/>
        <v>7</v>
      </c>
      <c r="D123" s="1">
        <f t="shared" si="6"/>
        <v>134.36754254764483</v>
      </c>
      <c r="E123" s="1">
        <f t="shared" si="7"/>
        <v>1.0580121460444478</v>
      </c>
    </row>
    <row r="124" spans="2:5" x14ac:dyDescent="0.25">
      <c r="B124" s="1">
        <f t="shared" si="5"/>
        <v>53</v>
      </c>
      <c r="C124" s="1">
        <f t="shared" si="4"/>
        <v>7</v>
      </c>
      <c r="D124" s="1">
        <f t="shared" si="6"/>
        <v>128.67079956302987</v>
      </c>
      <c r="E124" s="1">
        <f t="shared" si="7"/>
        <v>1.0131559020711014</v>
      </c>
    </row>
    <row r="125" spans="2:5" x14ac:dyDescent="0.25">
      <c r="B125" s="1">
        <f t="shared" si="5"/>
        <v>53.5</v>
      </c>
      <c r="C125" s="1">
        <f t="shared" si="4"/>
        <v>7</v>
      </c>
      <c r="D125" s="1">
        <f t="shared" si="6"/>
        <v>123.21557979166599</v>
      </c>
      <c r="E125" s="1">
        <f t="shared" si="7"/>
        <v>0.97020141568240936</v>
      </c>
    </row>
    <row r="126" spans="2:5" x14ac:dyDescent="0.25">
      <c r="B126" s="1">
        <f t="shared" si="5"/>
        <v>54</v>
      </c>
      <c r="C126" s="1">
        <f t="shared" si="4"/>
        <v>7</v>
      </c>
      <c r="D126" s="1">
        <f t="shared" si="6"/>
        <v>117.99164344167623</v>
      </c>
      <c r="E126" s="1">
        <f t="shared" si="7"/>
        <v>0.9290680585958756</v>
      </c>
    </row>
    <row r="127" spans="2:5" x14ac:dyDescent="0.25">
      <c r="B127" s="1">
        <f t="shared" si="5"/>
        <v>54.5</v>
      </c>
      <c r="C127" s="1">
        <f t="shared" si="4"/>
        <v>7</v>
      </c>
      <c r="D127" s="1">
        <f t="shared" si="6"/>
        <v>112.98918485476551</v>
      </c>
      <c r="E127" s="1">
        <f t="shared" si="7"/>
        <v>0.88967862090366512</v>
      </c>
    </row>
    <row r="128" spans="2:5" x14ac:dyDescent="0.25">
      <c r="B128" s="1">
        <f t="shared" si="5"/>
        <v>55</v>
      </c>
      <c r="C128" s="1">
        <f t="shared" si="4"/>
        <v>7</v>
      </c>
      <c r="D128" s="1">
        <f t="shared" si="6"/>
        <v>108.19881410038104</v>
      </c>
      <c r="E128" s="1">
        <f t="shared" si="7"/>
        <v>0.85195916614473288</v>
      </c>
    </row>
    <row r="129" spans="2:5" x14ac:dyDescent="0.25">
      <c r="B129" s="1">
        <f t="shared" si="5"/>
        <v>55.5</v>
      </c>
      <c r="C129" s="1">
        <f t="shared" si="4"/>
        <v>7</v>
      </c>
      <c r="D129" s="1">
        <f t="shared" si="6"/>
        <v>103.61153935021999</v>
      </c>
      <c r="E129" s="1">
        <f t="shared" si="7"/>
        <v>0.81583889252141739</v>
      </c>
    </row>
    <row r="130" spans="2:5" x14ac:dyDescent="0.25">
      <c r="B130" s="1">
        <f t="shared" si="5"/>
        <v>56</v>
      </c>
      <c r="C130" s="1">
        <f t="shared" si="4"/>
        <v>8</v>
      </c>
      <c r="D130" s="1">
        <f t="shared" si="6"/>
        <v>199.21875</v>
      </c>
      <c r="E130" s="1">
        <f t="shared" si="7"/>
        <v>0.78125000000000022</v>
      </c>
    </row>
    <row r="131" spans="2:5" x14ac:dyDescent="0.25">
      <c r="B131" s="1">
        <f t="shared" si="5"/>
        <v>56.5</v>
      </c>
      <c r="C131" s="1">
        <f t="shared" si="4"/>
        <v>8</v>
      </c>
      <c r="D131" s="1">
        <f t="shared" si="6"/>
        <v>190.77252857666898</v>
      </c>
      <c r="E131" s="1">
        <f t="shared" si="7"/>
        <v>0.74812756304576078</v>
      </c>
    </row>
    <row r="132" spans="2:5" x14ac:dyDescent="0.25">
      <c r="B132" s="1">
        <f t="shared" si="5"/>
        <v>57</v>
      </c>
      <c r="C132" s="1">
        <f t="shared" si="4"/>
        <v>8</v>
      </c>
      <c r="D132" s="1">
        <f t="shared" si="6"/>
        <v>182.6843992321806</v>
      </c>
      <c r="E132" s="1">
        <f t="shared" si="7"/>
        <v>0.71640940875364933</v>
      </c>
    </row>
    <row r="133" spans="2:5" x14ac:dyDescent="0.25">
      <c r="B133" s="1">
        <f t="shared" si="5"/>
        <v>57.5</v>
      </c>
      <c r="C133" s="1">
        <f t="shared" si="4"/>
        <v>8</v>
      </c>
      <c r="D133" s="1">
        <f t="shared" si="6"/>
        <v>174.93918003718412</v>
      </c>
      <c r="E133" s="1">
        <f t="shared" si="7"/>
        <v>0.68603600014582011</v>
      </c>
    </row>
    <row r="134" spans="2:5" x14ac:dyDescent="0.25">
      <c r="B134" s="1">
        <f t="shared" si="5"/>
        <v>58</v>
      </c>
      <c r="C134" s="1">
        <f t="shared" si="4"/>
        <v>8</v>
      </c>
      <c r="D134" s="1">
        <f t="shared" si="6"/>
        <v>167.52233272632594</v>
      </c>
      <c r="E134" s="1">
        <f t="shared" si="7"/>
        <v>0.65695032441696433</v>
      </c>
    </row>
    <row r="135" spans="2:5" x14ac:dyDescent="0.25">
      <c r="B135" s="1">
        <f t="shared" si="5"/>
        <v>58.5</v>
      </c>
      <c r="C135" s="1">
        <f t="shared" si="4"/>
        <v>8</v>
      </c>
      <c r="D135" s="1">
        <f t="shared" si="6"/>
        <v>160.41993540900776</v>
      </c>
      <c r="E135" s="1">
        <f t="shared" si="7"/>
        <v>0.62909778591767784</v>
      </c>
    </row>
    <row r="136" spans="2:5" x14ac:dyDescent="0.25">
      <c r="B136" s="1">
        <f t="shared" si="5"/>
        <v>59</v>
      </c>
      <c r="C136" s="1">
        <f t="shared" si="4"/>
        <v>8</v>
      </c>
      <c r="D136" s="1">
        <f t="shared" si="6"/>
        <v>153.61865643711911</v>
      </c>
      <c r="E136" s="1">
        <f t="shared" si="7"/>
        <v>0.60242610367497718</v>
      </c>
    </row>
    <row r="137" spans="2:5" x14ac:dyDescent="0.25">
      <c r="B137" s="1">
        <f t="shared" si="5"/>
        <v>59.5</v>
      </c>
      <c r="C137" s="1">
        <f t="shared" si="4"/>
        <v>8</v>
      </c>
      <c r="D137" s="1">
        <f t="shared" si="6"/>
        <v>147.10572938069231</v>
      </c>
      <c r="E137" s="1">
        <f t="shared" si="7"/>
        <v>0.5768852132576171</v>
      </c>
    </row>
    <row r="138" spans="2:5" x14ac:dyDescent="0.25">
      <c r="B138" s="1">
        <f t="shared" si="5"/>
        <v>60</v>
      </c>
      <c r="C138" s="1">
        <f t="shared" si="4"/>
        <v>8</v>
      </c>
      <c r="D138" s="1">
        <f t="shared" si="6"/>
        <v>140.86892906450751</v>
      </c>
      <c r="E138" s="1">
        <f t="shared" si="7"/>
        <v>0.55242717280199038</v>
      </c>
    </row>
    <row r="139" spans="2:5" x14ac:dyDescent="0.25">
      <c r="B139" s="1">
        <f t="shared" si="5"/>
        <v>60.5</v>
      </c>
      <c r="C139" s="1">
        <f t="shared" si="4"/>
        <v>8</v>
      </c>
      <c r="D139" s="1">
        <f t="shared" si="6"/>
        <v>134.89654862066703</v>
      </c>
      <c r="E139" s="1">
        <f t="shared" si="7"/>
        <v>0.5290060730222238</v>
      </c>
    </row>
    <row r="140" spans="2:5" x14ac:dyDescent="0.25">
      <c r="B140" s="1">
        <f t="shared" si="5"/>
        <v>61</v>
      </c>
      <c r="C140" s="1">
        <f t="shared" si="4"/>
        <v>8</v>
      </c>
      <c r="D140" s="1">
        <f t="shared" si="6"/>
        <v>129.17737751406543</v>
      </c>
      <c r="E140" s="1">
        <f t="shared" si="7"/>
        <v>0.50657795103555059</v>
      </c>
    </row>
    <row r="141" spans="2:5" x14ac:dyDescent="0.25">
      <c r="B141" s="1">
        <f t="shared" si="5"/>
        <v>61.5</v>
      </c>
      <c r="C141" s="1">
        <f t="shared" si="4"/>
        <v>8</v>
      </c>
      <c r="D141" s="1">
        <f t="shared" si="6"/>
        <v>123.7006804995072</v>
      </c>
      <c r="E141" s="1">
        <f t="shared" si="7"/>
        <v>0.48510070784120468</v>
      </c>
    </row>
    <row r="142" spans="2:5" x14ac:dyDescent="0.25">
      <c r="B142" s="1">
        <f t="shared" si="5"/>
        <v>62</v>
      </c>
      <c r="C142" s="1">
        <f t="shared" si="4"/>
        <v>8</v>
      </c>
      <c r="D142" s="1">
        <f t="shared" si="6"/>
        <v>118.45617747097417</v>
      </c>
      <c r="E142" s="1">
        <f t="shared" si="7"/>
        <v>0.4645340292979378</v>
      </c>
    </row>
    <row r="143" spans="2:5" x14ac:dyDescent="0.25">
      <c r="B143" s="1">
        <f t="shared" si="5"/>
        <v>62.5</v>
      </c>
      <c r="C143" s="1">
        <f t="shared" si="4"/>
        <v>8</v>
      </c>
      <c r="D143" s="1">
        <f t="shared" si="6"/>
        <v>113.43402416521735</v>
      </c>
      <c r="E143" s="1">
        <f t="shared" si="7"/>
        <v>0.44483931045183289</v>
      </c>
    </row>
    <row r="144" spans="2:5" x14ac:dyDescent="0.25">
      <c r="B144" s="1">
        <f t="shared" si="5"/>
        <v>63</v>
      </c>
      <c r="C144" s="1">
        <f t="shared" si="4"/>
        <v>8</v>
      </c>
      <c r="D144" s="1">
        <f t="shared" si="6"/>
        <v>108.6247936834534</v>
      </c>
      <c r="E144" s="1">
        <f t="shared" si="7"/>
        <v>0.42597958307236644</v>
      </c>
    </row>
    <row r="145" spans="2:5" x14ac:dyDescent="0.25">
      <c r="B145" s="1">
        <f t="shared" si="5"/>
        <v>63.5</v>
      </c>
      <c r="C145" s="1">
        <f t="shared" si="4"/>
        <v>8</v>
      </c>
      <c r="D145" s="1">
        <f t="shared" si="6"/>
        <v>104.01945879648069</v>
      </c>
      <c r="E145" s="1">
        <f t="shared" si="7"/>
        <v>0.4079194462607087</v>
      </c>
    </row>
    <row r="146" spans="2:5" x14ac:dyDescent="0.25">
      <c r="B146" s="1">
        <f t="shared" si="5"/>
        <v>64</v>
      </c>
      <c r="C146" s="1">
        <f t="shared" ref="C146:C209" si="8">IF(FLOOR($B146/$D$12,1)+1&lt;=$D$11,FLOOR($B146/$D$12,1)+1,$D$11)</f>
        <v>9</v>
      </c>
      <c r="D146" s="1">
        <f t="shared" si="6"/>
        <v>199.609375</v>
      </c>
      <c r="E146" s="1">
        <f t="shared" si="7"/>
        <v>0.39062500000000011</v>
      </c>
    </row>
    <row r="147" spans="2:5" x14ac:dyDescent="0.25">
      <c r="B147" s="1">
        <f t="shared" ref="B147:B210" si="9">B146+$D$13</f>
        <v>64.5</v>
      </c>
      <c r="C147" s="1">
        <f t="shared" si="8"/>
        <v>9</v>
      </c>
      <c r="D147" s="1">
        <f t="shared" ref="D147:D210" si="10">($D$10)*(1-EXP(-$C147*$G$14*$D$12))*$G$15*EXP(-$G$14*($B147-(($C147-1)*$D$12)))+($D$9-$D$10)*EXP(-$G$14*B147)</f>
        <v>191.14659235819187</v>
      </c>
      <c r="E147" s="1">
        <f t="shared" ref="E147:E210" si="11">(($D$9))*EXP(-$G$14*B147)</f>
        <v>0.37406378152288033</v>
      </c>
    </row>
    <row r="148" spans="2:5" x14ac:dyDescent="0.25">
      <c r="B148" s="1">
        <f t="shared" si="9"/>
        <v>65</v>
      </c>
      <c r="C148" s="1">
        <f t="shared" si="8"/>
        <v>9</v>
      </c>
      <c r="D148" s="1">
        <f t="shared" si="10"/>
        <v>183.04260393655741</v>
      </c>
      <c r="E148" s="1">
        <f t="shared" si="11"/>
        <v>0.35820470437682467</v>
      </c>
    </row>
    <row r="149" spans="2:5" x14ac:dyDescent="0.25">
      <c r="B149" s="1">
        <f t="shared" si="9"/>
        <v>65.5</v>
      </c>
      <c r="C149" s="1">
        <f t="shared" si="8"/>
        <v>9</v>
      </c>
      <c r="D149" s="1">
        <f t="shared" si="10"/>
        <v>175.28219803725705</v>
      </c>
      <c r="E149" s="1">
        <f t="shared" si="11"/>
        <v>0.34301800007291</v>
      </c>
    </row>
    <row r="150" spans="2:5" x14ac:dyDescent="0.25">
      <c r="B150" s="1">
        <f t="shared" si="9"/>
        <v>66</v>
      </c>
      <c r="C150" s="1">
        <f t="shared" si="8"/>
        <v>9</v>
      </c>
      <c r="D150" s="1">
        <f t="shared" si="10"/>
        <v>167.8508078885344</v>
      </c>
      <c r="E150" s="1">
        <f t="shared" si="11"/>
        <v>0.32847516220848244</v>
      </c>
    </row>
    <row r="151" spans="2:5" x14ac:dyDescent="0.25">
      <c r="B151" s="1">
        <f t="shared" si="9"/>
        <v>66.5</v>
      </c>
      <c r="C151" s="1">
        <f t="shared" si="8"/>
        <v>9</v>
      </c>
      <c r="D151" s="1">
        <f t="shared" si="10"/>
        <v>160.7344843019666</v>
      </c>
      <c r="E151" s="1">
        <f t="shared" si="11"/>
        <v>0.31454889295883892</v>
      </c>
    </row>
    <row r="152" spans="2:5" x14ac:dyDescent="0.25">
      <c r="B152" s="1">
        <f t="shared" si="9"/>
        <v>67</v>
      </c>
      <c r="C152" s="1">
        <f t="shared" si="8"/>
        <v>9</v>
      </c>
      <c r="D152" s="1">
        <f t="shared" si="10"/>
        <v>153.91986948895661</v>
      </c>
      <c r="E152" s="1">
        <f t="shared" si="11"/>
        <v>0.30121305183748853</v>
      </c>
    </row>
    <row r="153" spans="2:5" x14ac:dyDescent="0.25">
      <c r="B153" s="1">
        <f t="shared" si="9"/>
        <v>67.5</v>
      </c>
      <c r="C153" s="1">
        <f t="shared" si="8"/>
        <v>9</v>
      </c>
      <c r="D153" s="1">
        <f t="shared" si="10"/>
        <v>147.39417198732113</v>
      </c>
      <c r="E153" s="1">
        <f t="shared" si="11"/>
        <v>0.28844260662880855</v>
      </c>
    </row>
    <row r="154" spans="2:5" x14ac:dyDescent="0.25">
      <c r="B154" s="1">
        <f t="shared" si="9"/>
        <v>68</v>
      </c>
      <c r="C154" s="1">
        <f t="shared" si="8"/>
        <v>9</v>
      </c>
      <c r="D154" s="1">
        <f t="shared" si="10"/>
        <v>141.14514265090853</v>
      </c>
      <c r="E154" s="1">
        <f t="shared" si="11"/>
        <v>0.27621358640099514</v>
      </c>
    </row>
    <row r="155" spans="2:5" x14ac:dyDescent="0.25">
      <c r="B155" s="1">
        <f t="shared" si="9"/>
        <v>68.5</v>
      </c>
      <c r="C155" s="1">
        <f t="shared" si="8"/>
        <v>9</v>
      </c>
      <c r="D155" s="1">
        <f t="shared" si="10"/>
        <v>135.16105165717815</v>
      </c>
      <c r="E155" s="1">
        <f t="shared" si="11"/>
        <v>0.2645030365111119</v>
      </c>
    </row>
    <row r="156" spans="2:5" x14ac:dyDescent="0.25">
      <c r="B156" s="1">
        <f t="shared" si="9"/>
        <v>69</v>
      </c>
      <c r="C156" s="1">
        <f t="shared" si="8"/>
        <v>9</v>
      </c>
      <c r="D156" s="1">
        <f t="shared" si="10"/>
        <v>129.43066648958319</v>
      </c>
      <c r="E156" s="1">
        <f t="shared" si="11"/>
        <v>0.25328897551777529</v>
      </c>
    </row>
    <row r="157" spans="2:5" x14ac:dyDescent="0.25">
      <c r="B157" s="1">
        <f t="shared" si="9"/>
        <v>69.5</v>
      </c>
      <c r="C157" s="1">
        <f t="shared" si="8"/>
        <v>9</v>
      </c>
      <c r="D157" s="1">
        <f t="shared" si="10"/>
        <v>123.94323085342779</v>
      </c>
      <c r="E157" s="1">
        <f t="shared" si="11"/>
        <v>0.24255035392060231</v>
      </c>
    </row>
    <row r="158" spans="2:5" x14ac:dyDescent="0.25">
      <c r="B158" s="1">
        <f t="shared" si="9"/>
        <v>70</v>
      </c>
      <c r="C158" s="1">
        <f t="shared" si="8"/>
        <v>9</v>
      </c>
      <c r="D158" s="1">
        <f t="shared" si="10"/>
        <v>118.68844448562314</v>
      </c>
      <c r="E158" s="1">
        <f t="shared" si="11"/>
        <v>0.23226701464896909</v>
      </c>
    </row>
    <row r="159" spans="2:5" x14ac:dyDescent="0.25">
      <c r="B159" s="1">
        <f t="shared" si="9"/>
        <v>70.5</v>
      </c>
      <c r="C159" s="1">
        <f t="shared" si="8"/>
        <v>9</v>
      </c>
      <c r="D159" s="1">
        <f t="shared" si="10"/>
        <v>113.65644382044326</v>
      </c>
      <c r="E159" s="1">
        <f t="shared" si="11"/>
        <v>0.22241965522591645</v>
      </c>
    </row>
    <row r="160" spans="2:5" x14ac:dyDescent="0.25">
      <c r="B160" s="1">
        <f t="shared" si="9"/>
        <v>71</v>
      </c>
      <c r="C160" s="1">
        <f t="shared" si="8"/>
        <v>9</v>
      </c>
      <c r="D160" s="1">
        <f t="shared" si="10"/>
        <v>108.83778347498959</v>
      </c>
      <c r="E160" s="1">
        <f t="shared" si="11"/>
        <v>0.21298979153618319</v>
      </c>
    </row>
    <row r="161" spans="2:5" x14ac:dyDescent="0.25">
      <c r="B161" s="1">
        <f t="shared" si="9"/>
        <v>71.5</v>
      </c>
      <c r="C161" s="1">
        <f t="shared" si="8"/>
        <v>9</v>
      </c>
      <c r="D161" s="1">
        <f t="shared" si="10"/>
        <v>104.22341851961104</v>
      </c>
      <c r="E161" s="1">
        <f t="shared" si="11"/>
        <v>0.20395972313035429</v>
      </c>
    </row>
    <row r="162" spans="2:5" x14ac:dyDescent="0.25">
      <c r="B162" s="1">
        <f t="shared" si="9"/>
        <v>72</v>
      </c>
      <c r="C162" s="1">
        <f t="shared" si="8"/>
        <v>10</v>
      </c>
      <c r="D162" s="1">
        <f t="shared" si="10"/>
        <v>199.8046875</v>
      </c>
      <c r="E162" s="1">
        <f t="shared" si="11"/>
        <v>0.1953125</v>
      </c>
    </row>
    <row r="163" spans="2:5" x14ac:dyDescent="0.25">
      <c r="B163" s="1">
        <f t="shared" si="9"/>
        <v>72.5</v>
      </c>
      <c r="C163" s="1">
        <f t="shared" si="8"/>
        <v>10</v>
      </c>
      <c r="D163" s="1">
        <f t="shared" si="10"/>
        <v>191.3336242489533</v>
      </c>
      <c r="E163" s="1">
        <f t="shared" si="11"/>
        <v>0.18703189076144017</v>
      </c>
    </row>
    <row r="164" spans="2:5" x14ac:dyDescent="0.25">
      <c r="B164" s="1">
        <f t="shared" si="9"/>
        <v>73</v>
      </c>
      <c r="C164" s="1">
        <f t="shared" si="8"/>
        <v>10</v>
      </c>
      <c r="D164" s="1">
        <f t="shared" si="10"/>
        <v>183.22170628874582</v>
      </c>
      <c r="E164" s="1">
        <f t="shared" si="11"/>
        <v>0.17910235218841233</v>
      </c>
    </row>
    <row r="165" spans="2:5" x14ac:dyDescent="0.25">
      <c r="B165" s="1">
        <f t="shared" si="9"/>
        <v>73.5</v>
      </c>
      <c r="C165" s="1">
        <f t="shared" si="8"/>
        <v>10</v>
      </c>
      <c r="D165" s="1">
        <f t="shared" si="10"/>
        <v>175.4537070372935</v>
      </c>
      <c r="E165" s="1">
        <f t="shared" si="11"/>
        <v>0.17150900003645514</v>
      </c>
    </row>
    <row r="166" spans="2:5" x14ac:dyDescent="0.25">
      <c r="B166" s="1">
        <f t="shared" si="9"/>
        <v>74</v>
      </c>
      <c r="C166" s="1">
        <f t="shared" si="8"/>
        <v>10</v>
      </c>
      <c r="D166" s="1">
        <f t="shared" si="10"/>
        <v>168.01504546963866</v>
      </c>
      <c r="E166" s="1">
        <f t="shared" si="11"/>
        <v>0.16423758110424119</v>
      </c>
    </row>
    <row r="167" spans="2:5" x14ac:dyDescent="0.25">
      <c r="B167" s="1">
        <f t="shared" si="9"/>
        <v>74.5</v>
      </c>
      <c r="C167" s="1">
        <f t="shared" si="8"/>
        <v>10</v>
      </c>
      <c r="D167" s="1">
        <f t="shared" si="10"/>
        <v>160.89175874844602</v>
      </c>
      <c r="E167" s="1">
        <f t="shared" si="11"/>
        <v>0.15727444647941943</v>
      </c>
    </row>
    <row r="168" spans="2:5" x14ac:dyDescent="0.25">
      <c r="B168" s="1">
        <f t="shared" si="9"/>
        <v>75</v>
      </c>
      <c r="C168" s="1">
        <f t="shared" si="8"/>
        <v>10</v>
      </c>
      <c r="D168" s="1">
        <f t="shared" si="10"/>
        <v>154.07047601487534</v>
      </c>
      <c r="E168" s="1">
        <f t="shared" si="11"/>
        <v>0.15060652591874427</v>
      </c>
    </row>
    <row r="169" spans="2:5" x14ac:dyDescent="0.25">
      <c r="B169" s="1">
        <f t="shared" si="9"/>
        <v>75.5</v>
      </c>
      <c r="C169" s="1">
        <f t="shared" si="8"/>
        <v>10</v>
      </c>
      <c r="D169" s="1">
        <f t="shared" si="10"/>
        <v>147.53839329063553</v>
      </c>
      <c r="E169" s="1">
        <f t="shared" si="11"/>
        <v>0.14422130331440425</v>
      </c>
    </row>
    <row r="170" spans="2:5" x14ac:dyDescent="0.25">
      <c r="B170" s="1">
        <f t="shared" si="9"/>
        <v>76</v>
      </c>
      <c r="C170" s="1">
        <f t="shared" si="8"/>
        <v>10</v>
      </c>
      <c r="D170" s="1">
        <f t="shared" si="10"/>
        <v>141.283249444109</v>
      </c>
      <c r="E170" s="1">
        <f t="shared" si="11"/>
        <v>0.13810679320049757</v>
      </c>
    </row>
    <row r="171" spans="2:5" x14ac:dyDescent="0.25">
      <c r="B171" s="1">
        <f t="shared" si="9"/>
        <v>76.5</v>
      </c>
      <c r="C171" s="1">
        <f t="shared" si="8"/>
        <v>10</v>
      </c>
      <c r="D171" s="1">
        <f t="shared" si="10"/>
        <v>135.29330317543372</v>
      </c>
      <c r="E171" s="1">
        <f t="shared" si="11"/>
        <v>0.13225151825555592</v>
      </c>
    </row>
    <row r="172" spans="2:5" x14ac:dyDescent="0.25">
      <c r="B172" s="1">
        <f t="shared" si="9"/>
        <v>77</v>
      </c>
      <c r="C172" s="1">
        <f t="shared" si="8"/>
        <v>10</v>
      </c>
      <c r="D172" s="1">
        <f t="shared" si="10"/>
        <v>129.55731097734207</v>
      </c>
      <c r="E172" s="1">
        <f t="shared" si="11"/>
        <v>0.12664448775888765</v>
      </c>
    </row>
    <row r="173" spans="2:5" x14ac:dyDescent="0.25">
      <c r="B173" s="1">
        <f t="shared" si="9"/>
        <v>77.5</v>
      </c>
      <c r="C173" s="1">
        <f t="shared" si="8"/>
        <v>10</v>
      </c>
      <c r="D173" s="1">
        <f t="shared" si="10"/>
        <v>124.0645060303881</v>
      </c>
      <c r="E173" s="1">
        <f t="shared" si="11"/>
        <v>0.12127517696030125</v>
      </c>
    </row>
    <row r="174" spans="2:5" x14ac:dyDescent="0.25">
      <c r="B174" s="1">
        <f t="shared" si="9"/>
        <v>78</v>
      </c>
      <c r="C174" s="1">
        <f t="shared" si="8"/>
        <v>10</v>
      </c>
      <c r="D174" s="1">
        <f t="shared" si="10"/>
        <v>118.80457799294761</v>
      </c>
      <c r="E174" s="1">
        <f t="shared" si="11"/>
        <v>0.11613350732448455</v>
      </c>
    </row>
    <row r="175" spans="2:5" x14ac:dyDescent="0.25">
      <c r="B175" s="1">
        <f t="shared" si="9"/>
        <v>78.5</v>
      </c>
      <c r="C175" s="1">
        <f t="shared" si="8"/>
        <v>10</v>
      </c>
      <c r="D175" s="1">
        <f t="shared" si="10"/>
        <v>113.76765364805622</v>
      </c>
      <c r="E175" s="1">
        <f t="shared" si="11"/>
        <v>0.11120982761295821</v>
      </c>
    </row>
    <row r="176" spans="2:5" x14ac:dyDescent="0.25">
      <c r="B176" s="1">
        <f t="shared" si="9"/>
        <v>79</v>
      </c>
      <c r="C176" s="1">
        <f t="shared" si="8"/>
        <v>10</v>
      </c>
      <c r="D176" s="1">
        <f t="shared" si="10"/>
        <v>108.94427837075767</v>
      </c>
      <c r="E176" s="1">
        <f t="shared" si="11"/>
        <v>0.1064948957680916</v>
      </c>
    </row>
    <row r="177" spans="2:5" x14ac:dyDescent="0.25">
      <c r="B177" s="1">
        <f t="shared" si="9"/>
        <v>79.5</v>
      </c>
      <c r="C177" s="1">
        <f t="shared" si="8"/>
        <v>10</v>
      </c>
      <c r="D177" s="1">
        <f t="shared" si="10"/>
        <v>104.32539838117621</v>
      </c>
      <c r="E177" s="1">
        <f t="shared" si="11"/>
        <v>0.10197986156517715</v>
      </c>
    </row>
    <row r="178" spans="2:5" x14ac:dyDescent="0.25">
      <c r="B178" s="1">
        <f t="shared" si="9"/>
        <v>80</v>
      </c>
      <c r="C178" s="1">
        <f t="shared" si="8"/>
        <v>10</v>
      </c>
      <c r="D178" s="1">
        <f t="shared" si="10"/>
        <v>99.90234375</v>
      </c>
      <c r="E178" s="1">
        <f t="shared" si="11"/>
        <v>9.765625E-2</v>
      </c>
    </row>
    <row r="179" spans="2:5" x14ac:dyDescent="0.25">
      <c r="B179" s="1">
        <f t="shared" si="9"/>
        <v>80.5</v>
      </c>
      <c r="C179" s="1">
        <f t="shared" si="8"/>
        <v>10</v>
      </c>
      <c r="D179" s="1">
        <f t="shared" si="10"/>
        <v>95.66681212447665</v>
      </c>
      <c r="E179" s="1">
        <f t="shared" si="11"/>
        <v>9.3515945380720084E-2</v>
      </c>
    </row>
    <row r="180" spans="2:5" x14ac:dyDescent="0.25">
      <c r="B180" s="1">
        <f t="shared" si="9"/>
        <v>81</v>
      </c>
      <c r="C180" s="1">
        <f t="shared" si="8"/>
        <v>10</v>
      </c>
      <c r="D180" s="1">
        <f t="shared" si="10"/>
        <v>91.610853144372911</v>
      </c>
      <c r="E180" s="1">
        <f t="shared" si="11"/>
        <v>8.9551176094206236E-2</v>
      </c>
    </row>
    <row r="181" spans="2:5" x14ac:dyDescent="0.25">
      <c r="B181" s="1">
        <f t="shared" si="9"/>
        <v>81.5</v>
      </c>
      <c r="C181" s="1">
        <f t="shared" si="8"/>
        <v>10</v>
      </c>
      <c r="D181" s="1">
        <f t="shared" si="10"/>
        <v>87.726853518646749</v>
      </c>
      <c r="E181" s="1">
        <f t="shared" si="11"/>
        <v>8.5754500018227556E-2</v>
      </c>
    </row>
    <row r="182" spans="2:5" x14ac:dyDescent="0.25">
      <c r="B182" s="1">
        <f t="shared" si="9"/>
        <v>82</v>
      </c>
      <c r="C182" s="1">
        <f t="shared" si="8"/>
        <v>10</v>
      </c>
      <c r="D182" s="1">
        <f t="shared" si="10"/>
        <v>84.007522734819332</v>
      </c>
      <c r="E182" s="1">
        <f t="shared" si="11"/>
        <v>8.2118790552120596E-2</v>
      </c>
    </row>
    <row r="183" spans="2:5" x14ac:dyDescent="0.25">
      <c r="B183" s="1">
        <f t="shared" si="9"/>
        <v>82.5</v>
      </c>
      <c r="C183" s="1">
        <f t="shared" si="8"/>
        <v>10</v>
      </c>
      <c r="D183" s="1">
        <f t="shared" si="10"/>
        <v>80.445879374223011</v>
      </c>
      <c r="E183" s="1">
        <f t="shared" si="11"/>
        <v>7.8637223239709703E-2</v>
      </c>
    </row>
    <row r="184" spans="2:5" x14ac:dyDescent="0.25">
      <c r="B184" s="1">
        <f t="shared" si="9"/>
        <v>83</v>
      </c>
      <c r="C184" s="1">
        <f t="shared" si="8"/>
        <v>10</v>
      </c>
      <c r="D184" s="1">
        <f t="shared" si="10"/>
        <v>77.03523800743767</v>
      </c>
      <c r="E184" s="1">
        <f t="shared" si="11"/>
        <v>7.5303262959372133E-2</v>
      </c>
    </row>
    <row r="185" spans="2:5" x14ac:dyDescent="0.25">
      <c r="B185" s="1">
        <f t="shared" si="9"/>
        <v>83.5</v>
      </c>
      <c r="C185" s="1">
        <f t="shared" si="8"/>
        <v>10</v>
      </c>
      <c r="D185" s="1">
        <f t="shared" si="10"/>
        <v>73.769196645317763</v>
      </c>
      <c r="E185" s="1">
        <f t="shared" si="11"/>
        <v>7.211065165720211E-2</v>
      </c>
    </row>
    <row r="186" spans="2:5" x14ac:dyDescent="0.25">
      <c r="B186" s="1">
        <f t="shared" si="9"/>
        <v>84</v>
      </c>
      <c r="C186" s="1">
        <f t="shared" si="8"/>
        <v>10</v>
      </c>
      <c r="D186" s="1">
        <f t="shared" si="10"/>
        <v>70.641624722054502</v>
      </c>
      <c r="E186" s="1">
        <f t="shared" si="11"/>
        <v>6.905339660024877E-2</v>
      </c>
    </row>
    <row r="187" spans="2:5" x14ac:dyDescent="0.25">
      <c r="B187" s="1">
        <f t="shared" si="9"/>
        <v>84.5</v>
      </c>
      <c r="C187" s="1">
        <f t="shared" si="8"/>
        <v>10</v>
      </c>
      <c r="D187" s="1">
        <f t="shared" si="10"/>
        <v>67.64665158771686</v>
      </c>
      <c r="E187" s="1">
        <f t="shared" si="11"/>
        <v>6.6125759127777947E-2</v>
      </c>
    </row>
    <row r="188" spans="2:5" x14ac:dyDescent="0.25">
      <c r="B188" s="1">
        <f t="shared" si="9"/>
        <v>85</v>
      </c>
      <c r="C188" s="1">
        <f t="shared" si="8"/>
        <v>10</v>
      </c>
      <c r="D188" s="1">
        <f t="shared" si="10"/>
        <v>64.778655488671049</v>
      </c>
      <c r="E188" s="1">
        <f t="shared" si="11"/>
        <v>6.3322243879443879E-2</v>
      </c>
    </row>
    <row r="189" spans="2:5" x14ac:dyDescent="0.25">
      <c r="B189" s="1">
        <f t="shared" si="9"/>
        <v>85.5</v>
      </c>
      <c r="C189" s="1">
        <f t="shared" si="8"/>
        <v>10</v>
      </c>
      <c r="D189" s="1">
        <f t="shared" si="10"/>
        <v>62.032253015194051</v>
      </c>
      <c r="E189" s="1">
        <f t="shared" si="11"/>
        <v>6.063758848015062E-2</v>
      </c>
    </row>
    <row r="190" spans="2:5" x14ac:dyDescent="0.25">
      <c r="B190" s="1">
        <f t="shared" si="9"/>
        <v>86</v>
      </c>
      <c r="C190" s="1">
        <f t="shared" si="8"/>
        <v>10</v>
      </c>
      <c r="D190" s="1">
        <f t="shared" si="10"/>
        <v>59.402288996473821</v>
      </c>
      <c r="E190" s="1">
        <f t="shared" si="11"/>
        <v>5.806675366224226E-2</v>
      </c>
    </row>
    <row r="191" spans="2:5" x14ac:dyDescent="0.25">
      <c r="B191" s="1">
        <f t="shared" si="9"/>
        <v>86.5</v>
      </c>
      <c r="C191" s="1">
        <f t="shared" si="8"/>
        <v>10</v>
      </c>
      <c r="D191" s="1">
        <f t="shared" si="10"/>
        <v>56.883826824028098</v>
      </c>
      <c r="E191" s="1">
        <f t="shared" si="11"/>
        <v>5.5604913806479105E-2</v>
      </c>
    </row>
    <row r="192" spans="2:5" x14ac:dyDescent="0.25">
      <c r="B192" s="1">
        <f t="shared" si="9"/>
        <v>87</v>
      </c>
      <c r="C192" s="1">
        <f t="shared" si="8"/>
        <v>10</v>
      </c>
      <c r="D192" s="1">
        <f t="shared" si="10"/>
        <v>54.472139185378836</v>
      </c>
      <c r="E192" s="1">
        <f t="shared" si="11"/>
        <v>5.3247447884045798E-2</v>
      </c>
    </row>
    <row r="193" spans="2:5" x14ac:dyDescent="0.25">
      <c r="B193" s="1">
        <f t="shared" si="9"/>
        <v>87.5</v>
      </c>
      <c r="C193" s="1">
        <f t="shared" si="8"/>
        <v>10</v>
      </c>
      <c r="D193" s="1">
        <f t="shared" si="10"/>
        <v>52.1626991905881</v>
      </c>
      <c r="E193" s="1">
        <f t="shared" si="11"/>
        <v>5.0989930782588573E-2</v>
      </c>
    </row>
    <row r="194" spans="2:5" x14ac:dyDescent="0.25">
      <c r="B194" s="1">
        <f t="shared" si="9"/>
        <v>88</v>
      </c>
      <c r="C194" s="1">
        <f t="shared" si="8"/>
        <v>10</v>
      </c>
      <c r="D194" s="1">
        <f t="shared" si="10"/>
        <v>49.951171875</v>
      </c>
      <c r="E194" s="1">
        <f t="shared" si="11"/>
        <v>4.8828124999999993E-2</v>
      </c>
    </row>
    <row r="195" spans="2:5" x14ac:dyDescent="0.25">
      <c r="B195" s="1">
        <f t="shared" si="9"/>
        <v>88.5</v>
      </c>
      <c r="C195" s="1">
        <f t="shared" si="8"/>
        <v>10</v>
      </c>
      <c r="D195" s="1">
        <f t="shared" si="10"/>
        <v>47.833406062238332</v>
      </c>
      <c r="E195" s="1">
        <f t="shared" si="11"/>
        <v>4.6757972690360076E-2</v>
      </c>
    </row>
    <row r="196" spans="2:5" x14ac:dyDescent="0.25">
      <c r="B196" s="1">
        <f t="shared" si="9"/>
        <v>89</v>
      </c>
      <c r="C196" s="1">
        <f t="shared" si="8"/>
        <v>10</v>
      </c>
      <c r="D196" s="1">
        <f t="shared" si="10"/>
        <v>45.805426572186455</v>
      </c>
      <c r="E196" s="1">
        <f t="shared" si="11"/>
        <v>4.4775588047103111E-2</v>
      </c>
    </row>
    <row r="197" spans="2:5" x14ac:dyDescent="0.25">
      <c r="B197" s="1">
        <f t="shared" si="9"/>
        <v>89.5</v>
      </c>
      <c r="C197" s="1">
        <f t="shared" si="8"/>
        <v>10</v>
      </c>
      <c r="D197" s="1">
        <f t="shared" si="10"/>
        <v>43.863426759323382</v>
      </c>
      <c r="E197" s="1">
        <f t="shared" si="11"/>
        <v>4.2877250009113778E-2</v>
      </c>
    </row>
    <row r="198" spans="2:5" x14ac:dyDescent="0.25">
      <c r="B198" s="1">
        <f t="shared" si="9"/>
        <v>90</v>
      </c>
      <c r="C198" s="1">
        <f t="shared" si="8"/>
        <v>10</v>
      </c>
      <c r="D198" s="1">
        <f t="shared" si="10"/>
        <v>42.003761367409673</v>
      </c>
      <c r="E198" s="1">
        <f t="shared" si="11"/>
        <v>4.1059395276060298E-2</v>
      </c>
    </row>
    <row r="199" spans="2:5" x14ac:dyDescent="0.25">
      <c r="B199" s="1">
        <f t="shared" si="9"/>
        <v>90.5</v>
      </c>
      <c r="C199" s="1">
        <f t="shared" si="8"/>
        <v>10</v>
      </c>
      <c r="D199" s="1">
        <f t="shared" si="10"/>
        <v>40.222939687111506</v>
      </c>
      <c r="E199" s="1">
        <f t="shared" si="11"/>
        <v>3.9318611619854851E-2</v>
      </c>
    </row>
    <row r="200" spans="2:5" x14ac:dyDescent="0.25">
      <c r="B200" s="1">
        <f t="shared" si="9"/>
        <v>91</v>
      </c>
      <c r="C200" s="1">
        <f t="shared" si="8"/>
        <v>10</v>
      </c>
      <c r="D200" s="1">
        <f t="shared" si="10"/>
        <v>38.517619003718835</v>
      </c>
      <c r="E200" s="1">
        <f t="shared" si="11"/>
        <v>3.765163147968606E-2</v>
      </c>
    </row>
    <row r="201" spans="2:5" x14ac:dyDescent="0.25">
      <c r="B201" s="1">
        <f t="shared" si="9"/>
        <v>91.5</v>
      </c>
      <c r="C201" s="1">
        <f t="shared" si="8"/>
        <v>10</v>
      </c>
      <c r="D201" s="1">
        <f t="shared" si="10"/>
        <v>36.884598322658888</v>
      </c>
      <c r="E201" s="1">
        <f t="shared" si="11"/>
        <v>3.6055325828601055E-2</v>
      </c>
    </row>
    <row r="202" spans="2:5" x14ac:dyDescent="0.25">
      <c r="B202" s="1">
        <f t="shared" si="9"/>
        <v>92</v>
      </c>
      <c r="C202" s="1">
        <f t="shared" si="8"/>
        <v>10</v>
      </c>
      <c r="D202" s="1">
        <f t="shared" si="10"/>
        <v>35.320812361027251</v>
      </c>
      <c r="E202" s="1">
        <f t="shared" si="11"/>
        <v>3.4526698300124385E-2</v>
      </c>
    </row>
    <row r="203" spans="2:5" x14ac:dyDescent="0.25">
      <c r="B203" s="1">
        <f t="shared" si="9"/>
        <v>92.5</v>
      </c>
      <c r="C203" s="1">
        <f t="shared" si="8"/>
        <v>10</v>
      </c>
      <c r="D203" s="1">
        <f t="shared" si="10"/>
        <v>33.82332579385843</v>
      </c>
      <c r="E203" s="1">
        <f t="shared" si="11"/>
        <v>3.3062879563888974E-2</v>
      </c>
    </row>
    <row r="204" spans="2:5" x14ac:dyDescent="0.25">
      <c r="B204" s="1">
        <f t="shared" si="9"/>
        <v>93</v>
      </c>
      <c r="C204" s="1">
        <f t="shared" si="8"/>
        <v>10</v>
      </c>
      <c r="D204" s="1">
        <f t="shared" si="10"/>
        <v>32.389327744335517</v>
      </c>
      <c r="E204" s="1">
        <f t="shared" si="11"/>
        <v>3.1661121939721905E-2</v>
      </c>
    </row>
    <row r="205" spans="2:5" x14ac:dyDescent="0.25">
      <c r="B205" s="1">
        <f t="shared" si="9"/>
        <v>93.5</v>
      </c>
      <c r="C205" s="1">
        <f t="shared" si="8"/>
        <v>10</v>
      </c>
      <c r="D205" s="1">
        <f t="shared" si="10"/>
        <v>31.016126507597029</v>
      </c>
      <c r="E205" s="1">
        <f t="shared" si="11"/>
        <v>3.0318794240075282E-2</v>
      </c>
    </row>
    <row r="206" spans="2:5" x14ac:dyDescent="0.25">
      <c r="B206" s="1">
        <f t="shared" si="9"/>
        <v>94</v>
      </c>
      <c r="C206" s="1">
        <f t="shared" si="8"/>
        <v>10</v>
      </c>
      <c r="D206" s="1">
        <f t="shared" si="10"/>
        <v>29.701144498236904</v>
      </c>
      <c r="E206" s="1">
        <f t="shared" si="11"/>
        <v>2.9033376831121102E-2</v>
      </c>
    </row>
    <row r="207" spans="2:5" x14ac:dyDescent="0.25">
      <c r="B207" s="1">
        <f t="shared" si="9"/>
        <v>94.5</v>
      </c>
      <c r="C207" s="1">
        <f t="shared" si="8"/>
        <v>10</v>
      </c>
      <c r="D207" s="1">
        <f t="shared" si="10"/>
        <v>28.441913412014056</v>
      </c>
      <c r="E207" s="1">
        <f t="shared" si="11"/>
        <v>2.7802456903239573E-2</v>
      </c>
    </row>
    <row r="208" spans="2:5" x14ac:dyDescent="0.25">
      <c r="B208" s="1">
        <f t="shared" si="9"/>
        <v>95</v>
      </c>
      <c r="C208" s="1">
        <f t="shared" si="8"/>
        <v>10</v>
      </c>
      <c r="D208" s="1">
        <f t="shared" si="10"/>
        <v>27.236069592689418</v>
      </c>
      <c r="E208" s="1">
        <f t="shared" si="11"/>
        <v>2.662372394202292E-2</v>
      </c>
    </row>
    <row r="209" spans="2:5" x14ac:dyDescent="0.25">
      <c r="B209" s="1">
        <f t="shared" si="9"/>
        <v>95.5</v>
      </c>
      <c r="C209" s="1">
        <f t="shared" si="8"/>
        <v>10</v>
      </c>
      <c r="D209" s="1">
        <f t="shared" si="10"/>
        <v>26.08134959529405</v>
      </c>
      <c r="E209" s="1">
        <f t="shared" si="11"/>
        <v>2.5494965391294304E-2</v>
      </c>
    </row>
    <row r="210" spans="2:5" x14ac:dyDescent="0.25">
      <c r="B210" s="1">
        <f t="shared" si="9"/>
        <v>96</v>
      </c>
      <c r="C210" s="1">
        <f t="shared" ref="C210:C273" si="12">IF(FLOOR($B210/$D$12,1)+1&lt;=$D$11,FLOOR($B210/$D$12,1)+1,$D$11)</f>
        <v>10</v>
      </c>
      <c r="D210" s="1">
        <f t="shared" si="10"/>
        <v>24.975585937500007</v>
      </c>
      <c r="E210" s="1">
        <f t="shared" si="11"/>
        <v>2.4414062500000017E-2</v>
      </c>
    </row>
    <row r="211" spans="2:5" x14ac:dyDescent="0.25">
      <c r="B211" s="1">
        <f t="shared" ref="B211:B274" si="13">B210+$D$13</f>
        <v>96.5</v>
      </c>
      <c r="C211" s="1">
        <f t="shared" si="12"/>
        <v>10</v>
      </c>
      <c r="D211" s="1">
        <f t="shared" ref="D211:D274" si="14">($D$10)*(1-EXP(-$C211*$G$14*$D$12))*$G$15*EXP(-$G$14*($B211-(($C211-1)*$D$12)))+($D$9-$D$10)*EXP(-$G$14*B211)</f>
        <v>23.916703031119162</v>
      </c>
      <c r="E211" s="1">
        <f t="shared" ref="E211:E274" si="15">(($D$9))*EXP(-$G$14*B211)</f>
        <v>2.3378986345180035E-2</v>
      </c>
    </row>
    <row r="212" spans="2:5" x14ac:dyDescent="0.25">
      <c r="B212" s="1">
        <f t="shared" si="13"/>
        <v>97</v>
      </c>
      <c r="C212" s="1">
        <f t="shared" si="12"/>
        <v>10</v>
      </c>
      <c r="D212" s="1">
        <f t="shared" si="14"/>
        <v>22.902713286093228</v>
      </c>
      <c r="E212" s="1">
        <f t="shared" si="15"/>
        <v>2.2387794023551556E-2</v>
      </c>
    </row>
    <row r="213" spans="2:5" x14ac:dyDescent="0.25">
      <c r="B213" s="1">
        <f t="shared" si="13"/>
        <v>97.5</v>
      </c>
      <c r="C213" s="1">
        <f t="shared" si="12"/>
        <v>10</v>
      </c>
      <c r="D213" s="1">
        <f t="shared" si="14"/>
        <v>21.931713379661691</v>
      </c>
      <c r="E213" s="1">
        <f t="shared" si="15"/>
        <v>2.1438625004556885E-2</v>
      </c>
    </row>
    <row r="214" spans="2:5" x14ac:dyDescent="0.25">
      <c r="B214" s="1">
        <f t="shared" si="13"/>
        <v>98</v>
      </c>
      <c r="C214" s="1">
        <f t="shared" si="12"/>
        <v>10</v>
      </c>
      <c r="D214" s="1">
        <f t="shared" si="14"/>
        <v>21.001880683704837</v>
      </c>
      <c r="E214" s="1">
        <f t="shared" si="15"/>
        <v>2.0529697638030146E-2</v>
      </c>
    </row>
    <row r="215" spans="2:5" x14ac:dyDescent="0.25">
      <c r="B215" s="1">
        <f t="shared" si="13"/>
        <v>98.5</v>
      </c>
      <c r="C215" s="1">
        <f t="shared" si="12"/>
        <v>10</v>
      </c>
      <c r="D215" s="1">
        <f t="shared" si="14"/>
        <v>20.111469843555753</v>
      </c>
      <c r="E215" s="1">
        <f t="shared" si="15"/>
        <v>1.9659305809927422E-2</v>
      </c>
    </row>
    <row r="216" spans="2:5" x14ac:dyDescent="0.25">
      <c r="B216" s="1">
        <f t="shared" si="13"/>
        <v>99</v>
      </c>
      <c r="C216" s="1">
        <f t="shared" si="12"/>
        <v>10</v>
      </c>
      <c r="D216" s="1">
        <f t="shared" si="14"/>
        <v>19.258809501859417</v>
      </c>
      <c r="E216" s="1">
        <f t="shared" si="15"/>
        <v>1.882581573984303E-2</v>
      </c>
    </row>
    <row r="217" spans="2:5" x14ac:dyDescent="0.25">
      <c r="B217" s="1">
        <f t="shared" si="13"/>
        <v>99.5</v>
      </c>
      <c r="C217" s="1">
        <f t="shared" si="12"/>
        <v>10</v>
      </c>
      <c r="D217" s="1">
        <f t="shared" si="14"/>
        <v>18.442299161329448</v>
      </c>
      <c r="E217" s="1">
        <f t="shared" si="15"/>
        <v>1.8027662914300528E-2</v>
      </c>
    </row>
    <row r="218" spans="2:5" x14ac:dyDescent="0.25">
      <c r="B218" s="1">
        <f t="shared" si="13"/>
        <v>100</v>
      </c>
      <c r="C218" s="1">
        <f t="shared" si="12"/>
        <v>10</v>
      </c>
      <c r="D218" s="1">
        <f t="shared" si="14"/>
        <v>17.660406180513625</v>
      </c>
      <c r="E218" s="1">
        <f t="shared" si="15"/>
        <v>1.7263349150062193E-2</v>
      </c>
    </row>
    <row r="219" spans="2:5" x14ac:dyDescent="0.25">
      <c r="B219" s="1">
        <f t="shared" si="13"/>
        <v>100.5</v>
      </c>
      <c r="C219" s="1">
        <f t="shared" si="12"/>
        <v>10</v>
      </c>
      <c r="D219" s="1">
        <f t="shared" si="14"/>
        <v>16.911662896929215</v>
      </c>
      <c r="E219" s="1">
        <f t="shared" si="15"/>
        <v>1.6531439781944483E-2</v>
      </c>
    </row>
    <row r="220" spans="2:5" x14ac:dyDescent="0.25">
      <c r="B220" s="1">
        <f t="shared" si="13"/>
        <v>101</v>
      </c>
      <c r="C220" s="1">
        <f t="shared" si="12"/>
        <v>10</v>
      </c>
      <c r="D220" s="1">
        <f t="shared" si="14"/>
        <v>16.194663872167759</v>
      </c>
      <c r="E220" s="1">
        <f t="shared" si="15"/>
        <v>1.5830560969860952E-2</v>
      </c>
    </row>
    <row r="221" spans="2:5" x14ac:dyDescent="0.25">
      <c r="B221" s="1">
        <f t="shared" si="13"/>
        <v>101.5</v>
      </c>
      <c r="C221" s="1">
        <f t="shared" si="12"/>
        <v>10</v>
      </c>
      <c r="D221" s="1">
        <f t="shared" si="14"/>
        <v>15.508063253798518</v>
      </c>
      <c r="E221" s="1">
        <f t="shared" si="15"/>
        <v>1.5159397120037638E-2</v>
      </c>
    </row>
    <row r="222" spans="2:5" x14ac:dyDescent="0.25">
      <c r="B222" s="1">
        <f t="shared" si="13"/>
        <v>102</v>
      </c>
      <c r="C222" s="1">
        <f t="shared" si="12"/>
        <v>10</v>
      </c>
      <c r="D222" s="1">
        <f t="shared" si="14"/>
        <v>14.850572249118455</v>
      </c>
      <c r="E222" s="1">
        <f t="shared" si="15"/>
        <v>1.4516688415560575E-2</v>
      </c>
    </row>
    <row r="223" spans="2:5" x14ac:dyDescent="0.25">
      <c r="B223" s="1">
        <f t="shared" si="13"/>
        <v>102.5</v>
      </c>
      <c r="C223" s="1">
        <f t="shared" si="12"/>
        <v>10</v>
      </c>
      <c r="D223" s="1">
        <f t="shared" si="14"/>
        <v>14.220956706007025</v>
      </c>
      <c r="E223" s="1">
        <f t="shared" si="15"/>
        <v>1.3901228451619783E-2</v>
      </c>
    </row>
    <row r="224" spans="2:5" x14ac:dyDescent="0.25">
      <c r="B224" s="1">
        <f t="shared" si="13"/>
        <v>103</v>
      </c>
      <c r="C224" s="1">
        <f t="shared" si="12"/>
        <v>10</v>
      </c>
      <c r="D224" s="1">
        <f t="shared" si="14"/>
        <v>13.618034796344707</v>
      </c>
      <c r="E224" s="1">
        <f t="shared" si="15"/>
        <v>1.3311861971011456E-2</v>
      </c>
    </row>
    <row r="225" spans="2:5" x14ac:dyDescent="0.25">
      <c r="B225" s="1">
        <f t="shared" si="13"/>
        <v>103.5</v>
      </c>
      <c r="C225" s="1">
        <f t="shared" si="12"/>
        <v>10</v>
      </c>
      <c r="D225" s="1">
        <f t="shared" si="14"/>
        <v>13.040674797647027</v>
      </c>
      <c r="E225" s="1">
        <f t="shared" si="15"/>
        <v>1.2747482695647152E-2</v>
      </c>
    </row>
    <row r="226" spans="2:5" x14ac:dyDescent="0.25">
      <c r="B226" s="1">
        <f t="shared" si="13"/>
        <v>104</v>
      </c>
      <c r="C226" s="1">
        <f t="shared" si="12"/>
        <v>10</v>
      </c>
      <c r="D226" s="1">
        <f t="shared" si="14"/>
        <v>12.48779296875</v>
      </c>
      <c r="E226" s="1">
        <f t="shared" si="15"/>
        <v>1.2207031250000009E-2</v>
      </c>
    </row>
    <row r="227" spans="2:5" x14ac:dyDescent="0.25">
      <c r="B227" s="1">
        <f t="shared" si="13"/>
        <v>104.5</v>
      </c>
      <c r="C227" s="1">
        <f t="shared" si="12"/>
        <v>10</v>
      </c>
      <c r="D227" s="1">
        <f t="shared" si="14"/>
        <v>11.958351515559579</v>
      </c>
      <c r="E227" s="1">
        <f t="shared" si="15"/>
        <v>1.1689493172590016E-2</v>
      </c>
    </row>
    <row r="228" spans="2:5" x14ac:dyDescent="0.25">
      <c r="B228" s="1">
        <f t="shared" si="13"/>
        <v>105</v>
      </c>
      <c r="C228" s="1">
        <f t="shared" si="12"/>
        <v>10</v>
      </c>
      <c r="D228" s="1">
        <f t="shared" si="14"/>
        <v>11.451356643046619</v>
      </c>
      <c r="E228" s="1">
        <f t="shared" si="15"/>
        <v>1.1193897011775776E-2</v>
      </c>
    </row>
    <row r="229" spans="2:5" x14ac:dyDescent="0.25">
      <c r="B229" s="1">
        <f t="shared" si="13"/>
        <v>105.5</v>
      </c>
      <c r="C229" s="1">
        <f t="shared" si="12"/>
        <v>10</v>
      </c>
      <c r="D229" s="1">
        <f t="shared" si="14"/>
        <v>10.965856689830845</v>
      </c>
      <c r="E229" s="1">
        <f t="shared" si="15"/>
        <v>1.0719312502278441E-2</v>
      </c>
    </row>
    <row r="230" spans="2:5" x14ac:dyDescent="0.25">
      <c r="B230" s="1">
        <f t="shared" si="13"/>
        <v>106</v>
      </c>
      <c r="C230" s="1">
        <f t="shared" si="12"/>
        <v>10</v>
      </c>
      <c r="D230" s="1">
        <f t="shared" si="14"/>
        <v>10.500940341852418</v>
      </c>
      <c r="E230" s="1">
        <f t="shared" si="15"/>
        <v>1.0264848819015073E-2</v>
      </c>
    </row>
    <row r="231" spans="2:5" x14ac:dyDescent="0.25">
      <c r="B231" s="1">
        <f t="shared" si="13"/>
        <v>106.5</v>
      </c>
      <c r="C231" s="1">
        <f t="shared" si="12"/>
        <v>10</v>
      </c>
      <c r="D231" s="1">
        <f t="shared" si="14"/>
        <v>10.055734921777876</v>
      </c>
      <c r="E231" s="1">
        <f t="shared" si="15"/>
        <v>9.8296529049637094E-3</v>
      </c>
    </row>
    <row r="232" spans="2:5" x14ac:dyDescent="0.25">
      <c r="B232" s="1">
        <f t="shared" si="13"/>
        <v>107</v>
      </c>
      <c r="C232" s="1">
        <f t="shared" si="12"/>
        <v>10</v>
      </c>
      <c r="D232" s="1">
        <f t="shared" si="14"/>
        <v>9.6294047509297105</v>
      </c>
      <c r="E232" s="1">
        <f t="shared" si="15"/>
        <v>9.4129078699215132E-3</v>
      </c>
    </row>
    <row r="233" spans="2:5" x14ac:dyDescent="0.25">
      <c r="B233" s="1">
        <f t="shared" si="13"/>
        <v>107.5</v>
      </c>
      <c r="C233" s="1">
        <f t="shared" si="12"/>
        <v>10</v>
      </c>
      <c r="D233" s="1">
        <f t="shared" si="14"/>
        <v>9.2211495806647221</v>
      </c>
      <c r="E233" s="1">
        <f t="shared" si="15"/>
        <v>9.0138314571502638E-3</v>
      </c>
    </row>
    <row r="234" spans="2:5" x14ac:dyDescent="0.25">
      <c r="B234" s="1">
        <f t="shared" si="13"/>
        <v>108</v>
      </c>
      <c r="C234" s="1">
        <f t="shared" si="12"/>
        <v>10</v>
      </c>
      <c r="D234" s="1">
        <f t="shared" si="14"/>
        <v>8.8302030902568127</v>
      </c>
      <c r="E234" s="1">
        <f t="shared" si="15"/>
        <v>8.6316745750310963E-3</v>
      </c>
    </row>
    <row r="235" spans="2:5" x14ac:dyDescent="0.25">
      <c r="B235" s="1">
        <f t="shared" si="13"/>
        <v>108.5</v>
      </c>
      <c r="C235" s="1">
        <f t="shared" si="12"/>
        <v>10</v>
      </c>
      <c r="D235" s="1">
        <f t="shared" si="14"/>
        <v>8.4558314484646075</v>
      </c>
      <c r="E235" s="1">
        <f t="shared" si="15"/>
        <v>8.2657198909722417E-3</v>
      </c>
    </row>
    <row r="236" spans="2:5" x14ac:dyDescent="0.25">
      <c r="B236" s="1">
        <f t="shared" si="13"/>
        <v>109</v>
      </c>
      <c r="C236" s="1">
        <f t="shared" si="12"/>
        <v>10</v>
      </c>
      <c r="D236" s="1">
        <f t="shared" si="14"/>
        <v>8.0973319360838829</v>
      </c>
      <c r="E236" s="1">
        <f t="shared" si="15"/>
        <v>7.9152804849304745E-3</v>
      </c>
    </row>
    <row r="237" spans="2:5" x14ac:dyDescent="0.25">
      <c r="B237" s="1">
        <f t="shared" si="13"/>
        <v>109.5</v>
      </c>
      <c r="C237" s="1">
        <f t="shared" si="12"/>
        <v>10</v>
      </c>
      <c r="D237" s="1">
        <f t="shared" si="14"/>
        <v>7.7540316268992573</v>
      </c>
      <c r="E237" s="1">
        <f t="shared" si="15"/>
        <v>7.5796985600188327E-3</v>
      </c>
    </row>
    <row r="238" spans="2:5" x14ac:dyDescent="0.25">
      <c r="B238" s="1">
        <f t="shared" si="13"/>
        <v>110</v>
      </c>
      <c r="C238" s="1">
        <f t="shared" si="12"/>
        <v>10</v>
      </c>
      <c r="D238" s="1">
        <f t="shared" si="14"/>
        <v>7.4252861245592259</v>
      </c>
      <c r="E238" s="1">
        <f t="shared" si="15"/>
        <v>7.2583442077802877E-3</v>
      </c>
    </row>
    <row r="239" spans="2:5" x14ac:dyDescent="0.25">
      <c r="B239" s="1">
        <f t="shared" si="13"/>
        <v>110.5</v>
      </c>
      <c r="C239" s="1">
        <f t="shared" si="12"/>
        <v>10</v>
      </c>
      <c r="D239" s="1">
        <f t="shared" si="14"/>
        <v>7.1104783530035123</v>
      </c>
      <c r="E239" s="1">
        <f t="shared" si="15"/>
        <v>6.9506142258098915E-3</v>
      </c>
    </row>
    <row r="240" spans="2:5" x14ac:dyDescent="0.25">
      <c r="B240" s="1">
        <f t="shared" si="13"/>
        <v>111</v>
      </c>
      <c r="C240" s="1">
        <f t="shared" si="12"/>
        <v>10</v>
      </c>
      <c r="D240" s="1">
        <f t="shared" si="14"/>
        <v>6.8090173981723563</v>
      </c>
      <c r="E240" s="1">
        <f t="shared" si="15"/>
        <v>6.6559309855057282E-3</v>
      </c>
    </row>
    <row r="241" spans="2:5" x14ac:dyDescent="0.25">
      <c r="B241" s="1">
        <f t="shared" si="13"/>
        <v>111.5</v>
      </c>
      <c r="C241" s="1">
        <f t="shared" si="12"/>
        <v>10</v>
      </c>
      <c r="D241" s="1">
        <f t="shared" si="14"/>
        <v>6.5203373988235134</v>
      </c>
      <c r="E241" s="1">
        <f t="shared" si="15"/>
        <v>6.373741347823576E-3</v>
      </c>
    </row>
    <row r="242" spans="2:5" x14ac:dyDescent="0.25">
      <c r="B242" s="1">
        <f t="shared" si="13"/>
        <v>112</v>
      </c>
      <c r="C242" s="1">
        <f t="shared" si="12"/>
        <v>10</v>
      </c>
      <c r="D242" s="1">
        <f t="shared" si="14"/>
        <v>6.243896484375</v>
      </c>
      <c r="E242" s="1">
        <f t="shared" si="15"/>
        <v>6.1035156250000026E-3</v>
      </c>
    </row>
    <row r="243" spans="2:5" x14ac:dyDescent="0.25">
      <c r="B243" s="1">
        <f t="shared" si="13"/>
        <v>112.5</v>
      </c>
      <c r="C243" s="1">
        <f t="shared" si="12"/>
        <v>10</v>
      </c>
      <c r="D243" s="1">
        <f t="shared" si="14"/>
        <v>5.9791757577797924</v>
      </c>
      <c r="E243" s="1">
        <f t="shared" si="15"/>
        <v>5.8447465862950078E-3</v>
      </c>
    </row>
    <row r="244" spans="2:5" x14ac:dyDescent="0.25">
      <c r="B244" s="1">
        <f t="shared" si="13"/>
        <v>113</v>
      </c>
      <c r="C244" s="1">
        <f t="shared" si="12"/>
        <v>10</v>
      </c>
      <c r="D244" s="1">
        <f t="shared" si="14"/>
        <v>5.7256783215233087</v>
      </c>
      <c r="E244" s="1">
        <f t="shared" si="15"/>
        <v>5.596948505887888E-3</v>
      </c>
    </row>
    <row r="245" spans="2:5" x14ac:dyDescent="0.25">
      <c r="B245" s="1">
        <f t="shared" si="13"/>
        <v>113.5</v>
      </c>
      <c r="C245" s="1">
        <f t="shared" si="12"/>
        <v>10</v>
      </c>
      <c r="D245" s="1">
        <f t="shared" si="14"/>
        <v>5.4829283449154227</v>
      </c>
      <c r="E245" s="1">
        <f t="shared" si="15"/>
        <v>5.3596562511392205E-3</v>
      </c>
    </row>
    <row r="246" spans="2:5" x14ac:dyDescent="0.25">
      <c r="B246" s="1">
        <f t="shared" si="13"/>
        <v>114</v>
      </c>
      <c r="C246" s="1">
        <f t="shared" si="12"/>
        <v>10</v>
      </c>
      <c r="D246" s="1">
        <f t="shared" si="14"/>
        <v>5.2504701709262083</v>
      </c>
      <c r="E246" s="1">
        <f t="shared" si="15"/>
        <v>5.1324244095075355E-3</v>
      </c>
    </row>
    <row r="247" spans="2:5" x14ac:dyDescent="0.25">
      <c r="B247" s="1">
        <f t="shared" si="13"/>
        <v>114.5</v>
      </c>
      <c r="C247" s="1">
        <f t="shared" si="12"/>
        <v>10</v>
      </c>
      <c r="D247" s="1">
        <f t="shared" si="14"/>
        <v>5.0278674608889391</v>
      </c>
      <c r="E247" s="1">
        <f t="shared" si="15"/>
        <v>4.9148264524818547E-3</v>
      </c>
    </row>
    <row r="248" spans="2:5" x14ac:dyDescent="0.25">
      <c r="B248" s="1">
        <f t="shared" si="13"/>
        <v>115</v>
      </c>
      <c r="C248" s="1">
        <f t="shared" si="12"/>
        <v>10</v>
      </c>
      <c r="D248" s="1">
        <f t="shared" si="14"/>
        <v>4.8147023754648552</v>
      </c>
      <c r="E248" s="1">
        <f t="shared" si="15"/>
        <v>4.7064539349607557E-3</v>
      </c>
    </row>
    <row r="249" spans="2:5" x14ac:dyDescent="0.25">
      <c r="B249" s="1">
        <f t="shared" si="13"/>
        <v>115.5</v>
      </c>
      <c r="C249" s="1">
        <f t="shared" si="12"/>
        <v>10</v>
      </c>
      <c r="D249" s="1">
        <f t="shared" si="14"/>
        <v>4.6105747903323602</v>
      </c>
      <c r="E249" s="1">
        <f t="shared" si="15"/>
        <v>4.506915728575131E-3</v>
      </c>
    </row>
    <row r="250" spans="2:5" x14ac:dyDescent="0.25">
      <c r="B250" s="1">
        <f t="shared" si="13"/>
        <v>116</v>
      </c>
      <c r="C250" s="1">
        <f t="shared" si="12"/>
        <v>10</v>
      </c>
      <c r="D250" s="1">
        <f t="shared" si="14"/>
        <v>4.4151015451284064</v>
      </c>
      <c r="E250" s="1">
        <f t="shared" si="15"/>
        <v>4.3158372875155473E-3</v>
      </c>
    </row>
    <row r="251" spans="2:5" x14ac:dyDescent="0.25">
      <c r="B251" s="1">
        <f t="shared" si="13"/>
        <v>116.5</v>
      </c>
      <c r="C251" s="1">
        <f t="shared" si="12"/>
        <v>10</v>
      </c>
      <c r="D251" s="1">
        <f t="shared" si="14"/>
        <v>4.2279157242323047</v>
      </c>
      <c r="E251" s="1">
        <f t="shared" si="15"/>
        <v>4.1328599454861208E-3</v>
      </c>
    </row>
    <row r="252" spans="2:5" x14ac:dyDescent="0.25">
      <c r="B252" s="1">
        <f t="shared" si="13"/>
        <v>117</v>
      </c>
      <c r="C252" s="1">
        <f t="shared" si="12"/>
        <v>10</v>
      </c>
      <c r="D252" s="1">
        <f t="shared" si="14"/>
        <v>4.0486659680419406</v>
      </c>
      <c r="E252" s="1">
        <f t="shared" si="15"/>
        <v>3.9576402424652442E-3</v>
      </c>
    </row>
    <row r="253" spans="2:5" x14ac:dyDescent="0.25">
      <c r="B253" s="1">
        <f t="shared" si="13"/>
        <v>117.5</v>
      </c>
      <c r="C253" s="1">
        <f t="shared" si="12"/>
        <v>10</v>
      </c>
      <c r="D253" s="1">
        <f t="shared" si="14"/>
        <v>3.8770158134496286</v>
      </c>
      <c r="E253" s="1">
        <f t="shared" si="15"/>
        <v>3.7898492800094155E-3</v>
      </c>
    </row>
    <row r="254" spans="2:5" x14ac:dyDescent="0.25">
      <c r="B254" s="1">
        <f t="shared" si="13"/>
        <v>118</v>
      </c>
      <c r="C254" s="1">
        <f t="shared" si="12"/>
        <v>10</v>
      </c>
      <c r="D254" s="1">
        <f t="shared" si="14"/>
        <v>3.7126430622796129</v>
      </c>
      <c r="E254" s="1">
        <f t="shared" si="15"/>
        <v>3.6291721038901434E-3</v>
      </c>
    </row>
    <row r="255" spans="2:5" x14ac:dyDescent="0.25">
      <c r="B255" s="1">
        <f t="shared" si="13"/>
        <v>118.5</v>
      </c>
      <c r="C255" s="1">
        <f t="shared" si="12"/>
        <v>10</v>
      </c>
      <c r="D255" s="1">
        <f t="shared" si="14"/>
        <v>3.5552391765017557</v>
      </c>
      <c r="E255" s="1">
        <f t="shared" si="15"/>
        <v>3.4753071129049458E-3</v>
      </c>
    </row>
    <row r="256" spans="2:5" x14ac:dyDescent="0.25">
      <c r="B256" s="1">
        <f t="shared" si="13"/>
        <v>119</v>
      </c>
      <c r="C256" s="1">
        <f t="shared" si="12"/>
        <v>10</v>
      </c>
      <c r="D256" s="1">
        <f t="shared" si="14"/>
        <v>3.4045086990861759</v>
      </c>
      <c r="E256" s="1">
        <f t="shared" si="15"/>
        <v>3.3279654927528637E-3</v>
      </c>
    </row>
    <row r="257" spans="2:5" x14ac:dyDescent="0.25">
      <c r="B257" s="1">
        <f t="shared" si="13"/>
        <v>119.5</v>
      </c>
      <c r="C257" s="1">
        <f t="shared" si="12"/>
        <v>10</v>
      </c>
      <c r="D257" s="1">
        <f t="shared" si="14"/>
        <v>3.2601686994117585</v>
      </c>
      <c r="E257" s="1">
        <f t="shared" si="15"/>
        <v>3.1868706739117871E-3</v>
      </c>
    </row>
    <row r="258" spans="2:5" x14ac:dyDescent="0.25">
      <c r="B258" s="1">
        <f t="shared" si="13"/>
        <v>120</v>
      </c>
      <c r="C258" s="1">
        <f t="shared" si="12"/>
        <v>10</v>
      </c>
      <c r="D258" s="1">
        <f t="shared" si="14"/>
        <v>3.1219482421875013</v>
      </c>
      <c r="E258" s="1">
        <f t="shared" si="15"/>
        <v>3.0517578125000013E-3</v>
      </c>
    </row>
    <row r="259" spans="2:5" x14ac:dyDescent="0.25">
      <c r="B259" s="1">
        <f t="shared" si="13"/>
        <v>120.5</v>
      </c>
      <c r="C259" s="1">
        <f t="shared" si="12"/>
        <v>10</v>
      </c>
      <c r="D259" s="1">
        <f t="shared" si="14"/>
        <v>2.9895878788898962</v>
      </c>
      <c r="E259" s="1">
        <f t="shared" si="15"/>
        <v>2.9223732931475035E-3</v>
      </c>
    </row>
    <row r="260" spans="2:5" x14ac:dyDescent="0.25">
      <c r="B260" s="1">
        <f t="shared" si="13"/>
        <v>121</v>
      </c>
      <c r="C260" s="1">
        <f t="shared" si="12"/>
        <v>10</v>
      </c>
      <c r="D260" s="1">
        <f t="shared" si="14"/>
        <v>2.8628391607616539</v>
      </c>
      <c r="E260" s="1">
        <f t="shared" si="15"/>
        <v>2.7984742529439436E-3</v>
      </c>
    </row>
    <row r="261" spans="2:5" x14ac:dyDescent="0.25">
      <c r="B261" s="1">
        <f t="shared" si="13"/>
        <v>121.5</v>
      </c>
      <c r="C261" s="1">
        <f t="shared" si="12"/>
        <v>10</v>
      </c>
      <c r="D261" s="1">
        <f t="shared" si="14"/>
        <v>2.7414641724577109</v>
      </c>
      <c r="E261" s="1">
        <f t="shared" si="15"/>
        <v>2.6798281255696102E-3</v>
      </c>
    </row>
    <row r="262" spans="2:5" x14ac:dyDescent="0.25">
      <c r="B262" s="1">
        <f t="shared" si="13"/>
        <v>122</v>
      </c>
      <c r="C262" s="1">
        <f t="shared" si="12"/>
        <v>10</v>
      </c>
      <c r="D262" s="1">
        <f t="shared" si="14"/>
        <v>2.6252350854631041</v>
      </c>
      <c r="E262" s="1">
        <f t="shared" si="15"/>
        <v>2.5662122047537673E-3</v>
      </c>
    </row>
    <row r="263" spans="2:5" x14ac:dyDescent="0.25">
      <c r="B263" s="1">
        <f t="shared" si="13"/>
        <v>122.5</v>
      </c>
      <c r="C263" s="1">
        <f t="shared" si="12"/>
        <v>10</v>
      </c>
      <c r="D263" s="1">
        <f t="shared" si="14"/>
        <v>2.5139337304444687</v>
      </c>
      <c r="E263" s="1">
        <f t="shared" si="15"/>
        <v>2.4574132262409273E-3</v>
      </c>
    </row>
    <row r="264" spans="2:5" x14ac:dyDescent="0.25">
      <c r="B264" s="1">
        <f t="shared" si="13"/>
        <v>123</v>
      </c>
      <c r="C264" s="1">
        <f t="shared" si="12"/>
        <v>10</v>
      </c>
      <c r="D264" s="1">
        <f t="shared" si="14"/>
        <v>2.4073511877324285</v>
      </c>
      <c r="E264" s="1">
        <f t="shared" si="15"/>
        <v>2.3532269674803779E-3</v>
      </c>
    </row>
    <row r="265" spans="2:5" x14ac:dyDescent="0.25">
      <c r="B265" s="1">
        <f t="shared" si="13"/>
        <v>123.5</v>
      </c>
      <c r="C265" s="1">
        <f t="shared" si="12"/>
        <v>10</v>
      </c>
      <c r="D265" s="1">
        <f t="shared" si="14"/>
        <v>2.3052873951661814</v>
      </c>
      <c r="E265" s="1">
        <f t="shared" si="15"/>
        <v>2.2534578642875651E-3</v>
      </c>
    </row>
    <row r="266" spans="2:5" x14ac:dyDescent="0.25">
      <c r="B266" s="1">
        <f t="shared" si="13"/>
        <v>124</v>
      </c>
      <c r="C266" s="1">
        <f t="shared" si="12"/>
        <v>10</v>
      </c>
      <c r="D266" s="1">
        <f t="shared" si="14"/>
        <v>2.2075507725642041</v>
      </c>
      <c r="E266" s="1">
        <f t="shared" si="15"/>
        <v>2.1579186437577736E-3</v>
      </c>
    </row>
    <row r="267" spans="2:5" x14ac:dyDescent="0.25">
      <c r="B267" s="1">
        <f t="shared" si="13"/>
        <v>124.5</v>
      </c>
      <c r="C267" s="1">
        <f t="shared" si="12"/>
        <v>10</v>
      </c>
      <c r="D267" s="1">
        <f t="shared" si="14"/>
        <v>2.1139578621161523</v>
      </c>
      <c r="E267" s="1">
        <f t="shared" si="15"/>
        <v>2.0664299727430639E-3</v>
      </c>
    </row>
    <row r="268" spans="2:5" x14ac:dyDescent="0.25">
      <c r="B268" s="1">
        <f t="shared" si="13"/>
        <v>125</v>
      </c>
      <c r="C268" s="1">
        <f t="shared" si="12"/>
        <v>10</v>
      </c>
      <c r="D268" s="1">
        <f t="shared" si="14"/>
        <v>2.0243329840209703</v>
      </c>
      <c r="E268" s="1">
        <f t="shared" si="15"/>
        <v>1.9788201212326217E-3</v>
      </c>
    </row>
    <row r="269" spans="2:5" x14ac:dyDescent="0.25">
      <c r="B269" s="1">
        <f t="shared" si="13"/>
        <v>125.5</v>
      </c>
      <c r="C269" s="1">
        <f t="shared" si="12"/>
        <v>10</v>
      </c>
      <c r="D269" s="1">
        <f t="shared" si="14"/>
        <v>1.9385079067248141</v>
      </c>
      <c r="E269" s="1">
        <f t="shared" si="15"/>
        <v>1.8949246400047077E-3</v>
      </c>
    </row>
    <row r="270" spans="2:5" x14ac:dyDescent="0.25">
      <c r="B270" s="1">
        <f t="shared" si="13"/>
        <v>126</v>
      </c>
      <c r="C270" s="1">
        <f t="shared" si="12"/>
        <v>10</v>
      </c>
      <c r="D270" s="1">
        <f t="shared" si="14"/>
        <v>1.8563215311398062</v>
      </c>
      <c r="E270" s="1">
        <f t="shared" si="15"/>
        <v>1.8145860519450717E-3</v>
      </c>
    </row>
    <row r="271" spans="2:5" x14ac:dyDescent="0.25">
      <c r="B271" s="1">
        <f t="shared" si="13"/>
        <v>126.5</v>
      </c>
      <c r="C271" s="1">
        <f t="shared" si="12"/>
        <v>10</v>
      </c>
      <c r="D271" s="1">
        <f t="shared" si="14"/>
        <v>1.7776195882508778</v>
      </c>
      <c r="E271" s="1">
        <f t="shared" si="15"/>
        <v>1.7376535564524727E-3</v>
      </c>
    </row>
    <row r="272" spans="2:5" x14ac:dyDescent="0.25">
      <c r="B272" s="1">
        <f t="shared" si="13"/>
        <v>127</v>
      </c>
      <c r="C272" s="1">
        <f t="shared" si="12"/>
        <v>10</v>
      </c>
      <c r="D272" s="1">
        <f t="shared" si="14"/>
        <v>1.7022543495430893</v>
      </c>
      <c r="E272" s="1">
        <f t="shared" si="15"/>
        <v>1.6639827463764318E-3</v>
      </c>
    </row>
    <row r="273" spans="2:5" x14ac:dyDescent="0.25">
      <c r="B273" s="1">
        <f t="shared" si="13"/>
        <v>127.5</v>
      </c>
      <c r="C273" s="1">
        <f t="shared" si="12"/>
        <v>10</v>
      </c>
      <c r="D273" s="1">
        <f t="shared" si="14"/>
        <v>1.6300843497058788</v>
      </c>
      <c r="E273" s="1">
        <f t="shared" si="15"/>
        <v>1.5934353369558936E-3</v>
      </c>
    </row>
    <row r="274" spans="2:5" x14ac:dyDescent="0.25">
      <c r="B274" s="1">
        <f t="shared" si="13"/>
        <v>128</v>
      </c>
      <c r="C274" s="1">
        <f t="shared" ref="C274:C337" si="16">IF(FLOOR($B274/$D$12,1)+1&lt;=$D$11,FLOOR($B274/$D$12,1)+1,$D$11)</f>
        <v>10</v>
      </c>
      <c r="D274" s="1">
        <f t="shared" si="14"/>
        <v>1.5609741210937504</v>
      </c>
      <c r="E274" s="1">
        <f t="shared" si="15"/>
        <v>1.5258789062500007E-3</v>
      </c>
    </row>
    <row r="275" spans="2:5" x14ac:dyDescent="0.25">
      <c r="B275" s="1">
        <f t="shared" ref="B275:B338" si="17">B274+$D$13</f>
        <v>128.5</v>
      </c>
      <c r="C275" s="1">
        <f t="shared" si="16"/>
        <v>10</v>
      </c>
      <c r="D275" s="1">
        <f t="shared" ref="D275:D338" si="18">($D$10)*(1-EXP(-$C275*$G$14*$D$12))*$G$15*EXP(-$G$14*($B275-(($C275-1)*$D$12)))+($D$9-$D$10)*EXP(-$G$14*B275)</f>
        <v>1.4947939394449479</v>
      </c>
      <c r="E275" s="1">
        <f t="shared" ref="E275:E338" si="19">(($D$9))*EXP(-$G$14*B275)</f>
        <v>1.4611866465737517E-3</v>
      </c>
    </row>
    <row r="276" spans="2:5" x14ac:dyDescent="0.25">
      <c r="B276" s="1">
        <f t="shared" si="17"/>
        <v>129</v>
      </c>
      <c r="C276" s="1">
        <f t="shared" si="16"/>
        <v>10</v>
      </c>
      <c r="D276" s="1">
        <f t="shared" si="18"/>
        <v>1.4314195803808267</v>
      </c>
      <c r="E276" s="1">
        <f t="shared" si="19"/>
        <v>1.3992371264719716E-3</v>
      </c>
    </row>
    <row r="277" spans="2:5" x14ac:dyDescent="0.25">
      <c r="B277" s="1">
        <f t="shared" si="17"/>
        <v>129.5</v>
      </c>
      <c r="C277" s="1">
        <f t="shared" si="16"/>
        <v>10</v>
      </c>
      <c r="D277" s="1">
        <f t="shared" si="18"/>
        <v>1.3707320862288555</v>
      </c>
      <c r="E277" s="1">
        <f t="shared" si="19"/>
        <v>1.3399140627848049E-3</v>
      </c>
    </row>
    <row r="278" spans="2:5" x14ac:dyDescent="0.25">
      <c r="B278" s="1">
        <f t="shared" si="17"/>
        <v>130</v>
      </c>
      <c r="C278" s="1">
        <f t="shared" si="16"/>
        <v>10</v>
      </c>
      <c r="D278" s="1">
        <f t="shared" si="18"/>
        <v>1.3126175427315518</v>
      </c>
      <c r="E278" s="1">
        <f t="shared" si="19"/>
        <v>1.2831061023768837E-3</v>
      </c>
    </row>
    <row r="279" spans="2:5" x14ac:dyDescent="0.25">
      <c r="B279" s="1">
        <f t="shared" si="17"/>
        <v>130.5</v>
      </c>
      <c r="C279" s="1">
        <f t="shared" si="16"/>
        <v>10</v>
      </c>
      <c r="D279" s="1">
        <f t="shared" si="18"/>
        <v>1.2569668652222352</v>
      </c>
      <c r="E279" s="1">
        <f t="shared" si="19"/>
        <v>1.2287066131204637E-3</v>
      </c>
    </row>
    <row r="280" spans="2:5" x14ac:dyDescent="0.25">
      <c r="B280" s="1">
        <f t="shared" si="17"/>
        <v>131</v>
      </c>
      <c r="C280" s="1">
        <f t="shared" si="16"/>
        <v>10</v>
      </c>
      <c r="D280" s="1">
        <f t="shared" si="18"/>
        <v>1.2036755938662143</v>
      </c>
      <c r="E280" s="1">
        <f t="shared" si="19"/>
        <v>1.1766134837401889E-3</v>
      </c>
    </row>
    <row r="281" spans="2:5" x14ac:dyDescent="0.25">
      <c r="B281" s="1">
        <f t="shared" si="17"/>
        <v>131.5</v>
      </c>
      <c r="C281" s="1">
        <f t="shared" si="16"/>
        <v>10</v>
      </c>
      <c r="D281" s="1">
        <f t="shared" si="18"/>
        <v>1.1526436975830905</v>
      </c>
      <c r="E281" s="1">
        <f t="shared" si="19"/>
        <v>1.1267289321437825E-3</v>
      </c>
    </row>
    <row r="282" spans="2:5" x14ac:dyDescent="0.25">
      <c r="B282" s="1">
        <f t="shared" si="17"/>
        <v>132</v>
      </c>
      <c r="C282" s="1">
        <f t="shared" si="16"/>
        <v>10</v>
      </c>
      <c r="D282" s="1">
        <f t="shared" si="18"/>
        <v>1.1037753862821018</v>
      </c>
      <c r="E282" s="1">
        <f t="shared" si="19"/>
        <v>1.0789593218788886E-3</v>
      </c>
    </row>
    <row r="283" spans="2:5" x14ac:dyDescent="0.25">
      <c r="B283" s="1">
        <f t="shared" si="17"/>
        <v>132.5</v>
      </c>
      <c r="C283" s="1">
        <f t="shared" si="16"/>
        <v>10</v>
      </c>
      <c r="D283" s="1">
        <f t="shared" si="18"/>
        <v>1.0569789310580759</v>
      </c>
      <c r="E283" s="1">
        <f t="shared" si="19"/>
        <v>1.0332149863715319E-3</v>
      </c>
    </row>
    <row r="284" spans="2:5" x14ac:dyDescent="0.25">
      <c r="B284" s="1">
        <f t="shared" si="17"/>
        <v>133</v>
      </c>
      <c r="C284" s="1">
        <f t="shared" si="16"/>
        <v>10</v>
      </c>
      <c r="D284" s="1">
        <f t="shared" si="18"/>
        <v>1.0121664920104849</v>
      </c>
      <c r="E284" s="1">
        <f t="shared" si="19"/>
        <v>9.8941006061631083E-4</v>
      </c>
    </row>
    <row r="285" spans="2:5" x14ac:dyDescent="0.25">
      <c r="B285" s="1">
        <f t="shared" si="17"/>
        <v>133.5</v>
      </c>
      <c r="C285" s="1">
        <f t="shared" si="16"/>
        <v>10</v>
      </c>
      <c r="D285" s="1">
        <f t="shared" si="18"/>
        <v>0.96925395336240705</v>
      </c>
      <c r="E285" s="1">
        <f t="shared" si="19"/>
        <v>9.4746232000235376E-4</v>
      </c>
    </row>
    <row r="286" spans="2:5" x14ac:dyDescent="0.25">
      <c r="B286" s="1">
        <f t="shared" si="17"/>
        <v>134</v>
      </c>
      <c r="C286" s="1">
        <f t="shared" si="16"/>
        <v>10</v>
      </c>
      <c r="D286" s="1">
        <f t="shared" si="18"/>
        <v>0.92816076556990312</v>
      </c>
      <c r="E286" s="1">
        <f t="shared" si="19"/>
        <v>9.0729302597253563E-4</v>
      </c>
    </row>
    <row r="287" spans="2:5" x14ac:dyDescent="0.25">
      <c r="B287" s="1">
        <f t="shared" si="17"/>
        <v>134.5</v>
      </c>
      <c r="C287" s="1">
        <f t="shared" si="16"/>
        <v>10</v>
      </c>
      <c r="D287" s="1">
        <f t="shared" si="18"/>
        <v>0.88880979412543959</v>
      </c>
      <c r="E287" s="1">
        <f t="shared" si="19"/>
        <v>8.6882677822623633E-4</v>
      </c>
    </row>
    <row r="288" spans="2:5" x14ac:dyDescent="0.25">
      <c r="B288" s="1">
        <f t="shared" si="17"/>
        <v>135</v>
      </c>
      <c r="C288" s="1">
        <f t="shared" si="16"/>
        <v>10</v>
      </c>
      <c r="D288" s="1">
        <f t="shared" si="18"/>
        <v>0.85112717477154465</v>
      </c>
      <c r="E288" s="1">
        <f t="shared" si="19"/>
        <v>8.3199137318821571E-4</v>
      </c>
    </row>
    <row r="289" spans="2:5" x14ac:dyDescent="0.25">
      <c r="B289" s="1">
        <f t="shared" si="17"/>
        <v>135.5</v>
      </c>
      <c r="C289" s="1">
        <f t="shared" si="16"/>
        <v>10</v>
      </c>
      <c r="D289" s="1">
        <f t="shared" si="18"/>
        <v>0.81504217485293939</v>
      </c>
      <c r="E289" s="1">
        <f t="shared" si="19"/>
        <v>7.9671766847794667E-4</v>
      </c>
    </row>
    <row r="290" spans="2:5" x14ac:dyDescent="0.25">
      <c r="B290" s="1">
        <f t="shared" si="17"/>
        <v>136</v>
      </c>
      <c r="C290" s="1">
        <f t="shared" si="16"/>
        <v>10</v>
      </c>
      <c r="D290" s="1">
        <f t="shared" si="18"/>
        <v>0.78048706054687522</v>
      </c>
      <c r="E290" s="1">
        <f t="shared" si="19"/>
        <v>7.6293945312500022E-4</v>
      </c>
    </row>
    <row r="291" spans="2:5" x14ac:dyDescent="0.25">
      <c r="B291" s="1">
        <f t="shared" si="17"/>
        <v>136.5</v>
      </c>
      <c r="C291" s="1">
        <f t="shared" si="16"/>
        <v>10</v>
      </c>
      <c r="D291" s="1">
        <f t="shared" si="18"/>
        <v>0.74739696972247383</v>
      </c>
      <c r="E291" s="1">
        <f t="shared" si="19"/>
        <v>7.3059332328687576E-4</v>
      </c>
    </row>
    <row r="292" spans="2:5" x14ac:dyDescent="0.25">
      <c r="B292" s="1">
        <f t="shared" si="17"/>
        <v>137</v>
      </c>
      <c r="C292" s="1">
        <f t="shared" si="16"/>
        <v>10</v>
      </c>
      <c r="D292" s="1">
        <f t="shared" si="18"/>
        <v>0.71570979019041336</v>
      </c>
      <c r="E292" s="1">
        <f t="shared" si="19"/>
        <v>6.9961856323598579E-4</v>
      </c>
    </row>
    <row r="293" spans="2:5" x14ac:dyDescent="0.25">
      <c r="B293" s="1">
        <f t="shared" si="17"/>
        <v>137.5</v>
      </c>
      <c r="C293" s="1">
        <f t="shared" si="16"/>
        <v>10</v>
      </c>
      <c r="D293" s="1">
        <f t="shared" si="18"/>
        <v>0.68536604311442761</v>
      </c>
      <c r="E293" s="1">
        <f t="shared" si="19"/>
        <v>6.6995703139240245E-4</v>
      </c>
    </row>
    <row r="294" spans="2:5" x14ac:dyDescent="0.25">
      <c r="B294" s="1">
        <f t="shared" si="17"/>
        <v>138</v>
      </c>
      <c r="C294" s="1">
        <f t="shared" si="16"/>
        <v>10</v>
      </c>
      <c r="D294" s="1">
        <f t="shared" si="18"/>
        <v>0.65630877136577648</v>
      </c>
      <c r="E294" s="1">
        <f t="shared" si="19"/>
        <v>6.4155305118844172E-4</v>
      </c>
    </row>
    <row r="295" spans="2:5" x14ac:dyDescent="0.25">
      <c r="B295" s="1">
        <f t="shared" si="17"/>
        <v>138.5</v>
      </c>
      <c r="C295" s="1">
        <f t="shared" si="16"/>
        <v>10</v>
      </c>
      <c r="D295" s="1">
        <f t="shared" si="18"/>
        <v>0.62848343261111761</v>
      </c>
      <c r="E295" s="1">
        <f t="shared" si="19"/>
        <v>6.1435330656023173E-4</v>
      </c>
    </row>
    <row r="296" spans="2:5" x14ac:dyDescent="0.25">
      <c r="B296" s="1">
        <f t="shared" si="17"/>
        <v>139</v>
      </c>
      <c r="C296" s="1">
        <f t="shared" si="16"/>
        <v>10</v>
      </c>
      <c r="D296" s="1">
        <f t="shared" si="18"/>
        <v>0.60183779693310702</v>
      </c>
      <c r="E296" s="1">
        <f t="shared" si="19"/>
        <v>5.8830674187009436E-4</v>
      </c>
    </row>
    <row r="297" spans="2:5" x14ac:dyDescent="0.25">
      <c r="B297" s="1">
        <f t="shared" si="17"/>
        <v>139.5</v>
      </c>
      <c r="C297" s="1">
        <f t="shared" si="16"/>
        <v>10</v>
      </c>
      <c r="D297" s="1">
        <f t="shared" si="18"/>
        <v>0.57632184879154524</v>
      </c>
      <c r="E297" s="1">
        <f t="shared" si="19"/>
        <v>5.6336446607189224E-4</v>
      </c>
    </row>
    <row r="298" spans="2:5" x14ac:dyDescent="0.25">
      <c r="B298" s="1">
        <f t="shared" si="17"/>
        <v>140</v>
      </c>
      <c r="C298" s="1">
        <f t="shared" si="16"/>
        <v>10</v>
      </c>
      <c r="D298" s="1">
        <f t="shared" si="18"/>
        <v>0.55188769314105079</v>
      </c>
      <c r="E298" s="1">
        <f t="shared" si="19"/>
        <v>5.3947966093944428E-4</v>
      </c>
    </row>
    <row r="299" spans="2:5" x14ac:dyDescent="0.25">
      <c r="B299" s="1">
        <f t="shared" si="17"/>
        <v>140.5</v>
      </c>
      <c r="C299" s="1">
        <f t="shared" si="16"/>
        <v>10</v>
      </c>
      <c r="D299" s="1">
        <f t="shared" si="18"/>
        <v>0.52848946552903797</v>
      </c>
      <c r="E299" s="1">
        <f t="shared" si="19"/>
        <v>5.1660749318576597E-4</v>
      </c>
    </row>
    <row r="300" spans="2:5" x14ac:dyDescent="0.25">
      <c r="B300" s="1">
        <f t="shared" si="17"/>
        <v>141</v>
      </c>
      <c r="C300" s="1">
        <f t="shared" si="16"/>
        <v>10</v>
      </c>
      <c r="D300" s="1">
        <f t="shared" si="18"/>
        <v>0.50608324600524246</v>
      </c>
      <c r="E300" s="1">
        <f t="shared" si="19"/>
        <v>4.9470503030815531E-4</v>
      </c>
    </row>
    <row r="301" spans="2:5" x14ac:dyDescent="0.25">
      <c r="B301" s="1">
        <f t="shared" si="17"/>
        <v>141.5</v>
      </c>
      <c r="C301" s="1">
        <f t="shared" si="16"/>
        <v>10</v>
      </c>
      <c r="D301" s="1">
        <f t="shared" si="18"/>
        <v>0.48462697668120341</v>
      </c>
      <c r="E301" s="1">
        <f t="shared" si="19"/>
        <v>4.7373116000117688E-4</v>
      </c>
    </row>
    <row r="302" spans="2:5" x14ac:dyDescent="0.25">
      <c r="B302" s="1">
        <f t="shared" si="17"/>
        <v>142</v>
      </c>
      <c r="C302" s="1">
        <f t="shared" si="16"/>
        <v>10</v>
      </c>
      <c r="D302" s="1">
        <f t="shared" si="18"/>
        <v>0.46408038278495189</v>
      </c>
      <c r="E302" s="1">
        <f t="shared" si="19"/>
        <v>4.5364651298626782E-4</v>
      </c>
    </row>
    <row r="303" spans="2:5" x14ac:dyDescent="0.25">
      <c r="B303" s="1">
        <f t="shared" si="17"/>
        <v>142.5</v>
      </c>
      <c r="C303" s="1">
        <f t="shared" si="16"/>
        <v>10</v>
      </c>
      <c r="D303" s="1">
        <f t="shared" si="18"/>
        <v>0.44440489706271979</v>
      </c>
      <c r="E303" s="1">
        <f t="shared" si="19"/>
        <v>4.3441338911311806E-4</v>
      </c>
    </row>
    <row r="304" spans="2:5" x14ac:dyDescent="0.25">
      <c r="B304" s="1">
        <f t="shared" si="17"/>
        <v>143</v>
      </c>
      <c r="C304" s="1">
        <f t="shared" si="16"/>
        <v>10</v>
      </c>
      <c r="D304" s="1">
        <f t="shared" si="18"/>
        <v>0.42556358738577227</v>
      </c>
      <c r="E304" s="1">
        <f t="shared" si="19"/>
        <v>4.1599568659410785E-4</v>
      </c>
    </row>
    <row r="305" spans="2:5" x14ac:dyDescent="0.25">
      <c r="B305" s="1">
        <f t="shared" si="17"/>
        <v>143.5</v>
      </c>
      <c r="C305" s="1">
        <f t="shared" si="16"/>
        <v>10</v>
      </c>
      <c r="D305" s="1">
        <f t="shared" si="18"/>
        <v>0.40752108742646959</v>
      </c>
      <c r="E305" s="1">
        <f t="shared" si="19"/>
        <v>3.9835883423897334E-4</v>
      </c>
    </row>
    <row r="306" spans="2:5" x14ac:dyDescent="0.25">
      <c r="B306" s="1">
        <f t="shared" si="17"/>
        <v>144</v>
      </c>
      <c r="C306" s="1">
        <f t="shared" si="16"/>
        <v>10</v>
      </c>
      <c r="D306" s="1">
        <f t="shared" si="18"/>
        <v>0.3902435302734375</v>
      </c>
      <c r="E306" s="1">
        <f t="shared" si="19"/>
        <v>3.8146972656250011E-4</v>
      </c>
    </row>
    <row r="307" spans="2:5" x14ac:dyDescent="0.25">
      <c r="B307" s="1">
        <f t="shared" si="17"/>
        <v>144.5</v>
      </c>
      <c r="C307" s="1">
        <f t="shared" si="16"/>
        <v>10</v>
      </c>
      <c r="D307" s="1">
        <f t="shared" si="18"/>
        <v>0.37369848486123686</v>
      </c>
      <c r="E307" s="1">
        <f t="shared" si="19"/>
        <v>3.6529666164343783E-4</v>
      </c>
    </row>
    <row r="308" spans="2:5" x14ac:dyDescent="0.25">
      <c r="B308" s="1">
        <f t="shared" si="17"/>
        <v>145</v>
      </c>
      <c r="C308" s="1">
        <f t="shared" si="16"/>
        <v>10</v>
      </c>
      <c r="D308" s="1">
        <f t="shared" si="18"/>
        <v>0.35785489509520668</v>
      </c>
      <c r="E308" s="1">
        <f t="shared" si="19"/>
        <v>3.4980928161799284E-4</v>
      </c>
    </row>
    <row r="309" spans="2:5" x14ac:dyDescent="0.25">
      <c r="B309" s="1">
        <f t="shared" si="17"/>
        <v>145.5</v>
      </c>
      <c r="C309" s="1">
        <f t="shared" si="16"/>
        <v>10</v>
      </c>
      <c r="D309" s="1">
        <f t="shared" si="18"/>
        <v>0.34268302155721408</v>
      </c>
      <c r="E309" s="1">
        <f t="shared" si="19"/>
        <v>3.3497851569620117E-4</v>
      </c>
    </row>
    <row r="310" spans="2:5" x14ac:dyDescent="0.25">
      <c r="B310" s="1">
        <f t="shared" si="17"/>
        <v>146</v>
      </c>
      <c r="C310" s="1">
        <f t="shared" si="16"/>
        <v>10</v>
      </c>
      <c r="D310" s="1">
        <f t="shared" si="18"/>
        <v>0.32815438568288818</v>
      </c>
      <c r="E310" s="1">
        <f t="shared" si="19"/>
        <v>3.2077652559422086E-4</v>
      </c>
    </row>
    <row r="311" spans="2:5" x14ac:dyDescent="0.25">
      <c r="B311" s="1">
        <f t="shared" si="17"/>
        <v>146.5</v>
      </c>
      <c r="C311" s="1">
        <f t="shared" si="16"/>
        <v>10</v>
      </c>
      <c r="D311" s="1">
        <f t="shared" si="18"/>
        <v>0.31424171630555875</v>
      </c>
      <c r="E311" s="1">
        <f t="shared" si="19"/>
        <v>3.0717665328011581E-4</v>
      </c>
    </row>
    <row r="312" spans="2:5" x14ac:dyDescent="0.25">
      <c r="B312" s="1">
        <f t="shared" si="17"/>
        <v>147</v>
      </c>
      <c r="C312" s="1">
        <f t="shared" si="16"/>
        <v>10</v>
      </c>
      <c r="D312" s="1">
        <f t="shared" si="18"/>
        <v>0.30091889846655345</v>
      </c>
      <c r="E312" s="1">
        <f t="shared" si="19"/>
        <v>2.9415337093504767E-4</v>
      </c>
    </row>
    <row r="313" spans="2:5" x14ac:dyDescent="0.25">
      <c r="B313" s="1">
        <f t="shared" si="17"/>
        <v>147.5</v>
      </c>
      <c r="C313" s="1">
        <f t="shared" si="16"/>
        <v>10</v>
      </c>
      <c r="D313" s="1">
        <f t="shared" si="18"/>
        <v>0.28816092439577257</v>
      </c>
      <c r="E313" s="1">
        <f t="shared" si="19"/>
        <v>2.8168223303594612E-4</v>
      </c>
    </row>
    <row r="314" spans="2:5" x14ac:dyDescent="0.25">
      <c r="B314" s="1">
        <f t="shared" si="17"/>
        <v>148</v>
      </c>
      <c r="C314" s="1">
        <f t="shared" si="16"/>
        <v>10</v>
      </c>
      <c r="D314" s="1">
        <f t="shared" si="18"/>
        <v>0.2759438465705254</v>
      </c>
      <c r="E314" s="1">
        <f t="shared" si="19"/>
        <v>2.6973983046972208E-4</v>
      </c>
    </row>
    <row r="315" spans="2:5" x14ac:dyDescent="0.25">
      <c r="B315" s="1">
        <f t="shared" si="17"/>
        <v>148.5</v>
      </c>
      <c r="C315" s="1">
        <f t="shared" si="16"/>
        <v>10</v>
      </c>
      <c r="D315" s="1">
        <f t="shared" si="18"/>
        <v>0.26424473276451899</v>
      </c>
      <c r="E315" s="1">
        <f t="shared" si="19"/>
        <v>2.5830374659288293E-4</v>
      </c>
    </row>
    <row r="316" spans="2:5" x14ac:dyDescent="0.25">
      <c r="B316" s="1">
        <f t="shared" si="17"/>
        <v>149</v>
      </c>
      <c r="C316" s="1">
        <f t="shared" si="16"/>
        <v>10</v>
      </c>
      <c r="D316" s="1">
        <f t="shared" si="18"/>
        <v>0.25304162300262117</v>
      </c>
      <c r="E316" s="1">
        <f t="shared" si="19"/>
        <v>2.4735251515407765E-4</v>
      </c>
    </row>
    <row r="317" spans="2:5" x14ac:dyDescent="0.25">
      <c r="B317" s="1">
        <f t="shared" si="17"/>
        <v>149.5</v>
      </c>
      <c r="C317" s="1">
        <f t="shared" si="16"/>
        <v>10</v>
      </c>
      <c r="D317" s="1">
        <f t="shared" si="18"/>
        <v>0.24231348834060193</v>
      </c>
      <c r="E317" s="1">
        <f t="shared" si="19"/>
        <v>2.3686558000058839E-4</v>
      </c>
    </row>
    <row r="318" spans="2:5" x14ac:dyDescent="0.25">
      <c r="B318" s="1">
        <f t="shared" si="17"/>
        <v>150</v>
      </c>
      <c r="C318" s="1">
        <f t="shared" si="16"/>
        <v>10</v>
      </c>
      <c r="D318" s="1">
        <f t="shared" si="18"/>
        <v>0.23204019139247595</v>
      </c>
      <c r="E318" s="1">
        <f t="shared" si="19"/>
        <v>2.2682325649313388E-4</v>
      </c>
    </row>
    <row r="319" spans="2:5" x14ac:dyDescent="0.25">
      <c r="B319" s="1">
        <f t="shared" si="17"/>
        <v>150.5</v>
      </c>
      <c r="C319" s="1">
        <f t="shared" si="16"/>
        <v>10</v>
      </c>
      <c r="D319" s="1">
        <f t="shared" si="18"/>
        <v>0.22220244853135984</v>
      </c>
      <c r="E319" s="1">
        <f t="shared" si="19"/>
        <v>2.1720669455655903E-4</v>
      </c>
    </row>
    <row r="320" spans="2:5" x14ac:dyDescent="0.25">
      <c r="B320" s="1">
        <f t="shared" si="17"/>
        <v>151</v>
      </c>
      <c r="C320" s="1">
        <f t="shared" si="16"/>
        <v>10</v>
      </c>
      <c r="D320" s="1">
        <f t="shared" si="18"/>
        <v>0.21278179369288613</v>
      </c>
      <c r="E320" s="1">
        <f t="shared" si="19"/>
        <v>2.0799784329705393E-4</v>
      </c>
    </row>
    <row r="321" spans="2:5" x14ac:dyDescent="0.25">
      <c r="B321" s="1">
        <f t="shared" si="17"/>
        <v>151.5</v>
      </c>
      <c r="C321" s="1">
        <f t="shared" si="16"/>
        <v>10</v>
      </c>
      <c r="D321" s="1">
        <f t="shared" si="18"/>
        <v>0.20376054371323479</v>
      </c>
      <c r="E321" s="1">
        <f t="shared" si="19"/>
        <v>1.9917941711948661E-4</v>
      </c>
    </row>
    <row r="322" spans="2:5" x14ac:dyDescent="0.25">
      <c r="B322" s="1">
        <f t="shared" si="17"/>
        <v>152</v>
      </c>
      <c r="C322" s="1">
        <f t="shared" si="16"/>
        <v>10</v>
      </c>
      <c r="D322" s="1">
        <f t="shared" si="18"/>
        <v>0.19512176513671875</v>
      </c>
      <c r="E322" s="1">
        <f t="shared" si="19"/>
        <v>1.9073486328125E-4</v>
      </c>
    </row>
    <row r="323" spans="2:5" x14ac:dyDescent="0.25">
      <c r="B323" s="1">
        <f t="shared" si="17"/>
        <v>152.5</v>
      </c>
      <c r="C323" s="1">
        <f t="shared" si="16"/>
        <v>10</v>
      </c>
      <c r="D323" s="1">
        <f t="shared" si="18"/>
        <v>0.18684924243061843</v>
      </c>
      <c r="E323" s="1">
        <f t="shared" si="19"/>
        <v>1.8264833082171891E-4</v>
      </c>
    </row>
    <row r="324" spans="2:5" x14ac:dyDescent="0.25">
      <c r="B324" s="1">
        <f t="shared" si="17"/>
        <v>153</v>
      </c>
      <c r="C324" s="1">
        <f t="shared" si="16"/>
        <v>10</v>
      </c>
      <c r="D324" s="1">
        <f t="shared" si="18"/>
        <v>0.17892744754760348</v>
      </c>
      <c r="E324" s="1">
        <f t="shared" si="19"/>
        <v>1.7490464080899642E-4</v>
      </c>
    </row>
    <row r="325" spans="2:5" x14ac:dyDescent="0.25">
      <c r="B325" s="1">
        <f t="shared" si="17"/>
        <v>153.5</v>
      </c>
      <c r="C325" s="1">
        <f t="shared" si="16"/>
        <v>10</v>
      </c>
      <c r="D325" s="1">
        <f t="shared" si="18"/>
        <v>0.17134151077860701</v>
      </c>
      <c r="E325" s="1">
        <f t="shared" si="19"/>
        <v>1.6748925784810056E-4</v>
      </c>
    </row>
    <row r="326" spans="2:5" x14ac:dyDescent="0.25">
      <c r="B326" s="1">
        <f t="shared" si="17"/>
        <v>154</v>
      </c>
      <c r="C326" s="1">
        <f t="shared" si="16"/>
        <v>10</v>
      </c>
      <c r="D326" s="1">
        <f t="shared" si="18"/>
        <v>0.16407719284144409</v>
      </c>
      <c r="E326" s="1">
        <f t="shared" si="19"/>
        <v>1.6038826279711043E-4</v>
      </c>
    </row>
    <row r="327" spans="2:5" x14ac:dyDescent="0.25">
      <c r="B327" s="1">
        <f t="shared" si="17"/>
        <v>154.5</v>
      </c>
      <c r="C327" s="1">
        <f t="shared" si="16"/>
        <v>10</v>
      </c>
      <c r="D327" s="1">
        <f t="shared" si="18"/>
        <v>0.15712085815277935</v>
      </c>
      <c r="E327" s="1">
        <f t="shared" si="19"/>
        <v>1.5358832664005818E-4</v>
      </c>
    </row>
    <row r="328" spans="2:5" x14ac:dyDescent="0.25">
      <c r="B328" s="1">
        <f t="shared" si="17"/>
        <v>155</v>
      </c>
      <c r="C328" s="1">
        <f t="shared" si="16"/>
        <v>10</v>
      </c>
      <c r="D328" s="1">
        <f t="shared" si="18"/>
        <v>0.15045944923327673</v>
      </c>
      <c r="E328" s="1">
        <f t="shared" si="19"/>
        <v>1.4707668546752383E-4</v>
      </c>
    </row>
    <row r="329" spans="2:5" x14ac:dyDescent="0.25">
      <c r="B329" s="1">
        <f t="shared" si="17"/>
        <v>155.5</v>
      </c>
      <c r="C329" s="1">
        <f t="shared" si="16"/>
        <v>10</v>
      </c>
      <c r="D329" s="1">
        <f t="shared" si="18"/>
        <v>0.14408046219788626</v>
      </c>
      <c r="E329" s="1">
        <f t="shared" si="19"/>
        <v>1.4084111651797303E-4</v>
      </c>
    </row>
    <row r="330" spans="2:5" x14ac:dyDescent="0.25">
      <c r="B330" s="1">
        <f t="shared" si="17"/>
        <v>156</v>
      </c>
      <c r="C330" s="1">
        <f t="shared" si="16"/>
        <v>10</v>
      </c>
      <c r="D330" s="1">
        <f t="shared" si="18"/>
        <v>0.1379719232852627</v>
      </c>
      <c r="E330" s="1">
        <f t="shared" si="19"/>
        <v>1.3486991523486104E-4</v>
      </c>
    </row>
    <row r="331" spans="2:5" x14ac:dyDescent="0.25">
      <c r="B331" s="1">
        <f t="shared" si="17"/>
        <v>156.5</v>
      </c>
      <c r="C331" s="1">
        <f t="shared" si="16"/>
        <v>10</v>
      </c>
      <c r="D331" s="1">
        <f t="shared" si="18"/>
        <v>0.13212236638225947</v>
      </c>
      <c r="E331" s="1">
        <f t="shared" si="19"/>
        <v>1.2915187329644144E-4</v>
      </c>
    </row>
    <row r="332" spans="2:5" x14ac:dyDescent="0.25">
      <c r="B332" s="1">
        <f t="shared" si="17"/>
        <v>157</v>
      </c>
      <c r="C332" s="1">
        <f t="shared" si="16"/>
        <v>10</v>
      </c>
      <c r="D332" s="1">
        <f t="shared" si="18"/>
        <v>0.1265208115013107</v>
      </c>
      <c r="E332" s="1">
        <f t="shared" si="19"/>
        <v>1.2367625757703883E-4</v>
      </c>
    </row>
    <row r="333" spans="2:5" x14ac:dyDescent="0.25">
      <c r="B333" s="1">
        <f t="shared" si="17"/>
        <v>157.5</v>
      </c>
      <c r="C333" s="1">
        <f t="shared" si="16"/>
        <v>10</v>
      </c>
      <c r="D333" s="1">
        <f t="shared" si="18"/>
        <v>0.12115674417030094</v>
      </c>
      <c r="E333" s="1">
        <f t="shared" si="19"/>
        <v>1.1843279000029419E-4</v>
      </c>
    </row>
    <row r="334" spans="2:5" x14ac:dyDescent="0.25">
      <c r="B334" s="1">
        <f t="shared" si="17"/>
        <v>158</v>
      </c>
      <c r="C334" s="1">
        <f t="shared" si="16"/>
        <v>10</v>
      </c>
      <c r="D334" s="1">
        <f t="shared" si="18"/>
        <v>0.11602009569623795</v>
      </c>
      <c r="E334" s="1">
        <f t="shared" si="19"/>
        <v>1.1341162824656694E-4</v>
      </c>
    </row>
    <row r="335" spans="2:5" x14ac:dyDescent="0.25">
      <c r="B335" s="1">
        <f t="shared" si="17"/>
        <v>158.5</v>
      </c>
      <c r="C335" s="1">
        <f t="shared" si="16"/>
        <v>10</v>
      </c>
      <c r="D335" s="1">
        <f t="shared" si="18"/>
        <v>0.11110122426567992</v>
      </c>
      <c r="E335" s="1">
        <f t="shared" si="19"/>
        <v>1.086033472782795E-4</v>
      </c>
    </row>
    <row r="336" spans="2:5" x14ac:dyDescent="0.25">
      <c r="B336" s="1">
        <f t="shared" si="17"/>
        <v>159</v>
      </c>
      <c r="C336" s="1">
        <f t="shared" si="16"/>
        <v>10</v>
      </c>
      <c r="D336" s="1">
        <f t="shared" si="18"/>
        <v>0.10639089684644307</v>
      </c>
      <c r="E336" s="1">
        <f t="shared" si="19"/>
        <v>1.0399892164852695E-4</v>
      </c>
    </row>
    <row r="337" spans="2:5" x14ac:dyDescent="0.25">
      <c r="B337" s="1">
        <f t="shared" si="17"/>
        <v>159.5</v>
      </c>
      <c r="C337" s="1">
        <f t="shared" si="16"/>
        <v>10</v>
      </c>
      <c r="D337" s="1">
        <f t="shared" si="18"/>
        <v>0.1018802718566174</v>
      </c>
      <c r="E337" s="1">
        <f t="shared" si="19"/>
        <v>9.9589708559743307E-5</v>
      </c>
    </row>
    <row r="338" spans="2:5" x14ac:dyDescent="0.25">
      <c r="B338" s="1">
        <f t="shared" si="17"/>
        <v>160</v>
      </c>
      <c r="C338" s="1">
        <f t="shared" ref="C338:C401" si="20">IF(FLOOR($B338/$D$12,1)+1&lt;=$D$11,FLOOR($B338/$D$12,1)+1,$D$11)</f>
        <v>10</v>
      </c>
      <c r="D338" s="1">
        <f t="shared" si="18"/>
        <v>9.7560882568359361E-2</v>
      </c>
      <c r="E338" s="1">
        <f t="shared" si="19"/>
        <v>9.5367431640625E-5</v>
      </c>
    </row>
    <row r="339" spans="2:5" x14ac:dyDescent="0.25">
      <c r="B339" s="1">
        <f t="shared" ref="B339:B402" si="21">B338+$D$13</f>
        <v>160.5</v>
      </c>
      <c r="C339" s="1">
        <f t="shared" si="20"/>
        <v>10</v>
      </c>
      <c r="D339" s="1">
        <f t="shared" ref="D339:D402" si="22">($D$10)*(1-EXP(-$C339*$G$14*$D$12))*$G$15*EXP(-$G$14*($B339-(($C339-1)*$D$12)))+($D$9-$D$10)*EXP(-$G$14*B339)</f>
        <v>9.3424621215309298E-2</v>
      </c>
      <c r="E339" s="1">
        <f t="shared" ref="E339:E402" si="23">(($D$9))*EXP(-$G$14*B339)</f>
        <v>9.1324165410859457E-5</v>
      </c>
    </row>
    <row r="340" spans="2:5" x14ac:dyDescent="0.25">
      <c r="B340" s="1">
        <f t="shared" si="21"/>
        <v>161</v>
      </c>
      <c r="C340" s="1">
        <f t="shared" si="20"/>
        <v>10</v>
      </c>
      <c r="D340" s="1">
        <f t="shared" si="22"/>
        <v>8.9463723773801726E-2</v>
      </c>
      <c r="E340" s="1">
        <f t="shared" si="23"/>
        <v>8.7452320404498196E-5</v>
      </c>
    </row>
    <row r="341" spans="2:5" x14ac:dyDescent="0.25">
      <c r="B341" s="1">
        <f t="shared" si="21"/>
        <v>161.5</v>
      </c>
      <c r="C341" s="1">
        <f t="shared" si="20"/>
        <v>10</v>
      </c>
      <c r="D341" s="1">
        <f t="shared" si="22"/>
        <v>8.5670755389303507E-2</v>
      </c>
      <c r="E341" s="1">
        <f t="shared" si="23"/>
        <v>8.374462892405028E-5</v>
      </c>
    </row>
    <row r="342" spans="2:5" x14ac:dyDescent="0.25">
      <c r="B342" s="1">
        <f t="shared" si="21"/>
        <v>162</v>
      </c>
      <c r="C342" s="1">
        <f t="shared" si="20"/>
        <v>10</v>
      </c>
      <c r="D342" s="1">
        <f t="shared" si="22"/>
        <v>8.2038596420722032E-2</v>
      </c>
      <c r="E342" s="1">
        <f t="shared" si="23"/>
        <v>8.0194131398555338E-5</v>
      </c>
    </row>
    <row r="343" spans="2:5" x14ac:dyDescent="0.25">
      <c r="B343" s="1">
        <f t="shared" si="21"/>
        <v>162.5</v>
      </c>
      <c r="C343" s="1">
        <f t="shared" si="20"/>
        <v>10</v>
      </c>
      <c r="D343" s="1">
        <f t="shared" si="22"/>
        <v>7.8560429076389673E-2</v>
      </c>
      <c r="E343" s="1">
        <f t="shared" si="23"/>
        <v>7.6794163320029088E-5</v>
      </c>
    </row>
    <row r="344" spans="2:5" x14ac:dyDescent="0.25">
      <c r="B344" s="1">
        <f t="shared" si="21"/>
        <v>163</v>
      </c>
      <c r="C344" s="1">
        <f t="shared" si="20"/>
        <v>10</v>
      </c>
      <c r="D344" s="1">
        <f t="shared" si="22"/>
        <v>7.5229724616638349E-2</v>
      </c>
      <c r="E344" s="1">
        <f t="shared" si="23"/>
        <v>7.3538342733761903E-5</v>
      </c>
    </row>
    <row r="345" spans="2:5" x14ac:dyDescent="0.25">
      <c r="B345" s="1">
        <f t="shared" si="21"/>
        <v>163.5</v>
      </c>
      <c r="C345" s="1">
        <f t="shared" si="20"/>
        <v>10</v>
      </c>
      <c r="D345" s="1">
        <f t="shared" si="22"/>
        <v>7.2040231098943128E-2</v>
      </c>
      <c r="E345" s="1">
        <f t="shared" si="23"/>
        <v>7.0420558258986503E-5</v>
      </c>
    </row>
    <row r="346" spans="2:5" x14ac:dyDescent="0.25">
      <c r="B346" s="1">
        <f t="shared" si="21"/>
        <v>164</v>
      </c>
      <c r="C346" s="1">
        <f t="shared" si="20"/>
        <v>10</v>
      </c>
      <c r="D346" s="1">
        <f t="shared" si="22"/>
        <v>6.8985961642631349E-2</v>
      </c>
      <c r="E346" s="1">
        <f t="shared" si="23"/>
        <v>6.7434957617430508E-5</v>
      </c>
    </row>
    <row r="347" spans="2:5" x14ac:dyDescent="0.25">
      <c r="B347" s="1">
        <f t="shared" si="21"/>
        <v>164.5</v>
      </c>
      <c r="C347" s="1">
        <f t="shared" si="20"/>
        <v>10</v>
      </c>
      <c r="D347" s="1">
        <f t="shared" si="22"/>
        <v>6.6061183191129733E-2</v>
      </c>
      <c r="E347" s="1">
        <f t="shared" si="23"/>
        <v>6.4575936648220719E-5</v>
      </c>
    </row>
    <row r="348" spans="2:5" x14ac:dyDescent="0.25">
      <c r="B348" s="1">
        <f t="shared" si="21"/>
        <v>165</v>
      </c>
      <c r="C348" s="1">
        <f t="shared" si="20"/>
        <v>10</v>
      </c>
      <c r="D348" s="1">
        <f t="shared" si="22"/>
        <v>6.3260405750655294E-2</v>
      </c>
      <c r="E348" s="1">
        <f t="shared" si="23"/>
        <v>6.1838128788519413E-5</v>
      </c>
    </row>
    <row r="349" spans="2:5" x14ac:dyDescent="0.25">
      <c r="B349" s="1">
        <f t="shared" si="21"/>
        <v>165.5</v>
      </c>
      <c r="C349" s="1">
        <f t="shared" si="20"/>
        <v>10</v>
      </c>
      <c r="D349" s="1">
        <f t="shared" si="22"/>
        <v>6.057837208515042E-2</v>
      </c>
      <c r="E349" s="1">
        <f t="shared" si="23"/>
        <v>5.921639500014709E-5</v>
      </c>
    </row>
    <row r="350" spans="2:5" x14ac:dyDescent="0.25">
      <c r="B350" s="1">
        <f t="shared" si="21"/>
        <v>166</v>
      </c>
      <c r="C350" s="1">
        <f t="shared" si="20"/>
        <v>10</v>
      </c>
      <c r="D350" s="1">
        <f t="shared" si="22"/>
        <v>5.8010047848118924E-2</v>
      </c>
      <c r="E350" s="1">
        <f t="shared" si="23"/>
        <v>5.6705814123283457E-5</v>
      </c>
    </row>
    <row r="351" spans="2:5" x14ac:dyDescent="0.25">
      <c r="B351" s="1">
        <f t="shared" si="21"/>
        <v>166.5</v>
      </c>
      <c r="C351" s="1">
        <f t="shared" si="20"/>
        <v>10</v>
      </c>
      <c r="D351" s="1">
        <f t="shared" si="22"/>
        <v>5.5550612132840002E-2</v>
      </c>
      <c r="E351" s="1">
        <f t="shared" si="23"/>
        <v>5.4301673639139751E-5</v>
      </c>
    </row>
    <row r="352" spans="2:5" x14ac:dyDescent="0.25">
      <c r="B352" s="1">
        <f t="shared" si="21"/>
        <v>167</v>
      </c>
      <c r="C352" s="1">
        <f t="shared" si="20"/>
        <v>10</v>
      </c>
      <c r="D352" s="1">
        <f t="shared" si="22"/>
        <v>5.3195448423221575E-2</v>
      </c>
      <c r="E352" s="1">
        <f t="shared" si="23"/>
        <v>5.1999460824263475E-5</v>
      </c>
    </row>
    <row r="353" spans="2:5" x14ac:dyDescent="0.25">
      <c r="B353" s="1">
        <f t="shared" si="21"/>
        <v>167.5</v>
      </c>
      <c r="C353" s="1">
        <f t="shared" si="20"/>
        <v>10</v>
      </c>
      <c r="D353" s="1">
        <f t="shared" si="22"/>
        <v>5.0940135928308733E-2</v>
      </c>
      <c r="E353" s="1">
        <f t="shared" si="23"/>
        <v>4.9794854279871653E-5</v>
      </c>
    </row>
    <row r="354" spans="2:5" x14ac:dyDescent="0.25">
      <c r="B354" s="1">
        <f t="shared" si="21"/>
        <v>168</v>
      </c>
      <c r="C354" s="1">
        <f t="shared" si="20"/>
        <v>10</v>
      </c>
      <c r="D354" s="1">
        <f t="shared" si="22"/>
        <v>4.8780441284179722E-2</v>
      </c>
      <c r="E354" s="1">
        <f t="shared" si="23"/>
        <v>4.7683715820312493E-5</v>
      </c>
    </row>
    <row r="355" spans="2:5" x14ac:dyDescent="0.25">
      <c r="B355" s="1">
        <f t="shared" si="21"/>
        <v>168.5</v>
      </c>
      <c r="C355" s="1">
        <f t="shared" si="20"/>
        <v>10</v>
      </c>
      <c r="D355" s="1">
        <f t="shared" si="22"/>
        <v>4.6712310607654642E-2</v>
      </c>
      <c r="E355" s="1">
        <f t="shared" si="23"/>
        <v>4.5662082705429722E-5</v>
      </c>
    </row>
    <row r="356" spans="2:5" x14ac:dyDescent="0.25">
      <c r="B356" s="1">
        <f t="shared" si="21"/>
        <v>169</v>
      </c>
      <c r="C356" s="1">
        <f t="shared" si="20"/>
        <v>10</v>
      </c>
      <c r="D356" s="1">
        <f t="shared" si="22"/>
        <v>4.4731861886900856E-2</v>
      </c>
      <c r="E356" s="1">
        <f t="shared" si="23"/>
        <v>4.3726160202249098E-5</v>
      </c>
    </row>
    <row r="357" spans="2:5" x14ac:dyDescent="0.25">
      <c r="B357" s="1">
        <f t="shared" si="21"/>
        <v>169.5</v>
      </c>
      <c r="C357" s="1">
        <f t="shared" si="20"/>
        <v>10</v>
      </c>
      <c r="D357" s="1">
        <f t="shared" si="22"/>
        <v>4.2835377694651747E-2</v>
      </c>
      <c r="E357" s="1">
        <f t="shared" si="23"/>
        <v>4.1872314462025208E-5</v>
      </c>
    </row>
    <row r="358" spans="2:5" x14ac:dyDescent="0.25">
      <c r="B358" s="1">
        <f t="shared" si="21"/>
        <v>170</v>
      </c>
      <c r="C358" s="1">
        <f t="shared" si="20"/>
        <v>10</v>
      </c>
      <c r="D358" s="1">
        <f t="shared" si="22"/>
        <v>4.1019298210361009E-2</v>
      </c>
      <c r="E358" s="1">
        <f t="shared" si="23"/>
        <v>4.0097065699277669E-5</v>
      </c>
    </row>
    <row r="359" spans="2:5" x14ac:dyDescent="0.25">
      <c r="B359" s="1">
        <f t="shared" si="21"/>
        <v>170.5</v>
      </c>
      <c r="C359" s="1">
        <f t="shared" si="20"/>
        <v>10</v>
      </c>
      <c r="D359" s="1">
        <f t="shared" si="22"/>
        <v>3.928021453819483E-2</v>
      </c>
      <c r="E359" s="1">
        <f t="shared" si="23"/>
        <v>3.8397081660014537E-5</v>
      </c>
    </row>
    <row r="360" spans="2:5" x14ac:dyDescent="0.25">
      <c r="B360" s="1">
        <f t="shared" si="21"/>
        <v>171</v>
      </c>
      <c r="C360" s="1">
        <f t="shared" si="20"/>
        <v>10</v>
      </c>
      <c r="D360" s="1">
        <f t="shared" si="22"/>
        <v>3.7614862308319175E-2</v>
      </c>
      <c r="E360" s="1">
        <f t="shared" si="23"/>
        <v>3.6769171366880951E-5</v>
      </c>
    </row>
    <row r="361" spans="2:5" x14ac:dyDescent="0.25">
      <c r="B361" s="1">
        <f t="shared" si="21"/>
        <v>171.5</v>
      </c>
      <c r="C361" s="1">
        <f t="shared" si="20"/>
        <v>10</v>
      </c>
      <c r="D361" s="1">
        <f t="shared" si="22"/>
        <v>3.6020115549471557E-2</v>
      </c>
      <c r="E361" s="1">
        <f t="shared" si="23"/>
        <v>3.5210279129493252E-5</v>
      </c>
    </row>
    <row r="362" spans="2:5" x14ac:dyDescent="0.25">
      <c r="B362" s="1">
        <f t="shared" si="21"/>
        <v>172</v>
      </c>
      <c r="C362" s="1">
        <f t="shared" si="20"/>
        <v>10</v>
      </c>
      <c r="D362" s="1">
        <f t="shared" si="22"/>
        <v>3.4492980821315668E-2</v>
      </c>
      <c r="E362" s="1">
        <f t="shared" si="23"/>
        <v>3.3717478808715254E-5</v>
      </c>
    </row>
    <row r="363" spans="2:5" x14ac:dyDescent="0.25">
      <c r="B363" s="1">
        <f t="shared" si="21"/>
        <v>172.5</v>
      </c>
      <c r="C363" s="1">
        <f t="shared" si="20"/>
        <v>10</v>
      </c>
      <c r="D363" s="1">
        <f t="shared" si="22"/>
        <v>3.3030591595564859E-2</v>
      </c>
      <c r="E363" s="1">
        <f t="shared" si="23"/>
        <v>3.2287968324110353E-5</v>
      </c>
    </row>
    <row r="364" spans="2:5" x14ac:dyDescent="0.25">
      <c r="B364" s="1">
        <f t="shared" si="21"/>
        <v>173</v>
      </c>
      <c r="C364" s="1">
        <f t="shared" si="20"/>
        <v>10</v>
      </c>
      <c r="D364" s="1">
        <f t="shared" si="22"/>
        <v>3.1630202875327647E-2</v>
      </c>
      <c r="E364" s="1">
        <f t="shared" si="23"/>
        <v>3.09190643942597E-5</v>
      </c>
    </row>
    <row r="365" spans="2:5" x14ac:dyDescent="0.25">
      <c r="B365" s="1">
        <f t="shared" si="21"/>
        <v>173.5</v>
      </c>
      <c r="C365" s="1">
        <f t="shared" si="20"/>
        <v>10</v>
      </c>
      <c r="D365" s="1">
        <f t="shared" si="22"/>
        <v>3.0289186042575203E-2</v>
      </c>
      <c r="E365" s="1">
        <f t="shared" si="23"/>
        <v>2.9608197500073545E-5</v>
      </c>
    </row>
    <row r="366" spans="2:5" x14ac:dyDescent="0.25">
      <c r="B366" s="1">
        <f t="shared" si="21"/>
        <v>174</v>
      </c>
      <c r="C366" s="1">
        <f t="shared" si="20"/>
        <v>10</v>
      </c>
      <c r="D366" s="1">
        <f t="shared" si="22"/>
        <v>2.9005023924059511E-2</v>
      </c>
      <c r="E366" s="1">
        <f t="shared" si="23"/>
        <v>2.8352907061641728E-5</v>
      </c>
    </row>
    <row r="367" spans="2:5" x14ac:dyDescent="0.25">
      <c r="B367" s="1">
        <f t="shared" si="21"/>
        <v>174.5</v>
      </c>
      <c r="C367" s="1">
        <f t="shared" si="20"/>
        <v>10</v>
      </c>
      <c r="D367" s="1">
        <f t="shared" si="22"/>
        <v>2.7775306066419998E-2</v>
      </c>
      <c r="E367" s="1">
        <f t="shared" si="23"/>
        <v>2.7150836819569869E-5</v>
      </c>
    </row>
    <row r="368" spans="2:5" x14ac:dyDescent="0.25">
      <c r="B368" s="1">
        <f t="shared" si="21"/>
        <v>175</v>
      </c>
      <c r="C368" s="1">
        <f t="shared" si="20"/>
        <v>10</v>
      </c>
      <c r="D368" s="1">
        <f t="shared" si="22"/>
        <v>2.6597724211610784E-2</v>
      </c>
      <c r="E368" s="1">
        <f t="shared" si="23"/>
        <v>2.5999730412131731E-5</v>
      </c>
    </row>
    <row r="369" spans="2:5" x14ac:dyDescent="0.25">
      <c r="B369" s="1">
        <f t="shared" si="21"/>
        <v>175.5</v>
      </c>
      <c r="C369" s="1">
        <f t="shared" si="20"/>
        <v>10</v>
      </c>
      <c r="D369" s="1">
        <f t="shared" si="22"/>
        <v>2.5470067964154366E-2</v>
      </c>
      <c r="E369" s="1">
        <f t="shared" si="23"/>
        <v>2.489742713993582E-5</v>
      </c>
    </row>
    <row r="370" spans="2:5" x14ac:dyDescent="0.25">
      <c r="B370" s="1">
        <f t="shared" si="21"/>
        <v>176</v>
      </c>
      <c r="C370" s="1">
        <f t="shared" si="20"/>
        <v>10</v>
      </c>
      <c r="D370" s="1">
        <f t="shared" si="22"/>
        <v>2.4390220642089861E-2</v>
      </c>
      <c r="E370" s="1">
        <f t="shared" si="23"/>
        <v>2.3841857910156247E-5</v>
      </c>
    </row>
    <row r="371" spans="2:5" x14ac:dyDescent="0.25">
      <c r="B371" s="1">
        <f t="shared" si="21"/>
        <v>176.5</v>
      </c>
      <c r="C371" s="1">
        <f t="shared" si="20"/>
        <v>10</v>
      </c>
      <c r="D371" s="1">
        <f t="shared" si="22"/>
        <v>2.3356155303827317E-2</v>
      </c>
      <c r="E371" s="1">
        <f t="shared" si="23"/>
        <v>2.2831041352714857E-5</v>
      </c>
    </row>
    <row r="372" spans="2:5" x14ac:dyDescent="0.25">
      <c r="B372" s="1">
        <f t="shared" si="21"/>
        <v>177</v>
      </c>
      <c r="C372" s="1">
        <f t="shared" si="20"/>
        <v>10</v>
      </c>
      <c r="D372" s="1">
        <f t="shared" si="22"/>
        <v>2.2365930943450428E-2</v>
      </c>
      <c r="E372" s="1">
        <f t="shared" si="23"/>
        <v>2.1863080101124586E-5</v>
      </c>
    </row>
    <row r="373" spans="2:5" x14ac:dyDescent="0.25">
      <c r="B373" s="1">
        <f t="shared" si="21"/>
        <v>177.5</v>
      </c>
      <c r="C373" s="1">
        <f t="shared" si="20"/>
        <v>10</v>
      </c>
      <c r="D373" s="1">
        <f t="shared" si="22"/>
        <v>2.141768884732587E-2</v>
      </c>
      <c r="E373" s="1">
        <f t="shared" si="23"/>
        <v>2.0936157231012604E-5</v>
      </c>
    </row>
    <row r="374" spans="2:5" x14ac:dyDescent="0.25">
      <c r="B374" s="1">
        <f t="shared" si="21"/>
        <v>178</v>
      </c>
      <c r="C374" s="1">
        <f t="shared" si="20"/>
        <v>10</v>
      </c>
      <c r="D374" s="1">
        <f t="shared" si="22"/>
        <v>2.0509649105180505E-2</v>
      </c>
      <c r="E374" s="1">
        <f t="shared" si="23"/>
        <v>2.0048532849638831E-5</v>
      </c>
    </row>
    <row r="375" spans="2:5" x14ac:dyDescent="0.25">
      <c r="B375" s="1">
        <f t="shared" si="21"/>
        <v>178.5</v>
      </c>
      <c r="C375" s="1">
        <f t="shared" si="20"/>
        <v>10</v>
      </c>
      <c r="D375" s="1">
        <f t="shared" si="22"/>
        <v>1.9640107269097415E-2</v>
      </c>
      <c r="E375" s="1">
        <f t="shared" si="23"/>
        <v>1.9198540830007269E-5</v>
      </c>
    </row>
    <row r="376" spans="2:5" x14ac:dyDescent="0.25">
      <c r="B376" s="1">
        <f t="shared" si="21"/>
        <v>179</v>
      </c>
      <c r="C376" s="1">
        <f t="shared" si="20"/>
        <v>10</v>
      </c>
      <c r="D376" s="1">
        <f t="shared" si="22"/>
        <v>1.8807431154159587E-2</v>
      </c>
      <c r="E376" s="1">
        <f t="shared" si="23"/>
        <v>1.8384585683440476E-5</v>
      </c>
    </row>
    <row r="377" spans="2:5" x14ac:dyDescent="0.25">
      <c r="B377" s="1">
        <f t="shared" si="21"/>
        <v>179.5</v>
      </c>
      <c r="C377" s="1">
        <f t="shared" si="20"/>
        <v>10</v>
      </c>
      <c r="D377" s="1">
        <f t="shared" si="22"/>
        <v>1.8010057774735778E-2</v>
      </c>
      <c r="E377" s="1">
        <f t="shared" si="23"/>
        <v>1.7605139564746622E-5</v>
      </c>
    </row>
    <row r="378" spans="2:5" x14ac:dyDescent="0.25">
      <c r="B378" s="1">
        <f t="shared" si="21"/>
        <v>180</v>
      </c>
      <c r="C378" s="1">
        <f t="shared" si="20"/>
        <v>10</v>
      </c>
      <c r="D378" s="1">
        <f t="shared" si="22"/>
        <v>1.7246490410657834E-2</v>
      </c>
      <c r="E378" s="1">
        <f t="shared" si="23"/>
        <v>1.6858739404357624E-5</v>
      </c>
    </row>
    <row r="379" spans="2:5" x14ac:dyDescent="0.25">
      <c r="B379" s="1">
        <f t="shared" si="21"/>
        <v>180.5</v>
      </c>
      <c r="C379" s="1">
        <f t="shared" si="20"/>
        <v>10</v>
      </c>
      <c r="D379" s="1">
        <f t="shared" si="22"/>
        <v>1.651529579778243E-2</v>
      </c>
      <c r="E379" s="1">
        <f t="shared" si="23"/>
        <v>1.6143984162055176E-5</v>
      </c>
    </row>
    <row r="380" spans="2:5" x14ac:dyDescent="0.25">
      <c r="B380" s="1">
        <f t="shared" si="21"/>
        <v>181</v>
      </c>
      <c r="C380" s="1">
        <f t="shared" si="20"/>
        <v>10</v>
      </c>
      <c r="D380" s="1">
        <f t="shared" si="22"/>
        <v>1.581510143766382E-2</v>
      </c>
      <c r="E380" s="1">
        <f t="shared" si="23"/>
        <v>1.545953219712985E-5</v>
      </c>
    </row>
    <row r="381" spans="2:5" x14ac:dyDescent="0.25">
      <c r="B381" s="1">
        <f t="shared" si="21"/>
        <v>181.5</v>
      </c>
      <c r="C381" s="1">
        <f t="shared" si="20"/>
        <v>10</v>
      </c>
      <c r="D381" s="1">
        <f t="shared" si="22"/>
        <v>1.5144593021287629E-2</v>
      </c>
      <c r="E381" s="1">
        <f t="shared" si="23"/>
        <v>1.4804098750036769E-5</v>
      </c>
    </row>
    <row r="382" spans="2:5" x14ac:dyDescent="0.25">
      <c r="B382" s="1">
        <f t="shared" si="21"/>
        <v>182</v>
      </c>
      <c r="C382" s="1">
        <f t="shared" si="20"/>
        <v>10</v>
      </c>
      <c r="D382" s="1">
        <f t="shared" si="22"/>
        <v>1.4502511962029755E-2</v>
      </c>
      <c r="E382" s="1">
        <f t="shared" si="23"/>
        <v>1.4176453530820861E-5</v>
      </c>
    </row>
    <row r="383" spans="2:5" x14ac:dyDescent="0.25">
      <c r="B383" s="1">
        <f t="shared" si="21"/>
        <v>182.5</v>
      </c>
      <c r="C383" s="1">
        <f t="shared" si="20"/>
        <v>10</v>
      </c>
      <c r="D383" s="1">
        <f t="shared" si="22"/>
        <v>1.3887653033209999E-2</v>
      </c>
      <c r="E383" s="1">
        <f t="shared" si="23"/>
        <v>1.3575418409784934E-5</v>
      </c>
    </row>
    <row r="384" spans="2:5" x14ac:dyDescent="0.25">
      <c r="B384" s="1">
        <f t="shared" si="21"/>
        <v>183</v>
      </c>
      <c r="C384" s="1">
        <f t="shared" si="20"/>
        <v>10</v>
      </c>
      <c r="D384" s="1">
        <f t="shared" si="22"/>
        <v>1.3298862105805392E-2</v>
      </c>
      <c r="E384" s="1">
        <f t="shared" si="23"/>
        <v>1.2999865206065865E-5</v>
      </c>
    </row>
    <row r="385" spans="2:5" x14ac:dyDescent="0.25">
      <c r="B385" s="1">
        <f t="shared" si="21"/>
        <v>183.5</v>
      </c>
      <c r="C385" s="1">
        <f t="shared" si="20"/>
        <v>10</v>
      </c>
      <c r="D385" s="1">
        <f t="shared" si="22"/>
        <v>1.2735033982077183E-2</v>
      </c>
      <c r="E385" s="1">
        <f t="shared" si="23"/>
        <v>1.244871356996791E-5</v>
      </c>
    </row>
    <row r="386" spans="2:5" x14ac:dyDescent="0.25">
      <c r="B386" s="1">
        <f t="shared" si="21"/>
        <v>184</v>
      </c>
      <c r="C386" s="1">
        <f t="shared" si="20"/>
        <v>10</v>
      </c>
      <c r="D386" s="1">
        <f t="shared" si="22"/>
        <v>1.2195110321044927E-2</v>
      </c>
      <c r="E386" s="1">
        <f t="shared" si="23"/>
        <v>1.1920928955078122E-5</v>
      </c>
    </row>
    <row r="387" spans="2:5" x14ac:dyDescent="0.25">
      <c r="B387" s="1">
        <f t="shared" si="21"/>
        <v>184.5</v>
      </c>
      <c r="C387" s="1">
        <f t="shared" si="20"/>
        <v>10</v>
      </c>
      <c r="D387" s="1">
        <f t="shared" si="22"/>
        <v>1.1678077651913657E-2</v>
      </c>
      <c r="E387" s="1">
        <f t="shared" si="23"/>
        <v>1.1415520676357449E-5</v>
      </c>
    </row>
    <row r="388" spans="2:5" x14ac:dyDescent="0.25">
      <c r="B388" s="1">
        <f t="shared" si="21"/>
        <v>185</v>
      </c>
      <c r="C388" s="1">
        <f t="shared" si="20"/>
        <v>10</v>
      </c>
      <c r="D388" s="1">
        <f t="shared" si="22"/>
        <v>1.1182965471725214E-2</v>
      </c>
      <c r="E388" s="1">
        <f t="shared" si="23"/>
        <v>1.0931540050562271E-5</v>
      </c>
    </row>
    <row r="389" spans="2:5" x14ac:dyDescent="0.25">
      <c r="B389" s="1">
        <f t="shared" si="21"/>
        <v>185.5</v>
      </c>
      <c r="C389" s="1">
        <f t="shared" si="20"/>
        <v>10</v>
      </c>
      <c r="D389" s="1">
        <f t="shared" si="22"/>
        <v>1.0708844423662935E-2</v>
      </c>
      <c r="E389" s="1">
        <f t="shared" si="23"/>
        <v>1.0468078615506282E-5</v>
      </c>
    </row>
    <row r="390" spans="2:5" x14ac:dyDescent="0.25">
      <c r="B390" s="1">
        <f t="shared" si="21"/>
        <v>186</v>
      </c>
      <c r="C390" s="1">
        <f t="shared" si="20"/>
        <v>10</v>
      </c>
      <c r="D390" s="1">
        <f t="shared" si="22"/>
        <v>1.0254824552590252E-2</v>
      </c>
      <c r="E390" s="1">
        <f t="shared" si="23"/>
        <v>1.0024266424819397E-5</v>
      </c>
    </row>
    <row r="391" spans="2:5" x14ac:dyDescent="0.25">
      <c r="B391" s="1">
        <f t="shared" si="21"/>
        <v>186.5</v>
      </c>
      <c r="C391" s="1">
        <f t="shared" si="20"/>
        <v>10</v>
      </c>
      <c r="D391" s="1">
        <f t="shared" si="22"/>
        <v>9.8200536345487074E-3</v>
      </c>
      <c r="E391" s="1">
        <f t="shared" si="23"/>
        <v>9.5992704150036156E-6</v>
      </c>
    </row>
    <row r="392" spans="2:5" x14ac:dyDescent="0.25">
      <c r="B392" s="1">
        <f t="shared" si="21"/>
        <v>187</v>
      </c>
      <c r="C392" s="1">
        <f t="shared" si="20"/>
        <v>10</v>
      </c>
      <c r="D392" s="1">
        <f t="shared" si="22"/>
        <v>9.4037155770797919E-3</v>
      </c>
      <c r="E392" s="1">
        <f t="shared" si="23"/>
        <v>9.1922928417202192E-6</v>
      </c>
    </row>
    <row r="393" spans="2:5" x14ac:dyDescent="0.25">
      <c r="B393" s="1">
        <f t="shared" si="21"/>
        <v>187.5</v>
      </c>
      <c r="C393" s="1">
        <f t="shared" si="20"/>
        <v>10</v>
      </c>
      <c r="D393" s="1">
        <f t="shared" si="22"/>
        <v>9.0050288873678892E-3</v>
      </c>
      <c r="E393" s="1">
        <f t="shared" si="23"/>
        <v>8.802569782373296E-6</v>
      </c>
    </row>
    <row r="394" spans="2:5" x14ac:dyDescent="0.25">
      <c r="B394" s="1">
        <f t="shared" si="21"/>
        <v>188</v>
      </c>
      <c r="C394" s="1">
        <f t="shared" si="20"/>
        <v>10</v>
      </c>
      <c r="D394" s="1">
        <f t="shared" si="22"/>
        <v>8.6232452053289152E-3</v>
      </c>
      <c r="E394" s="1">
        <f t="shared" si="23"/>
        <v>8.4293697021787965E-6</v>
      </c>
    </row>
    <row r="395" spans="2:5" x14ac:dyDescent="0.25">
      <c r="B395" s="1">
        <f t="shared" si="21"/>
        <v>188.5</v>
      </c>
      <c r="C395" s="1">
        <f t="shared" si="20"/>
        <v>10</v>
      </c>
      <c r="D395" s="1">
        <f t="shared" si="22"/>
        <v>8.2576478988912131E-3</v>
      </c>
      <c r="E395" s="1">
        <f t="shared" si="23"/>
        <v>8.0719920810276018E-6</v>
      </c>
    </row>
    <row r="396" spans="2:5" x14ac:dyDescent="0.25">
      <c r="B396" s="1">
        <f t="shared" si="21"/>
        <v>189</v>
      </c>
      <c r="C396" s="1">
        <f t="shared" si="20"/>
        <v>10</v>
      </c>
      <c r="D396" s="1">
        <f t="shared" si="22"/>
        <v>7.9075507188319238E-3</v>
      </c>
      <c r="E396" s="1">
        <f t="shared" si="23"/>
        <v>7.7297660985649385E-6</v>
      </c>
    </row>
    <row r="397" spans="2:5" x14ac:dyDescent="0.25">
      <c r="B397" s="1">
        <f t="shared" si="21"/>
        <v>189.5</v>
      </c>
      <c r="C397" s="1">
        <f t="shared" si="20"/>
        <v>10</v>
      </c>
      <c r="D397" s="1">
        <f t="shared" si="22"/>
        <v>7.5722965106438129E-3</v>
      </c>
      <c r="E397" s="1">
        <f t="shared" si="23"/>
        <v>7.4020493750183981E-6</v>
      </c>
    </row>
    <row r="398" spans="2:5" x14ac:dyDescent="0.25">
      <c r="B398" s="1">
        <f t="shared" si="21"/>
        <v>190</v>
      </c>
      <c r="C398" s="1">
        <f t="shared" si="20"/>
        <v>10</v>
      </c>
      <c r="D398" s="1">
        <f t="shared" si="22"/>
        <v>7.251255981014876E-3</v>
      </c>
      <c r="E398" s="1">
        <f t="shared" si="23"/>
        <v>7.0882267654104423E-6</v>
      </c>
    </row>
    <row r="399" spans="2:5" x14ac:dyDescent="0.25">
      <c r="B399" s="1">
        <f t="shared" si="21"/>
        <v>190.5</v>
      </c>
      <c r="C399" s="1">
        <f t="shared" si="20"/>
        <v>10</v>
      </c>
      <c r="D399" s="1">
        <f t="shared" si="22"/>
        <v>6.9438265166049994E-3</v>
      </c>
      <c r="E399" s="1">
        <f t="shared" si="23"/>
        <v>6.787709204892479E-6</v>
      </c>
    </row>
    <row r="400" spans="2:5" x14ac:dyDescent="0.25">
      <c r="B400" s="1">
        <f t="shared" si="21"/>
        <v>191</v>
      </c>
      <c r="C400" s="1">
        <f t="shared" si="20"/>
        <v>10</v>
      </c>
      <c r="D400" s="1">
        <f t="shared" si="22"/>
        <v>6.6494310529026943E-3</v>
      </c>
      <c r="E400" s="1">
        <f t="shared" si="23"/>
        <v>6.4999326030329437E-6</v>
      </c>
    </row>
    <row r="401" spans="2:5" x14ac:dyDescent="0.25">
      <c r="B401" s="1">
        <f t="shared" si="21"/>
        <v>191.5</v>
      </c>
      <c r="C401" s="1">
        <f t="shared" si="20"/>
        <v>10</v>
      </c>
      <c r="D401" s="1">
        <f t="shared" si="22"/>
        <v>6.3675169910385907E-3</v>
      </c>
      <c r="E401" s="1">
        <f t="shared" si="23"/>
        <v>6.224356784983966E-6</v>
      </c>
    </row>
    <row r="402" spans="2:5" x14ac:dyDescent="0.25">
      <c r="B402" s="1">
        <f t="shared" si="21"/>
        <v>192</v>
      </c>
      <c r="C402" s="1">
        <f t="shared" ref="C402:C465" si="24">IF(FLOOR($B402/$D$12,1)+1&lt;=$D$11,FLOOR($B402/$D$12,1)+1,$D$11)</f>
        <v>10</v>
      </c>
      <c r="D402" s="1">
        <f t="shared" si="22"/>
        <v>6.0975551605224635E-3</v>
      </c>
      <c r="E402" s="1">
        <f t="shared" si="23"/>
        <v>5.9604644775390718E-6</v>
      </c>
    </row>
    <row r="403" spans="2:5" x14ac:dyDescent="0.25">
      <c r="B403" s="1">
        <f t="shared" ref="B403:B466" si="25">B402+$D$13</f>
        <v>192.5</v>
      </c>
      <c r="C403" s="1">
        <f t="shared" si="24"/>
        <v>10</v>
      </c>
      <c r="D403" s="1">
        <f t="shared" ref="D403:D466" si="26">($D$10)*(1-EXP(-$C403*$G$14*$D$12))*$G$15*EXP(-$G$14*($B403-(($C403-1)*$D$12)))+($D$9-$D$10)*EXP(-$G$14*B403)</f>
        <v>5.8390388259568285E-3</v>
      </c>
      <c r="E403" s="1">
        <f t="shared" ref="E403:E466" si="27">(($D$9))*EXP(-$G$14*B403)</f>
        <v>5.7077603381787237E-6</v>
      </c>
    </row>
    <row r="404" spans="2:5" x14ac:dyDescent="0.25">
      <c r="B404" s="1">
        <f t="shared" si="25"/>
        <v>193</v>
      </c>
      <c r="C404" s="1">
        <f t="shared" si="24"/>
        <v>10</v>
      </c>
      <c r="D404" s="1">
        <f t="shared" si="26"/>
        <v>5.5914827358626061E-3</v>
      </c>
      <c r="E404" s="1">
        <f t="shared" si="27"/>
        <v>5.4657700252811449E-6</v>
      </c>
    </row>
    <row r="405" spans="2:5" x14ac:dyDescent="0.25">
      <c r="B405" s="1">
        <f t="shared" si="25"/>
        <v>193.5</v>
      </c>
      <c r="C405" s="1">
        <f t="shared" si="24"/>
        <v>10</v>
      </c>
      <c r="D405" s="1">
        <f t="shared" si="26"/>
        <v>5.3544222118314675E-3</v>
      </c>
      <c r="E405" s="1">
        <f t="shared" si="27"/>
        <v>5.2340393077531501E-6</v>
      </c>
    </row>
    <row r="406" spans="2:5" x14ac:dyDescent="0.25">
      <c r="B406" s="1">
        <f t="shared" si="25"/>
        <v>194</v>
      </c>
      <c r="C406" s="1">
        <f t="shared" si="24"/>
        <v>10</v>
      </c>
      <c r="D406" s="1">
        <f t="shared" si="26"/>
        <v>5.1274122762951253E-3</v>
      </c>
      <c r="E406" s="1">
        <f t="shared" si="27"/>
        <v>5.0121332124097069E-6</v>
      </c>
    </row>
    <row r="407" spans="2:5" x14ac:dyDescent="0.25">
      <c r="B407" s="1">
        <f t="shared" si="25"/>
        <v>194.5</v>
      </c>
      <c r="C407" s="1">
        <f t="shared" si="24"/>
        <v>10</v>
      </c>
      <c r="D407" s="1">
        <f t="shared" si="26"/>
        <v>4.9100268172743529E-3</v>
      </c>
      <c r="E407" s="1">
        <f t="shared" si="27"/>
        <v>4.7996352075018154E-6</v>
      </c>
    </row>
    <row r="408" spans="2:5" x14ac:dyDescent="0.25">
      <c r="B408" s="1">
        <f t="shared" si="25"/>
        <v>195</v>
      </c>
      <c r="C408" s="1">
        <f t="shared" si="24"/>
        <v>10</v>
      </c>
      <c r="D408" s="1">
        <f t="shared" si="26"/>
        <v>4.701857788539896E-3</v>
      </c>
      <c r="E408" s="1">
        <f t="shared" si="27"/>
        <v>4.5961464208601181E-6</v>
      </c>
    </row>
    <row r="409" spans="2:5" x14ac:dyDescent="0.25">
      <c r="B409" s="1">
        <f t="shared" si="25"/>
        <v>195.5</v>
      </c>
      <c r="C409" s="1">
        <f t="shared" si="24"/>
        <v>10</v>
      </c>
      <c r="D409" s="1">
        <f t="shared" si="26"/>
        <v>4.5025144436839437E-3</v>
      </c>
      <c r="E409" s="1">
        <f t="shared" si="27"/>
        <v>4.4012848911866556E-6</v>
      </c>
    </row>
    <row r="410" spans="2:5" x14ac:dyDescent="0.25">
      <c r="B410" s="1">
        <f t="shared" si="25"/>
        <v>196</v>
      </c>
      <c r="C410" s="1">
        <f t="shared" si="24"/>
        <v>10</v>
      </c>
      <c r="D410" s="1">
        <f t="shared" si="26"/>
        <v>4.3116226026644576E-3</v>
      </c>
      <c r="E410" s="1">
        <f t="shared" si="27"/>
        <v>4.214684851089405E-6</v>
      </c>
    </row>
    <row r="411" spans="2:5" x14ac:dyDescent="0.25">
      <c r="B411" s="1">
        <f t="shared" si="25"/>
        <v>196.5</v>
      </c>
      <c r="C411" s="1">
        <f t="shared" si="24"/>
        <v>10</v>
      </c>
      <c r="D411" s="1">
        <f t="shared" si="26"/>
        <v>4.1288239494456144E-3</v>
      </c>
      <c r="E411" s="1">
        <f t="shared" si="27"/>
        <v>4.0359960405137933E-6</v>
      </c>
    </row>
    <row r="412" spans="2:5" x14ac:dyDescent="0.25">
      <c r="B412" s="1">
        <f t="shared" si="25"/>
        <v>197</v>
      </c>
      <c r="C412" s="1">
        <f t="shared" si="24"/>
        <v>10</v>
      </c>
      <c r="D412" s="1">
        <f t="shared" si="26"/>
        <v>3.9537753594159611E-3</v>
      </c>
      <c r="E412" s="1">
        <f t="shared" si="27"/>
        <v>3.8648830492824616E-6</v>
      </c>
    </row>
    <row r="413" spans="2:5" x14ac:dyDescent="0.25">
      <c r="B413" s="1">
        <f t="shared" si="25"/>
        <v>197.5</v>
      </c>
      <c r="C413" s="1">
        <f t="shared" si="24"/>
        <v>10</v>
      </c>
      <c r="D413" s="1">
        <f t="shared" si="26"/>
        <v>3.7861482553219064E-3</v>
      </c>
      <c r="E413" s="1">
        <f t="shared" si="27"/>
        <v>3.7010246875091918E-6</v>
      </c>
    </row>
    <row r="414" spans="2:5" x14ac:dyDescent="0.25">
      <c r="B414" s="1">
        <f t="shared" si="25"/>
        <v>198</v>
      </c>
      <c r="C414" s="1">
        <f t="shared" si="24"/>
        <v>10</v>
      </c>
      <c r="D414" s="1">
        <f t="shared" si="26"/>
        <v>3.625627990507438E-3</v>
      </c>
      <c r="E414" s="1">
        <f t="shared" si="27"/>
        <v>3.5441133827052148E-6</v>
      </c>
    </row>
    <row r="415" spans="2:5" x14ac:dyDescent="0.25">
      <c r="B415" s="1">
        <f t="shared" si="25"/>
        <v>198.5</v>
      </c>
      <c r="C415" s="1">
        <f t="shared" si="24"/>
        <v>10</v>
      </c>
      <c r="D415" s="1">
        <f t="shared" si="26"/>
        <v>3.4719132583024988E-3</v>
      </c>
      <c r="E415" s="1">
        <f t="shared" si="27"/>
        <v>3.3938546024462331E-6</v>
      </c>
    </row>
    <row r="416" spans="2:5" x14ac:dyDescent="0.25">
      <c r="B416" s="1">
        <f t="shared" si="25"/>
        <v>199</v>
      </c>
      <c r="C416" s="1">
        <f t="shared" si="24"/>
        <v>10</v>
      </c>
      <c r="D416" s="1">
        <f t="shared" si="26"/>
        <v>3.3247155264513471E-3</v>
      </c>
      <c r="E416" s="1">
        <f t="shared" si="27"/>
        <v>3.2499663015164659E-6</v>
      </c>
    </row>
    <row r="417" spans="2:5" x14ac:dyDescent="0.25">
      <c r="B417" s="1">
        <f t="shared" si="25"/>
        <v>199.5</v>
      </c>
      <c r="C417" s="1">
        <f t="shared" si="24"/>
        <v>10</v>
      </c>
      <c r="D417" s="1">
        <f t="shared" si="26"/>
        <v>3.1837584955192954E-3</v>
      </c>
      <c r="E417" s="1">
        <f t="shared" si="27"/>
        <v>3.1121783924919771E-6</v>
      </c>
    </row>
    <row r="418" spans="2:5" x14ac:dyDescent="0.25">
      <c r="B418" s="1">
        <f t="shared" si="25"/>
        <v>200</v>
      </c>
      <c r="C418" s="1">
        <f t="shared" si="24"/>
        <v>10</v>
      </c>
      <c r="D418" s="1">
        <f t="shared" si="26"/>
        <v>3.0487775802612318E-3</v>
      </c>
      <c r="E418" s="1">
        <f t="shared" si="27"/>
        <v>2.98023223876953E-6</v>
      </c>
    </row>
    <row r="419" spans="2:5" x14ac:dyDescent="0.25">
      <c r="B419" s="1">
        <f t="shared" si="25"/>
        <v>200.5</v>
      </c>
      <c r="C419" s="1">
        <f t="shared" si="24"/>
        <v>10</v>
      </c>
      <c r="D419" s="1">
        <f t="shared" si="26"/>
        <v>2.9195194129784142E-3</v>
      </c>
      <c r="E419" s="1">
        <f t="shared" si="27"/>
        <v>2.8538801690893563E-6</v>
      </c>
    </row>
    <row r="420" spans="2:5" x14ac:dyDescent="0.25">
      <c r="B420" s="1">
        <f t="shared" si="25"/>
        <v>201</v>
      </c>
      <c r="C420" s="1">
        <f t="shared" si="24"/>
        <v>10</v>
      </c>
      <c r="D420" s="1">
        <f t="shared" si="26"/>
        <v>2.7957413679313026E-3</v>
      </c>
      <c r="E420" s="1">
        <f t="shared" si="27"/>
        <v>2.7328850126405678E-6</v>
      </c>
    </row>
    <row r="421" spans="2:5" x14ac:dyDescent="0.25">
      <c r="B421" s="1">
        <f t="shared" si="25"/>
        <v>201.5</v>
      </c>
      <c r="C421" s="1">
        <f t="shared" si="24"/>
        <v>10</v>
      </c>
      <c r="D421" s="1">
        <f t="shared" si="26"/>
        <v>2.6772111059157333E-3</v>
      </c>
      <c r="E421" s="1">
        <f t="shared" si="27"/>
        <v>2.61701965387657E-6</v>
      </c>
    </row>
    <row r="422" spans="2:5" x14ac:dyDescent="0.25">
      <c r="B422" s="1">
        <f t="shared" si="25"/>
        <v>202</v>
      </c>
      <c r="C422" s="1">
        <f t="shared" si="24"/>
        <v>10</v>
      </c>
      <c r="D422" s="1">
        <f t="shared" si="26"/>
        <v>2.5637061381475626E-3</v>
      </c>
      <c r="E422" s="1">
        <f t="shared" si="27"/>
        <v>2.5060666062048488E-6</v>
      </c>
    </row>
    <row r="423" spans="2:5" x14ac:dyDescent="0.25">
      <c r="B423" s="1">
        <f t="shared" si="25"/>
        <v>202.5</v>
      </c>
      <c r="C423" s="1">
        <f t="shared" si="24"/>
        <v>10</v>
      </c>
      <c r="D423" s="1">
        <f t="shared" si="26"/>
        <v>2.4550134086371764E-3</v>
      </c>
      <c r="E423" s="1">
        <f t="shared" si="27"/>
        <v>2.3998176037509035E-6</v>
      </c>
    </row>
    <row r="424" spans="2:5" x14ac:dyDescent="0.25">
      <c r="B424" s="1">
        <f t="shared" si="25"/>
        <v>203</v>
      </c>
      <c r="C424" s="1">
        <f t="shared" si="24"/>
        <v>10</v>
      </c>
      <c r="D424" s="1">
        <f t="shared" si="26"/>
        <v>2.3509288942699475E-3</v>
      </c>
      <c r="E424" s="1">
        <f t="shared" si="27"/>
        <v>2.2980732104300548E-6</v>
      </c>
    </row>
    <row r="425" spans="2:5" x14ac:dyDescent="0.25">
      <c r="B425" s="1">
        <f t="shared" si="25"/>
        <v>203.5</v>
      </c>
      <c r="C425" s="1">
        <f t="shared" si="24"/>
        <v>10</v>
      </c>
      <c r="D425" s="1">
        <f t="shared" si="26"/>
        <v>2.2512572218419719E-3</v>
      </c>
      <c r="E425" s="1">
        <f t="shared" si="27"/>
        <v>2.2006424455933312E-6</v>
      </c>
    </row>
    <row r="426" spans="2:5" x14ac:dyDescent="0.25">
      <c r="B426" s="1">
        <f t="shared" si="25"/>
        <v>204</v>
      </c>
      <c r="C426" s="1">
        <f t="shared" si="24"/>
        <v>10</v>
      </c>
      <c r="D426" s="1">
        <f t="shared" si="26"/>
        <v>2.1558113013322323E-3</v>
      </c>
      <c r="E426" s="1">
        <f t="shared" si="27"/>
        <v>2.1073424255447063E-6</v>
      </c>
    </row>
    <row r="427" spans="2:5" x14ac:dyDescent="0.25">
      <c r="B427" s="1">
        <f t="shared" si="25"/>
        <v>204.5</v>
      </c>
      <c r="C427" s="1">
        <f t="shared" si="24"/>
        <v>10</v>
      </c>
      <c r="D427" s="1">
        <f t="shared" si="26"/>
        <v>2.0644119747228067E-3</v>
      </c>
      <c r="E427" s="1">
        <f t="shared" si="27"/>
        <v>2.0179980202569E-6</v>
      </c>
    </row>
    <row r="428" spans="2:5" x14ac:dyDescent="0.25">
      <c r="B428" s="1">
        <f t="shared" si="25"/>
        <v>205</v>
      </c>
      <c r="C428" s="1">
        <f t="shared" si="24"/>
        <v>10</v>
      </c>
      <c r="D428" s="1">
        <f t="shared" si="26"/>
        <v>1.9768876797079805E-3</v>
      </c>
      <c r="E428" s="1">
        <f t="shared" si="27"/>
        <v>1.9324415246412342E-6</v>
      </c>
    </row>
    <row r="429" spans="2:5" x14ac:dyDescent="0.25">
      <c r="B429" s="1">
        <f t="shared" si="25"/>
        <v>205.5</v>
      </c>
      <c r="C429" s="1">
        <f t="shared" si="24"/>
        <v>10</v>
      </c>
      <c r="D429" s="1">
        <f t="shared" si="26"/>
        <v>1.893074127660953E-3</v>
      </c>
      <c r="E429" s="1">
        <f t="shared" si="27"/>
        <v>1.8505123437545991E-6</v>
      </c>
    </row>
    <row r="430" spans="2:5" x14ac:dyDescent="0.25">
      <c r="B430" s="1">
        <f t="shared" si="25"/>
        <v>206</v>
      </c>
      <c r="C430" s="1">
        <f t="shared" si="24"/>
        <v>10</v>
      </c>
      <c r="D430" s="1">
        <f t="shared" si="26"/>
        <v>1.8128139952537188E-3</v>
      </c>
      <c r="E430" s="1">
        <f t="shared" si="27"/>
        <v>1.7720566913526104E-6</v>
      </c>
    </row>
    <row r="431" spans="2:5" x14ac:dyDescent="0.25">
      <c r="B431" s="1">
        <f t="shared" si="25"/>
        <v>206.5</v>
      </c>
      <c r="C431" s="1">
        <f t="shared" si="24"/>
        <v>10</v>
      </c>
      <c r="D431" s="1">
        <f t="shared" si="26"/>
        <v>1.7359566291512494E-3</v>
      </c>
      <c r="E431" s="1">
        <f t="shared" si="27"/>
        <v>1.6969273012231195E-6</v>
      </c>
    </row>
    <row r="432" spans="2:5" x14ac:dyDescent="0.25">
      <c r="B432" s="1">
        <f t="shared" si="25"/>
        <v>207</v>
      </c>
      <c r="C432" s="1">
        <f t="shared" si="24"/>
        <v>10</v>
      </c>
      <c r="D432" s="1">
        <f t="shared" si="26"/>
        <v>1.6623577632256731E-3</v>
      </c>
      <c r="E432" s="1">
        <f t="shared" si="27"/>
        <v>1.6249831507582355E-6</v>
      </c>
    </row>
    <row r="433" spans="2:5" x14ac:dyDescent="0.25">
      <c r="B433" s="1">
        <f t="shared" si="25"/>
        <v>207.5</v>
      </c>
      <c r="C433" s="1">
        <f t="shared" si="24"/>
        <v>10</v>
      </c>
      <c r="D433" s="1">
        <f t="shared" si="26"/>
        <v>1.5918792477596473E-3</v>
      </c>
      <c r="E433" s="1">
        <f t="shared" si="27"/>
        <v>1.5560891962459911E-6</v>
      </c>
    </row>
    <row r="434" spans="2:5" x14ac:dyDescent="0.25">
      <c r="B434" s="1">
        <f t="shared" si="25"/>
        <v>208</v>
      </c>
      <c r="C434" s="1">
        <f t="shared" si="24"/>
        <v>10</v>
      </c>
      <c r="D434" s="1">
        <f t="shared" si="26"/>
        <v>1.5243887901306157E-3</v>
      </c>
      <c r="E434" s="1">
        <f t="shared" si="27"/>
        <v>1.4901161193847675E-6</v>
      </c>
    </row>
    <row r="435" spans="2:5" x14ac:dyDescent="0.25">
      <c r="B435" s="1">
        <f t="shared" si="25"/>
        <v>208.5</v>
      </c>
      <c r="C435" s="1">
        <f t="shared" si="24"/>
        <v>10</v>
      </c>
      <c r="D435" s="1">
        <f t="shared" si="26"/>
        <v>1.4597597064892069E-3</v>
      </c>
      <c r="E435" s="1">
        <f t="shared" si="27"/>
        <v>1.4269400845446805E-6</v>
      </c>
    </row>
    <row r="436" spans="2:5" x14ac:dyDescent="0.25">
      <c r="B436" s="1">
        <f t="shared" si="25"/>
        <v>209</v>
      </c>
      <c r="C436" s="1">
        <f t="shared" si="24"/>
        <v>10</v>
      </c>
      <c r="D436" s="1">
        <f t="shared" si="26"/>
        <v>1.3978706839656513E-3</v>
      </c>
      <c r="E436" s="1">
        <f t="shared" si="27"/>
        <v>1.366442506320286E-6</v>
      </c>
    </row>
    <row r="437" spans="2:5" x14ac:dyDescent="0.25">
      <c r="B437" s="1">
        <f t="shared" si="25"/>
        <v>209.5</v>
      </c>
      <c r="C437" s="1">
        <f t="shared" si="24"/>
        <v>10</v>
      </c>
      <c r="D437" s="1">
        <f t="shared" si="26"/>
        <v>1.3386055529578667E-3</v>
      </c>
      <c r="E437" s="1">
        <f t="shared" si="27"/>
        <v>1.3085098269382871E-6</v>
      </c>
    </row>
    <row r="438" spans="2:5" x14ac:dyDescent="0.25">
      <c r="B438" s="1">
        <f t="shared" si="25"/>
        <v>210</v>
      </c>
      <c r="C438" s="1">
        <f t="shared" si="24"/>
        <v>10</v>
      </c>
      <c r="D438" s="1">
        <f t="shared" si="26"/>
        <v>1.2818530690737811E-3</v>
      </c>
      <c r="E438" s="1">
        <f t="shared" si="27"/>
        <v>1.2530333031024265E-6</v>
      </c>
    </row>
    <row r="439" spans="2:5" x14ac:dyDescent="0.25">
      <c r="B439" s="1">
        <f t="shared" si="25"/>
        <v>210.5</v>
      </c>
      <c r="C439" s="1">
        <f t="shared" si="24"/>
        <v>10</v>
      </c>
      <c r="D439" s="1">
        <f t="shared" si="26"/>
        <v>1.227506704318588E-3</v>
      </c>
      <c r="E439" s="1">
        <f t="shared" si="27"/>
        <v>1.1999088018754536E-6</v>
      </c>
    </row>
    <row r="440" spans="2:5" x14ac:dyDescent="0.25">
      <c r="B440" s="1">
        <f t="shared" si="25"/>
        <v>211</v>
      </c>
      <c r="C440" s="1">
        <f t="shared" si="24"/>
        <v>10</v>
      </c>
      <c r="D440" s="1">
        <f t="shared" si="26"/>
        <v>1.1754644471349736E-3</v>
      </c>
      <c r="E440" s="1">
        <f t="shared" si="27"/>
        <v>1.1490366052150291E-6</v>
      </c>
    </row>
    <row r="441" spans="2:5" x14ac:dyDescent="0.25">
      <c r="B441" s="1">
        <f t="shared" si="25"/>
        <v>211.5</v>
      </c>
      <c r="C441" s="1">
        <f t="shared" si="24"/>
        <v>10</v>
      </c>
      <c r="D441" s="1">
        <f t="shared" si="26"/>
        <v>1.1256286109209877E-3</v>
      </c>
      <c r="E441" s="1">
        <f t="shared" si="27"/>
        <v>1.1003212227966637E-6</v>
      </c>
    </row>
    <row r="442" spans="2:5" x14ac:dyDescent="0.25">
      <c r="B442" s="1">
        <f t="shared" si="25"/>
        <v>212</v>
      </c>
      <c r="C442" s="1">
        <f t="shared" si="24"/>
        <v>10</v>
      </c>
      <c r="D442" s="1">
        <f t="shared" si="26"/>
        <v>1.0779056506661161E-3</v>
      </c>
      <c r="E442" s="1">
        <f t="shared" si="27"/>
        <v>1.0536712127723513E-6</v>
      </c>
    </row>
    <row r="443" spans="2:5" x14ac:dyDescent="0.25">
      <c r="B443" s="1">
        <f t="shared" si="25"/>
        <v>212.5</v>
      </c>
      <c r="C443" s="1">
        <f t="shared" si="24"/>
        <v>10</v>
      </c>
      <c r="D443" s="1">
        <f t="shared" si="26"/>
        <v>1.0322059873614034E-3</v>
      </c>
      <c r="E443" s="1">
        <f t="shared" si="27"/>
        <v>1.0089990101284483E-6</v>
      </c>
    </row>
    <row r="444" spans="2:5" x14ac:dyDescent="0.25">
      <c r="B444" s="1">
        <f t="shared" si="25"/>
        <v>213</v>
      </c>
      <c r="C444" s="1">
        <f t="shared" si="24"/>
        <v>10</v>
      </c>
      <c r="D444" s="1">
        <f t="shared" si="26"/>
        <v>9.8844383985399005E-4</v>
      </c>
      <c r="E444" s="1">
        <f t="shared" si="27"/>
        <v>9.662207623206152E-7</v>
      </c>
    </row>
    <row r="445" spans="2:5" x14ac:dyDescent="0.25">
      <c r="B445" s="1">
        <f t="shared" si="25"/>
        <v>213.5</v>
      </c>
      <c r="C445" s="1">
        <f t="shared" si="24"/>
        <v>10</v>
      </c>
      <c r="D445" s="1">
        <f t="shared" si="26"/>
        <v>9.465370638304765E-4</v>
      </c>
      <c r="E445" s="1">
        <f t="shared" si="27"/>
        <v>9.2525617187729775E-7</v>
      </c>
    </row>
    <row r="446" spans="2:5" x14ac:dyDescent="0.25">
      <c r="B446" s="1">
        <f t="shared" si="25"/>
        <v>214</v>
      </c>
      <c r="C446" s="1">
        <f t="shared" si="24"/>
        <v>10</v>
      </c>
      <c r="D446" s="1">
        <f t="shared" si="26"/>
        <v>9.0640699762685939E-4</v>
      </c>
      <c r="E446" s="1">
        <f t="shared" si="27"/>
        <v>8.8602834567630348E-7</v>
      </c>
    </row>
    <row r="447" spans="2:5" x14ac:dyDescent="0.25">
      <c r="B447" s="1">
        <f t="shared" si="25"/>
        <v>214.5</v>
      </c>
      <c r="C447" s="1">
        <f t="shared" si="24"/>
        <v>10</v>
      </c>
      <c r="D447" s="1">
        <f t="shared" si="26"/>
        <v>8.679783145756246E-4</v>
      </c>
      <c r="E447" s="1">
        <f t="shared" si="27"/>
        <v>8.4846365061155807E-7</v>
      </c>
    </row>
    <row r="448" spans="2:5" x14ac:dyDescent="0.25">
      <c r="B448" s="1">
        <f t="shared" si="25"/>
        <v>215</v>
      </c>
      <c r="C448" s="1">
        <f t="shared" si="24"/>
        <v>10</v>
      </c>
      <c r="D448" s="1">
        <f t="shared" si="26"/>
        <v>8.3117888161283657E-4</v>
      </c>
      <c r="E448" s="1">
        <f t="shared" si="27"/>
        <v>8.1249157537911626E-7</v>
      </c>
    </row>
    <row r="449" spans="2:5" x14ac:dyDescent="0.25">
      <c r="B449" s="1">
        <f t="shared" si="25"/>
        <v>215.5</v>
      </c>
      <c r="C449" s="1">
        <f t="shared" si="24"/>
        <v>10</v>
      </c>
      <c r="D449" s="1">
        <f t="shared" si="26"/>
        <v>7.9593962387982363E-4</v>
      </c>
      <c r="E449" s="1">
        <f t="shared" si="27"/>
        <v>7.7804459812299406E-7</v>
      </c>
    </row>
    <row r="450" spans="2:5" x14ac:dyDescent="0.25">
      <c r="B450" s="1">
        <f t="shared" si="25"/>
        <v>216</v>
      </c>
      <c r="C450" s="1">
        <f t="shared" si="24"/>
        <v>10</v>
      </c>
      <c r="D450" s="1">
        <f t="shared" si="26"/>
        <v>7.6219439506530783E-4</v>
      </c>
      <c r="E450" s="1">
        <f t="shared" si="27"/>
        <v>7.4505805969238239E-7</v>
      </c>
    </row>
    <row r="451" spans="2:5" x14ac:dyDescent="0.25">
      <c r="B451" s="1">
        <f t="shared" si="25"/>
        <v>216.5</v>
      </c>
      <c r="C451" s="1">
        <f t="shared" si="24"/>
        <v>10</v>
      </c>
      <c r="D451" s="1">
        <f t="shared" si="26"/>
        <v>7.2987985324460334E-4</v>
      </c>
      <c r="E451" s="1">
        <f t="shared" si="27"/>
        <v>7.1347004227233898E-7</v>
      </c>
    </row>
    <row r="452" spans="2:5" x14ac:dyDescent="0.25">
      <c r="B452" s="1">
        <f t="shared" si="25"/>
        <v>217</v>
      </c>
      <c r="C452" s="1">
        <f t="shared" si="24"/>
        <v>10</v>
      </c>
      <c r="D452" s="1">
        <f t="shared" si="26"/>
        <v>6.9893534198282555E-4</v>
      </c>
      <c r="E452" s="1">
        <f t="shared" si="27"/>
        <v>6.8322125316014173E-7</v>
      </c>
    </row>
    <row r="453" spans="2:5" x14ac:dyDescent="0.25">
      <c r="B453" s="1">
        <f t="shared" si="25"/>
        <v>217.5</v>
      </c>
      <c r="C453" s="1">
        <f t="shared" si="24"/>
        <v>10</v>
      </c>
      <c r="D453" s="1">
        <f t="shared" si="26"/>
        <v>6.6930277647893322E-4</v>
      </c>
      <c r="E453" s="1">
        <f t="shared" si="27"/>
        <v>6.5425491346914239E-7</v>
      </c>
    </row>
    <row r="454" spans="2:5" x14ac:dyDescent="0.25">
      <c r="B454" s="1">
        <f t="shared" si="25"/>
        <v>218</v>
      </c>
      <c r="C454" s="1">
        <f t="shared" si="24"/>
        <v>10</v>
      </c>
      <c r="D454" s="1">
        <f t="shared" si="26"/>
        <v>6.4092653453689044E-4</v>
      </c>
      <c r="E454" s="1">
        <f t="shared" si="27"/>
        <v>6.2651665155121209E-7</v>
      </c>
    </row>
    <row r="455" spans="2:5" x14ac:dyDescent="0.25">
      <c r="B455" s="1">
        <f t="shared" si="25"/>
        <v>218.5</v>
      </c>
      <c r="C455" s="1">
        <f t="shared" si="24"/>
        <v>10</v>
      </c>
      <c r="D455" s="1">
        <f t="shared" si="26"/>
        <v>6.1375335215929389E-4</v>
      </c>
      <c r="E455" s="1">
        <f t="shared" si="27"/>
        <v>5.9995440093772788E-7</v>
      </c>
    </row>
    <row r="456" spans="2:5" x14ac:dyDescent="0.25">
      <c r="B456" s="1">
        <f t="shared" si="25"/>
        <v>219</v>
      </c>
      <c r="C456" s="1">
        <f t="shared" si="24"/>
        <v>10</v>
      </c>
      <c r="D456" s="1">
        <f t="shared" si="26"/>
        <v>5.8773222356748786E-4</v>
      </c>
      <c r="E456" s="1">
        <f t="shared" si="27"/>
        <v>5.7451830260751561E-7</v>
      </c>
    </row>
    <row r="457" spans="2:5" x14ac:dyDescent="0.25">
      <c r="B457" s="1">
        <f t="shared" si="25"/>
        <v>219.5</v>
      </c>
      <c r="C457" s="1">
        <f t="shared" si="24"/>
        <v>10</v>
      </c>
      <c r="D457" s="1">
        <f t="shared" si="26"/>
        <v>5.6281430546049384E-4</v>
      </c>
      <c r="E457" s="1">
        <f t="shared" si="27"/>
        <v>5.5016061139833269E-7</v>
      </c>
    </row>
    <row r="458" spans="2:5" x14ac:dyDescent="0.25">
      <c r="B458" s="1">
        <f t="shared" si="25"/>
        <v>220</v>
      </c>
      <c r="C458" s="1">
        <f t="shared" si="24"/>
        <v>10</v>
      </c>
      <c r="D458" s="1">
        <f t="shared" si="26"/>
        <v>5.3895282533305796E-4</v>
      </c>
      <c r="E458" s="1">
        <f t="shared" si="27"/>
        <v>5.2683560638617648E-7</v>
      </c>
    </row>
    <row r="459" spans="2:5" x14ac:dyDescent="0.25">
      <c r="B459" s="1">
        <f t="shared" si="25"/>
        <v>220.5</v>
      </c>
      <c r="C459" s="1">
        <f t="shared" si="24"/>
        <v>10</v>
      </c>
      <c r="D459" s="1">
        <f t="shared" si="26"/>
        <v>5.1610299368070158E-4</v>
      </c>
      <c r="E459" s="1">
        <f t="shared" si="27"/>
        <v>5.044995050642249E-7</v>
      </c>
    </row>
    <row r="460" spans="2:5" x14ac:dyDescent="0.25">
      <c r="B460" s="1">
        <f t="shared" si="25"/>
        <v>221</v>
      </c>
      <c r="C460" s="1">
        <f t="shared" si="24"/>
        <v>10</v>
      </c>
      <c r="D460" s="1">
        <f t="shared" si="26"/>
        <v>4.9422191992699502E-4</v>
      </c>
      <c r="E460" s="1">
        <f t="shared" si="27"/>
        <v>4.8311038116030844E-7</v>
      </c>
    </row>
    <row r="461" spans="2:5" x14ac:dyDescent="0.25">
      <c r="B461" s="1">
        <f t="shared" si="25"/>
        <v>221.5</v>
      </c>
      <c r="C461" s="1">
        <f t="shared" si="24"/>
        <v>10</v>
      </c>
      <c r="D461" s="1">
        <f t="shared" si="26"/>
        <v>4.7326853191523814E-4</v>
      </c>
      <c r="E461" s="1">
        <f t="shared" si="27"/>
        <v>4.6262808593864972E-7</v>
      </c>
    </row>
    <row r="462" spans="2:5" x14ac:dyDescent="0.25">
      <c r="B462" s="1">
        <f t="shared" si="25"/>
        <v>222</v>
      </c>
      <c r="C462" s="1">
        <f t="shared" si="24"/>
        <v>10</v>
      </c>
      <c r="D462" s="1">
        <f t="shared" si="26"/>
        <v>4.5320349881342958E-4</v>
      </c>
      <c r="E462" s="1">
        <f t="shared" si="27"/>
        <v>4.4301417283815259E-7</v>
      </c>
    </row>
    <row r="463" spans="2:5" x14ac:dyDescent="0.25">
      <c r="B463" s="1">
        <f t="shared" si="25"/>
        <v>222.5</v>
      </c>
      <c r="C463" s="1">
        <f t="shared" si="24"/>
        <v>10</v>
      </c>
      <c r="D463" s="1">
        <f t="shared" si="26"/>
        <v>4.339891572878123E-4</v>
      </c>
      <c r="E463" s="1">
        <f t="shared" si="27"/>
        <v>4.2423182530577978E-7</v>
      </c>
    </row>
    <row r="464" spans="2:5" x14ac:dyDescent="0.25">
      <c r="B464" s="1">
        <f t="shared" si="25"/>
        <v>223</v>
      </c>
      <c r="C464" s="1">
        <f t="shared" si="24"/>
        <v>10</v>
      </c>
      <c r="D464" s="1">
        <f t="shared" si="26"/>
        <v>4.1558944080641829E-4</v>
      </c>
      <c r="E464" s="1">
        <f t="shared" si="27"/>
        <v>4.0624578768955882E-7</v>
      </c>
    </row>
    <row r="465" spans="2:5" x14ac:dyDescent="0.25">
      <c r="B465" s="1">
        <f t="shared" si="25"/>
        <v>223.5</v>
      </c>
      <c r="C465" s="1">
        <f t="shared" si="24"/>
        <v>10</v>
      </c>
      <c r="D465" s="1">
        <f t="shared" si="26"/>
        <v>3.9796981193991171E-4</v>
      </c>
      <c r="E465" s="1">
        <f t="shared" si="27"/>
        <v>3.8902229906149772E-7</v>
      </c>
    </row>
    <row r="466" spans="2:5" x14ac:dyDescent="0.25">
      <c r="B466" s="1">
        <f t="shared" si="25"/>
        <v>224</v>
      </c>
      <c r="C466" s="1">
        <f t="shared" ref="C466:C498" si="28">IF(FLOOR($B466/$D$12,1)+1&lt;=$D$11,FLOOR($B466/$D$12,1)+1,$D$11)</f>
        <v>10</v>
      </c>
      <c r="D466" s="1">
        <f t="shared" si="26"/>
        <v>3.8109719753265381E-4</v>
      </c>
      <c r="E466" s="1">
        <f t="shared" si="27"/>
        <v>3.7252902984619183E-7</v>
      </c>
    </row>
    <row r="467" spans="2:5" x14ac:dyDescent="0.25">
      <c r="B467" s="1">
        <f t="shared" ref="B467:B498" si="29">B466+$D$13</f>
        <v>224.5</v>
      </c>
      <c r="C467" s="1">
        <f t="shared" si="28"/>
        <v>10</v>
      </c>
      <c r="D467" s="1">
        <f t="shared" ref="D467:D498" si="30">($D$10)*(1-EXP(-$C467*$G$14*$D$12))*$G$15*EXP(-$G$14*($B467-(($C467-1)*$D$12)))+($D$9-$D$10)*EXP(-$G$14*B467)</f>
        <v>3.6493992662230162E-4</v>
      </c>
      <c r="E467" s="1">
        <f t="shared" ref="E467:E498" si="31">(($D$9))*EXP(-$G$14*B467)</f>
        <v>3.5673502113617012E-7</v>
      </c>
    </row>
    <row r="468" spans="2:5" x14ac:dyDescent="0.25">
      <c r="B468" s="1">
        <f t="shared" si="29"/>
        <v>225</v>
      </c>
      <c r="C468" s="1">
        <f t="shared" si="28"/>
        <v>10</v>
      </c>
      <c r="D468" s="1">
        <f t="shared" si="30"/>
        <v>3.4946767099141278E-4</v>
      </c>
      <c r="E468" s="1">
        <f t="shared" si="31"/>
        <v>3.4161062658007145E-7</v>
      </c>
    </row>
    <row r="469" spans="2:5" x14ac:dyDescent="0.25">
      <c r="B469" s="1">
        <f t="shared" si="29"/>
        <v>225.5</v>
      </c>
      <c r="C469" s="1">
        <f t="shared" si="28"/>
        <v>10</v>
      </c>
      <c r="D469" s="1">
        <f t="shared" si="30"/>
        <v>3.3465138823946655E-4</v>
      </c>
      <c r="E469" s="1">
        <f t="shared" si="31"/>
        <v>3.2712745673457178E-7</v>
      </c>
    </row>
    <row r="470" spans="2:5" x14ac:dyDescent="0.25">
      <c r="B470" s="1">
        <f t="shared" si="29"/>
        <v>226</v>
      </c>
      <c r="C470" s="1">
        <f t="shared" si="28"/>
        <v>10</v>
      </c>
      <c r="D470" s="1">
        <f t="shared" si="30"/>
        <v>3.2046326726844522E-4</v>
      </c>
      <c r="E470" s="1">
        <f t="shared" si="31"/>
        <v>3.1325832577560658E-7</v>
      </c>
    </row>
    <row r="471" spans="2:5" x14ac:dyDescent="0.25">
      <c r="B471" s="1">
        <f t="shared" si="29"/>
        <v>226.5</v>
      </c>
      <c r="C471" s="1">
        <f t="shared" si="28"/>
        <v>10</v>
      </c>
      <c r="D471" s="1">
        <f t="shared" si="30"/>
        <v>3.0687667607964749E-4</v>
      </c>
      <c r="E471" s="1">
        <f t="shared" si="31"/>
        <v>2.9997720046886341E-7</v>
      </c>
    </row>
    <row r="472" spans="2:5" x14ac:dyDescent="0.25">
      <c r="B472" s="1">
        <f t="shared" si="29"/>
        <v>227</v>
      </c>
      <c r="C472" s="1">
        <f t="shared" si="28"/>
        <v>10</v>
      </c>
      <c r="D472" s="1">
        <f t="shared" si="30"/>
        <v>2.9386611178374393E-4</v>
      </c>
      <c r="E472" s="1">
        <f t="shared" si="31"/>
        <v>2.8725915130375722E-7</v>
      </c>
    </row>
    <row r="473" spans="2:5" x14ac:dyDescent="0.25">
      <c r="B473" s="1">
        <f t="shared" si="29"/>
        <v>227.5</v>
      </c>
      <c r="C473" s="1">
        <f t="shared" si="28"/>
        <v>10</v>
      </c>
      <c r="D473" s="1">
        <f t="shared" si="30"/>
        <v>2.8140715273024692E-4</v>
      </c>
      <c r="E473" s="1">
        <f t="shared" si="31"/>
        <v>2.7508030569916587E-7</v>
      </c>
    </row>
    <row r="474" spans="2:5" x14ac:dyDescent="0.25">
      <c r="B474" s="1">
        <f t="shared" si="29"/>
        <v>228</v>
      </c>
      <c r="C474" s="1">
        <f t="shared" si="28"/>
        <v>10</v>
      </c>
      <c r="D474" s="1">
        <f t="shared" si="30"/>
        <v>2.6947641266652898E-4</v>
      </c>
      <c r="E474" s="1">
        <f t="shared" si="31"/>
        <v>2.6341780319308776E-7</v>
      </c>
    </row>
    <row r="475" spans="2:5" x14ac:dyDescent="0.25">
      <c r="B475" s="1">
        <f t="shared" si="29"/>
        <v>228.5</v>
      </c>
      <c r="C475" s="1">
        <f t="shared" si="28"/>
        <v>10</v>
      </c>
      <c r="D475" s="1">
        <f t="shared" si="30"/>
        <v>2.5805149684035073E-4</v>
      </c>
      <c r="E475" s="1">
        <f t="shared" si="31"/>
        <v>2.5224975253211203E-7</v>
      </c>
    </row>
    <row r="476" spans="2:5" x14ac:dyDescent="0.25">
      <c r="B476" s="1">
        <f t="shared" si="29"/>
        <v>229</v>
      </c>
      <c r="C476" s="1">
        <f t="shared" si="28"/>
        <v>10</v>
      </c>
      <c r="D476" s="1">
        <f t="shared" si="30"/>
        <v>2.4711095996349746E-4</v>
      </c>
      <c r="E476" s="1">
        <f t="shared" si="31"/>
        <v>2.4155519058015375E-7</v>
      </c>
    </row>
    <row r="477" spans="2:5" x14ac:dyDescent="0.25">
      <c r="B477" s="1">
        <f t="shared" si="29"/>
        <v>229.5</v>
      </c>
      <c r="C477" s="1">
        <f t="shared" si="28"/>
        <v>10</v>
      </c>
      <c r="D477" s="1">
        <f t="shared" si="30"/>
        <v>2.3663426595761907E-4</v>
      </c>
      <c r="E477" s="1">
        <f t="shared" si="31"/>
        <v>2.3131404296932441E-7</v>
      </c>
    </row>
    <row r="478" spans="2:5" x14ac:dyDescent="0.25">
      <c r="B478" s="1">
        <f t="shared" si="29"/>
        <v>230</v>
      </c>
      <c r="C478" s="1">
        <f t="shared" si="28"/>
        <v>10</v>
      </c>
      <c r="D478" s="1">
        <f t="shared" si="30"/>
        <v>2.2660174940671479E-4</v>
      </c>
      <c r="E478" s="1">
        <f t="shared" si="31"/>
        <v>2.2150708641907587E-7</v>
      </c>
    </row>
    <row r="479" spans="2:5" x14ac:dyDescent="0.25">
      <c r="B479" s="1">
        <f t="shared" si="29"/>
        <v>230.5</v>
      </c>
      <c r="C479" s="1">
        <f t="shared" si="28"/>
        <v>10</v>
      </c>
      <c r="D479" s="1">
        <f t="shared" si="30"/>
        <v>2.169945786439061E-4</v>
      </c>
      <c r="E479" s="1">
        <f t="shared" si="31"/>
        <v>2.1211591265288947E-7</v>
      </c>
    </row>
    <row r="480" spans="2:5" x14ac:dyDescent="0.25">
      <c r="B480" s="1">
        <f t="shared" si="29"/>
        <v>231</v>
      </c>
      <c r="C480" s="1">
        <f t="shared" si="28"/>
        <v>10</v>
      </c>
      <c r="D480" s="1">
        <f t="shared" si="30"/>
        <v>2.0779472040320912E-4</v>
      </c>
      <c r="E480" s="1">
        <f t="shared" si="31"/>
        <v>2.0312289384477904E-7</v>
      </c>
    </row>
    <row r="481" spans="2:5" x14ac:dyDescent="0.25">
      <c r="B481" s="1">
        <f t="shared" si="29"/>
        <v>231.5</v>
      </c>
      <c r="C481" s="1">
        <f t="shared" si="28"/>
        <v>10</v>
      </c>
      <c r="D481" s="1">
        <f t="shared" si="30"/>
        <v>1.9898490596995585E-4</v>
      </c>
      <c r="E481" s="1">
        <f t="shared" si="31"/>
        <v>1.9451114953074849E-7</v>
      </c>
    </row>
    <row r="482" spans="2:5" x14ac:dyDescent="0.25">
      <c r="B482" s="1">
        <f t="shared" si="29"/>
        <v>232</v>
      </c>
      <c r="C482" s="1">
        <f t="shared" si="28"/>
        <v>10</v>
      </c>
      <c r="D482" s="1">
        <f t="shared" si="30"/>
        <v>1.905485987663269E-4</v>
      </c>
      <c r="E482" s="1">
        <f t="shared" si="31"/>
        <v>1.8626451492309557E-7</v>
      </c>
    </row>
    <row r="483" spans="2:5" x14ac:dyDescent="0.25">
      <c r="B483" s="1">
        <f t="shared" si="29"/>
        <v>232.5</v>
      </c>
      <c r="C483" s="1">
        <f t="shared" si="28"/>
        <v>10</v>
      </c>
      <c r="D483" s="1">
        <f t="shared" si="30"/>
        <v>1.8246996331115081E-4</v>
      </c>
      <c r="E483" s="1">
        <f t="shared" si="31"/>
        <v>1.7836751056808472E-7</v>
      </c>
    </row>
    <row r="484" spans="2:5" x14ac:dyDescent="0.25">
      <c r="B484" s="1">
        <f t="shared" si="29"/>
        <v>233</v>
      </c>
      <c r="C484" s="1">
        <f t="shared" si="28"/>
        <v>10</v>
      </c>
      <c r="D484" s="1">
        <f t="shared" si="30"/>
        <v>1.7473383549570636E-4</v>
      </c>
      <c r="E484" s="1">
        <f t="shared" si="31"/>
        <v>1.7080531329003541E-7</v>
      </c>
    </row>
    <row r="485" spans="2:5" x14ac:dyDescent="0.25">
      <c r="B485" s="1">
        <f t="shared" si="29"/>
        <v>233.5</v>
      </c>
      <c r="C485" s="1">
        <f t="shared" si="28"/>
        <v>10</v>
      </c>
      <c r="D485" s="1">
        <f t="shared" si="30"/>
        <v>1.6732569411973328E-4</v>
      </c>
      <c r="E485" s="1">
        <f t="shared" si="31"/>
        <v>1.6356372836728615E-7</v>
      </c>
    </row>
    <row r="486" spans="2:5" x14ac:dyDescent="0.25">
      <c r="B486" s="1">
        <f t="shared" si="29"/>
        <v>234</v>
      </c>
      <c r="C486" s="1">
        <f t="shared" si="28"/>
        <v>10</v>
      </c>
      <c r="D486" s="1">
        <f t="shared" si="30"/>
        <v>1.6023163363422288E-4</v>
      </c>
      <c r="E486" s="1">
        <f t="shared" si="31"/>
        <v>1.5662916288780355E-7</v>
      </c>
    </row>
    <row r="487" spans="2:5" x14ac:dyDescent="0.25">
      <c r="B487" s="1">
        <f t="shared" si="29"/>
        <v>234.5</v>
      </c>
      <c r="C487" s="1">
        <f t="shared" si="28"/>
        <v>10</v>
      </c>
      <c r="D487" s="1">
        <f t="shared" si="30"/>
        <v>1.5343833803982374E-4</v>
      </c>
      <c r="E487" s="1">
        <f t="shared" si="31"/>
        <v>1.4998860023443194E-7</v>
      </c>
    </row>
    <row r="488" spans="2:5" x14ac:dyDescent="0.25">
      <c r="B488" s="1">
        <f t="shared" si="29"/>
        <v>235</v>
      </c>
      <c r="C488" s="1">
        <f t="shared" si="28"/>
        <v>10</v>
      </c>
      <c r="D488" s="1">
        <f t="shared" si="30"/>
        <v>1.4693305589187194E-4</v>
      </c>
      <c r="E488" s="1">
        <f t="shared" si="31"/>
        <v>1.4362957565187888E-7</v>
      </c>
    </row>
    <row r="489" spans="2:5" x14ac:dyDescent="0.25">
      <c r="B489" s="1">
        <f t="shared" si="29"/>
        <v>235.5</v>
      </c>
      <c r="C489" s="1">
        <f t="shared" si="28"/>
        <v>10</v>
      </c>
      <c r="D489" s="1">
        <f t="shared" si="30"/>
        <v>1.4070357636512343E-4</v>
      </c>
      <c r="E489" s="1">
        <f t="shared" si="31"/>
        <v>1.3754015284958317E-7</v>
      </c>
    </row>
    <row r="490" spans="2:5" x14ac:dyDescent="0.25">
      <c r="B490" s="1">
        <f t="shared" si="29"/>
        <v>236</v>
      </c>
      <c r="C490" s="1">
        <f t="shared" si="28"/>
        <v>10</v>
      </c>
      <c r="D490" s="1">
        <f t="shared" si="30"/>
        <v>1.3473820633326446E-4</v>
      </c>
      <c r="E490" s="1">
        <f t="shared" si="31"/>
        <v>1.3170890159654409E-7</v>
      </c>
    </row>
    <row r="491" spans="2:5" x14ac:dyDescent="0.25">
      <c r="B491" s="1">
        <f t="shared" si="29"/>
        <v>236.5</v>
      </c>
      <c r="C491" s="1">
        <f t="shared" si="28"/>
        <v>10</v>
      </c>
      <c r="D491" s="1">
        <f t="shared" si="30"/>
        <v>1.2902574842017537E-4</v>
      </c>
      <c r="E491" s="1">
        <f t="shared" si="31"/>
        <v>1.2612487626605622E-7</v>
      </c>
    </row>
    <row r="492" spans="2:5" x14ac:dyDescent="0.25">
      <c r="B492" s="1">
        <f t="shared" si="29"/>
        <v>237</v>
      </c>
      <c r="C492" s="1">
        <f t="shared" si="28"/>
        <v>10</v>
      </c>
      <c r="D492" s="1">
        <f t="shared" si="30"/>
        <v>1.2355547998174873E-4</v>
      </c>
      <c r="E492" s="1">
        <f t="shared" si="31"/>
        <v>1.2077759529007708E-7</v>
      </c>
    </row>
    <row r="493" spans="2:5" x14ac:dyDescent="0.25">
      <c r="B493" s="1">
        <f t="shared" si="29"/>
        <v>237.5</v>
      </c>
      <c r="C493" s="1">
        <f t="shared" si="28"/>
        <v>10</v>
      </c>
      <c r="D493" s="1">
        <f t="shared" si="30"/>
        <v>1.1831713297880951E-4</v>
      </c>
      <c r="E493" s="1">
        <f t="shared" si="31"/>
        <v>1.156570214846624E-7</v>
      </c>
    </row>
    <row r="494" spans="2:5" x14ac:dyDescent="0.25">
      <c r="B494" s="1">
        <f t="shared" si="29"/>
        <v>238</v>
      </c>
      <c r="C494" s="1">
        <f t="shared" si="28"/>
        <v>10</v>
      </c>
      <c r="D494" s="1">
        <f t="shared" si="30"/>
        <v>1.1330087470335737E-4</v>
      </c>
      <c r="E494" s="1">
        <f t="shared" si="31"/>
        <v>1.1075354320953812E-7</v>
      </c>
    </row>
    <row r="495" spans="2:5" x14ac:dyDescent="0.25">
      <c r="B495" s="1">
        <f t="shared" si="29"/>
        <v>238.5</v>
      </c>
      <c r="C495" s="1">
        <f t="shared" si="28"/>
        <v>10</v>
      </c>
      <c r="D495" s="1">
        <f t="shared" si="30"/>
        <v>1.0849728932195305E-4</v>
      </c>
      <c r="E495" s="1">
        <f t="shared" si="31"/>
        <v>1.0605795632644492E-7</v>
      </c>
    </row>
    <row r="496" spans="2:5" x14ac:dyDescent="0.25">
      <c r="B496" s="1">
        <f t="shared" si="29"/>
        <v>239</v>
      </c>
      <c r="C496" s="1">
        <f t="shared" si="28"/>
        <v>10</v>
      </c>
      <c r="D496" s="1">
        <f t="shared" si="30"/>
        <v>1.0389736020160456E-4</v>
      </c>
      <c r="E496" s="1">
        <f t="shared" si="31"/>
        <v>1.0156144692238971E-7</v>
      </c>
    </row>
    <row r="497" spans="2:5" x14ac:dyDescent="0.25">
      <c r="B497" s="1">
        <f t="shared" si="29"/>
        <v>239.5</v>
      </c>
      <c r="C497" s="1">
        <f t="shared" si="28"/>
        <v>10</v>
      </c>
      <c r="D497" s="1">
        <f t="shared" si="30"/>
        <v>9.9492452984977926E-5</v>
      </c>
      <c r="E497" s="1">
        <f t="shared" si="31"/>
        <v>9.7255574765374402E-8</v>
      </c>
    </row>
    <row r="498" spans="2:5" x14ac:dyDescent="0.25">
      <c r="B498" s="1">
        <f t="shared" si="29"/>
        <v>240</v>
      </c>
      <c r="C498" s="1">
        <f t="shared" si="28"/>
        <v>10</v>
      </c>
      <c r="D498" s="1">
        <f t="shared" si="30"/>
        <v>9.5274299383163439E-5</v>
      </c>
      <c r="E498" s="1">
        <f t="shared" si="31"/>
        <v>9.3132257461547931E-8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98"/>
  <sheetViews>
    <sheetView workbookViewId="0">
      <selection activeCell="D9" sqref="D9"/>
    </sheetView>
  </sheetViews>
  <sheetFormatPr defaultRowHeight="15" x14ac:dyDescent="0.25"/>
  <cols>
    <col min="1" max="1" width="2.28515625" style="1" customWidth="1"/>
    <col min="2" max="2" width="13.7109375" style="1" customWidth="1"/>
    <col min="3" max="7" width="9.140625" style="1"/>
    <col min="8" max="8" width="9" style="1" customWidth="1"/>
    <col min="9" max="16384" width="9.140625" style="1"/>
  </cols>
  <sheetData>
    <row r="2" spans="2:12" ht="23.25" x14ac:dyDescent="0.35">
      <c r="B2" s="4" t="s">
        <v>14</v>
      </c>
    </row>
    <row r="8" spans="2:12" ht="15.75" thickBot="1" x14ac:dyDescent="0.3">
      <c r="B8" s="7" t="s">
        <v>22</v>
      </c>
      <c r="C8" s="8"/>
      <c r="D8" s="8"/>
      <c r="E8" s="9"/>
      <c r="F8" s="17" t="s">
        <v>19</v>
      </c>
      <c r="G8" s="18"/>
      <c r="H8" s="19"/>
    </row>
    <row r="9" spans="2:12" ht="15.75" thickBot="1" x14ac:dyDescent="0.3">
      <c r="B9" s="10" t="s">
        <v>38</v>
      </c>
      <c r="C9" s="11"/>
      <c r="D9" s="2">
        <v>100</v>
      </c>
      <c r="E9" s="12" t="s">
        <v>1</v>
      </c>
      <c r="F9" s="20" t="s">
        <v>5</v>
      </c>
      <c r="G9" s="2">
        <v>10</v>
      </c>
      <c r="H9" s="21" t="s">
        <v>4</v>
      </c>
    </row>
    <row r="10" spans="2:12" ht="15.75" thickBot="1" x14ac:dyDescent="0.3">
      <c r="B10" s="10" t="s">
        <v>18</v>
      </c>
      <c r="C10" s="11"/>
      <c r="D10" s="2">
        <v>100</v>
      </c>
      <c r="E10" s="12" t="s">
        <v>1</v>
      </c>
      <c r="F10" s="20" t="s">
        <v>2</v>
      </c>
      <c r="G10" s="2">
        <v>8</v>
      </c>
      <c r="H10" s="21" t="s">
        <v>3</v>
      </c>
    </row>
    <row r="11" spans="2:12" ht="15.75" thickBot="1" x14ac:dyDescent="0.3">
      <c r="B11" s="10" t="s">
        <v>13</v>
      </c>
      <c r="C11" s="11"/>
      <c r="D11" s="2">
        <v>20</v>
      </c>
      <c r="E11" s="12" t="str">
        <f>IF(D11&gt;1,"doses","dose")</f>
        <v>doses</v>
      </c>
      <c r="F11" s="20" t="s">
        <v>15</v>
      </c>
      <c r="G11" s="2">
        <v>0</v>
      </c>
      <c r="H11" s="21" t="s">
        <v>21</v>
      </c>
      <c r="K11" s="25" t="s">
        <v>17</v>
      </c>
      <c r="L11" s="25" t="s">
        <v>16</v>
      </c>
    </row>
    <row r="12" spans="2:12" ht="15.75" thickBot="1" x14ac:dyDescent="0.3">
      <c r="B12" s="13" t="s">
        <v>7</v>
      </c>
      <c r="C12" s="11"/>
      <c r="D12" s="2">
        <v>8</v>
      </c>
      <c r="E12" s="12" t="s">
        <v>3</v>
      </c>
      <c r="F12" s="20" t="s">
        <v>20</v>
      </c>
      <c r="G12" s="2">
        <v>0</v>
      </c>
      <c r="H12" s="21" t="s">
        <v>21</v>
      </c>
      <c r="J12" s="1" t="s">
        <v>24</v>
      </c>
      <c r="K12" s="25">
        <f>MIN($B$18:$B$498)</f>
        <v>0</v>
      </c>
      <c r="L12" s="25">
        <f>$G$11</f>
        <v>0</v>
      </c>
    </row>
    <row r="13" spans="2:12" ht="15.75" thickBot="1" x14ac:dyDescent="0.3">
      <c r="B13" s="10" t="s">
        <v>12</v>
      </c>
      <c r="C13" s="11"/>
      <c r="D13" s="2">
        <v>0.15</v>
      </c>
      <c r="E13" s="12" t="s">
        <v>3</v>
      </c>
      <c r="F13" s="20" t="s">
        <v>8</v>
      </c>
      <c r="G13" s="5"/>
      <c r="H13" s="21"/>
      <c r="J13" s="1" t="s">
        <v>25</v>
      </c>
      <c r="K13" s="25">
        <f>MAX($B$18:$B$498)</f>
        <v>71.999999999999872</v>
      </c>
      <c r="L13" s="25">
        <f>$G$11</f>
        <v>0</v>
      </c>
    </row>
    <row r="14" spans="2:12" x14ac:dyDescent="0.25">
      <c r="B14" s="10"/>
      <c r="C14" s="11"/>
      <c r="D14" s="27"/>
      <c r="E14" s="12"/>
      <c r="F14" s="20" t="s">
        <v>6</v>
      </c>
      <c r="G14" s="6">
        <f>LN(2)/G10</f>
        <v>8.6643397569993161E-2</v>
      </c>
      <c r="H14" s="21" t="s">
        <v>9</v>
      </c>
      <c r="J14" s="1" t="s">
        <v>23</v>
      </c>
      <c r="K14" s="25">
        <f>MIN($B$18:$B$498)</f>
        <v>0</v>
      </c>
      <c r="L14" s="25">
        <f>$G$12</f>
        <v>0</v>
      </c>
    </row>
    <row r="15" spans="2:12" x14ac:dyDescent="0.25">
      <c r="B15" s="14"/>
      <c r="C15" s="15"/>
      <c r="D15" s="15"/>
      <c r="E15" s="16"/>
      <c r="F15" s="26" t="s">
        <v>10</v>
      </c>
      <c r="G15" s="23">
        <f>1/(1-EXP(-G14*D12))</f>
        <v>2</v>
      </c>
      <c r="H15" s="24"/>
      <c r="J15" s="1" t="s">
        <v>26</v>
      </c>
      <c r="K15" s="25">
        <f>MAX($B$18:$B$498)</f>
        <v>71.999999999999872</v>
      </c>
      <c r="L15" s="25">
        <f>$G$12</f>
        <v>0</v>
      </c>
    </row>
    <row r="17" spans="2:6" x14ac:dyDescent="0.25">
      <c r="B17" s="3" t="s">
        <v>11</v>
      </c>
      <c r="C17" s="3" t="s">
        <v>0</v>
      </c>
      <c r="D17" s="3" t="s">
        <v>31</v>
      </c>
      <c r="E17" s="3" t="s">
        <v>32</v>
      </c>
      <c r="F17" s="3"/>
    </row>
    <row r="18" spans="2:6" x14ac:dyDescent="0.25">
      <c r="B18" s="1">
        <v>0</v>
      </c>
      <c r="C18" s="1">
        <f t="shared" ref="C18:C81" si="0">IF(FLOOR($B18/$D$12,1)+1&lt;=$D$11,FLOOR($B18/$D$12,1)+1,$D$11)</f>
        <v>1</v>
      </c>
      <c r="D18" s="1">
        <f>($D$10/$G$9)*(1-EXP(-$C18*$G$14*$D$12))*$G$15*EXP(-$G$14*($B18-(($C18-1)*$D$12)))+(($D$9-$D$10)/$G$9)*EXP(-$G$14*B18)</f>
        <v>10</v>
      </c>
      <c r="E18" s="1">
        <f>(($D$9)/$G$9)*EXP(-$G$14*B18)</f>
        <v>10</v>
      </c>
    </row>
    <row r="19" spans="2:6" x14ac:dyDescent="0.25">
      <c r="B19" s="1">
        <f t="shared" ref="B19:B82" si="1">B18+$D$13</f>
        <v>0.15</v>
      </c>
      <c r="C19" s="1">
        <f t="shared" si="0"/>
        <v>1</v>
      </c>
      <c r="D19" s="1">
        <f t="shared" ref="D19:D82" si="2">($D$10/$G$9)*(1-EXP(-$C19*$G$14*$D$12))*$G$15*EXP(-$G$14*($B19-(($C19-1)*$D$12)))+(($D$9-$D$10)/$G$9)*EXP(-$G$14*B19)</f>
        <v>9.8708758030972472</v>
      </c>
      <c r="E19" s="1">
        <f t="shared" ref="E19:E82" si="3">(($D$9)/$G$9)*EXP(-$G$14*B19)</f>
        <v>9.8708758030972472</v>
      </c>
    </row>
    <row r="20" spans="2:6" x14ac:dyDescent="0.25">
      <c r="B20" s="1">
        <f t="shared" si="1"/>
        <v>0.3</v>
      </c>
      <c r="C20" s="1">
        <f t="shared" si="0"/>
        <v>1</v>
      </c>
      <c r="D20" s="1">
        <f t="shared" si="2"/>
        <v>9.7434189120170718</v>
      </c>
      <c r="E20" s="1">
        <f t="shared" si="3"/>
        <v>9.7434189120170718</v>
      </c>
    </row>
    <row r="21" spans="2:6" x14ac:dyDescent="0.25">
      <c r="B21" s="1">
        <f t="shared" si="1"/>
        <v>0.44999999999999996</v>
      </c>
      <c r="C21" s="1">
        <f t="shared" si="0"/>
        <v>1</v>
      </c>
      <c r="D21" s="1">
        <f t="shared" si="2"/>
        <v>9.6176077978069401</v>
      </c>
      <c r="E21" s="1">
        <f t="shared" si="3"/>
        <v>9.6176077978069401</v>
      </c>
    </row>
    <row r="22" spans="2:6" x14ac:dyDescent="0.25">
      <c r="B22" s="1">
        <f t="shared" si="1"/>
        <v>0.6</v>
      </c>
      <c r="C22" s="1">
        <f t="shared" si="0"/>
        <v>1</v>
      </c>
      <c r="D22" s="1">
        <f t="shared" si="2"/>
        <v>9.4934212095051915</v>
      </c>
      <c r="E22" s="1">
        <f t="shared" si="3"/>
        <v>9.4934212095051915</v>
      </c>
    </row>
    <row r="23" spans="2:6" x14ac:dyDescent="0.25">
      <c r="B23" s="1">
        <f t="shared" si="1"/>
        <v>0.75</v>
      </c>
      <c r="C23" s="1">
        <f t="shared" si="0"/>
        <v>1</v>
      </c>
      <c r="D23" s="1">
        <f t="shared" si="2"/>
        <v>9.3708381705514991</v>
      </c>
      <c r="E23" s="1">
        <f t="shared" si="3"/>
        <v>9.3708381705514991</v>
      </c>
    </row>
    <row r="24" spans="2:6" x14ac:dyDescent="0.25">
      <c r="B24" s="1">
        <f t="shared" si="1"/>
        <v>0.9</v>
      </c>
      <c r="C24" s="1">
        <f t="shared" si="0"/>
        <v>1</v>
      </c>
      <c r="D24" s="1">
        <f t="shared" si="2"/>
        <v>9.2498379752436861</v>
      </c>
      <c r="E24" s="1">
        <f t="shared" si="3"/>
        <v>9.2498379752436861</v>
      </c>
    </row>
    <row r="25" spans="2:6" x14ac:dyDescent="0.25">
      <c r="B25" s="1">
        <f t="shared" si="1"/>
        <v>1.05</v>
      </c>
      <c r="C25" s="1">
        <f t="shared" si="0"/>
        <v>1</v>
      </c>
      <c r="D25" s="1">
        <f t="shared" si="2"/>
        <v>9.1304001852402923</v>
      </c>
      <c r="E25" s="1">
        <f t="shared" si="3"/>
        <v>9.1304001852402923</v>
      </c>
    </row>
    <row r="26" spans="2:6" x14ac:dyDescent="0.25">
      <c r="B26" s="1">
        <f t="shared" si="1"/>
        <v>1.2</v>
      </c>
      <c r="C26" s="1">
        <f t="shared" si="0"/>
        <v>1</v>
      </c>
      <c r="D26" s="1">
        <f t="shared" si="2"/>
        <v>9.0125046261083028</v>
      </c>
      <c r="E26" s="1">
        <f t="shared" si="3"/>
        <v>9.0125046261083028</v>
      </c>
    </row>
    <row r="27" spans="2:6" x14ac:dyDescent="0.25">
      <c r="B27" s="1">
        <f t="shared" si="1"/>
        <v>1.3499999999999999</v>
      </c>
      <c r="C27" s="1">
        <f t="shared" si="0"/>
        <v>1</v>
      </c>
      <c r="D27" s="1">
        <f t="shared" si="2"/>
        <v>8.8961313839154439</v>
      </c>
      <c r="E27" s="1">
        <f t="shared" si="3"/>
        <v>8.8961313839154439</v>
      </c>
    </row>
    <row r="28" spans="2:6" x14ac:dyDescent="0.25">
      <c r="B28" s="1">
        <f t="shared" si="1"/>
        <v>1.4999999999999998</v>
      </c>
      <c r="C28" s="1">
        <f t="shared" si="0"/>
        <v>1</v>
      </c>
      <c r="D28" s="1">
        <f t="shared" si="2"/>
        <v>8.7812608018664982</v>
      </c>
      <c r="E28" s="1">
        <f t="shared" si="3"/>
        <v>8.7812608018664982</v>
      </c>
    </row>
    <row r="29" spans="2:6" x14ac:dyDescent="0.25">
      <c r="B29" s="1">
        <f t="shared" si="1"/>
        <v>1.6499999999999997</v>
      </c>
      <c r="C29" s="1">
        <f t="shared" si="0"/>
        <v>1</v>
      </c>
      <c r="D29" s="1">
        <f t="shared" si="2"/>
        <v>8.6678734769830328</v>
      </c>
      <c r="E29" s="1">
        <f t="shared" si="3"/>
        <v>8.6678734769830328</v>
      </c>
    </row>
    <row r="30" spans="2:6" x14ac:dyDescent="0.25">
      <c r="B30" s="1">
        <f t="shared" si="1"/>
        <v>1.7999999999999996</v>
      </c>
      <c r="C30" s="1">
        <f t="shared" si="0"/>
        <v>1</v>
      </c>
      <c r="D30" s="1">
        <f t="shared" si="2"/>
        <v>8.5559502568260228</v>
      </c>
      <c r="E30" s="1">
        <f t="shared" si="3"/>
        <v>8.5559502568260228</v>
      </c>
    </row>
    <row r="31" spans="2:6" x14ac:dyDescent="0.25">
      <c r="B31" s="1">
        <f t="shared" si="1"/>
        <v>1.9499999999999995</v>
      </c>
      <c r="C31" s="1">
        <f t="shared" si="0"/>
        <v>1</v>
      </c>
      <c r="D31" s="1">
        <f t="shared" si="2"/>
        <v>8.4454722362607644</v>
      </c>
      <c r="E31" s="1">
        <f t="shared" si="3"/>
        <v>8.4454722362607644</v>
      </c>
    </row>
    <row r="32" spans="2:6" x14ac:dyDescent="0.25">
      <c r="B32" s="1">
        <f t="shared" si="1"/>
        <v>2.0999999999999996</v>
      </c>
      <c r="C32" s="1">
        <f t="shared" si="0"/>
        <v>1</v>
      </c>
      <c r="D32" s="1">
        <f t="shared" si="2"/>
        <v>8.3364207542635977</v>
      </c>
      <c r="E32" s="1">
        <f t="shared" si="3"/>
        <v>8.3364207542635977</v>
      </c>
    </row>
    <row r="33" spans="2:5" x14ac:dyDescent="0.25">
      <c r="B33" s="1">
        <f t="shared" si="1"/>
        <v>2.2499999999999996</v>
      </c>
      <c r="C33" s="1">
        <f t="shared" si="0"/>
        <v>1</v>
      </c>
      <c r="D33" s="1">
        <f t="shared" si="2"/>
        <v>8.2287773907698245</v>
      </c>
      <c r="E33" s="1">
        <f t="shared" si="3"/>
        <v>8.2287773907698245</v>
      </c>
    </row>
    <row r="34" spans="2:5" x14ac:dyDescent="0.25">
      <c r="B34" s="1">
        <f t="shared" si="1"/>
        <v>2.3999999999999995</v>
      </c>
      <c r="C34" s="1">
        <f t="shared" si="0"/>
        <v>1</v>
      </c>
      <c r="D34" s="1">
        <f t="shared" si="2"/>
        <v>8.1225239635623563</v>
      </c>
      <c r="E34" s="1">
        <f t="shared" si="3"/>
        <v>8.1225239635623563</v>
      </c>
    </row>
    <row r="35" spans="2:5" x14ac:dyDescent="0.25">
      <c r="B35" s="1">
        <f t="shared" si="1"/>
        <v>2.5499999999999994</v>
      </c>
      <c r="C35" s="1">
        <f t="shared" si="0"/>
        <v>1</v>
      </c>
      <c r="D35" s="1">
        <f t="shared" si="2"/>
        <v>8.0176425252005199</v>
      </c>
      <c r="E35" s="1">
        <f t="shared" si="3"/>
        <v>8.0176425252005199</v>
      </c>
    </row>
    <row r="36" spans="2:5" x14ac:dyDescent="0.25">
      <c r="B36" s="1">
        <f t="shared" si="1"/>
        <v>2.6999999999999993</v>
      </c>
      <c r="C36" s="1">
        <f t="shared" si="0"/>
        <v>1</v>
      </c>
      <c r="D36" s="1">
        <f t="shared" si="2"/>
        <v>7.9141153599885321</v>
      </c>
      <c r="E36" s="1">
        <f t="shared" si="3"/>
        <v>7.9141153599885321</v>
      </c>
    </row>
    <row r="37" spans="2:5" x14ac:dyDescent="0.25">
      <c r="B37" s="1">
        <f t="shared" si="1"/>
        <v>2.8499999999999992</v>
      </c>
      <c r="C37" s="1">
        <f t="shared" si="0"/>
        <v>1</v>
      </c>
      <c r="D37" s="1">
        <f t="shared" si="2"/>
        <v>7.8119249809831048</v>
      </c>
      <c r="E37" s="1">
        <f t="shared" si="3"/>
        <v>7.8119249809831048</v>
      </c>
    </row>
    <row r="38" spans="2:5" x14ac:dyDescent="0.25">
      <c r="B38" s="1">
        <f t="shared" si="1"/>
        <v>2.9999999999999991</v>
      </c>
      <c r="C38" s="1">
        <f t="shared" si="0"/>
        <v>1</v>
      </c>
      <c r="D38" s="1">
        <f t="shared" si="2"/>
        <v>7.7110541270397048</v>
      </c>
      <c r="E38" s="1">
        <f t="shared" si="3"/>
        <v>7.7110541270397048</v>
      </c>
    </row>
    <row r="39" spans="2:5" x14ac:dyDescent="0.25">
      <c r="B39" s="1">
        <f t="shared" si="1"/>
        <v>3.149999999999999</v>
      </c>
      <c r="C39" s="1">
        <f t="shared" si="0"/>
        <v>1</v>
      </c>
      <c r="D39" s="1">
        <f t="shared" si="2"/>
        <v>7.6114857598969374</v>
      </c>
      <c r="E39" s="1">
        <f t="shared" si="3"/>
        <v>7.6114857598969374</v>
      </c>
    </row>
    <row r="40" spans="2:5" x14ac:dyDescent="0.25">
      <c r="B40" s="1">
        <f t="shared" si="1"/>
        <v>3.2999999999999989</v>
      </c>
      <c r="C40" s="1">
        <f t="shared" si="0"/>
        <v>1</v>
      </c>
      <c r="D40" s="1">
        <f t="shared" si="2"/>
        <v>7.5132030612985945</v>
      </c>
      <c r="E40" s="1">
        <f t="shared" si="3"/>
        <v>7.5132030612985945</v>
      </c>
    </row>
    <row r="41" spans="2:5" x14ac:dyDescent="0.25">
      <c r="B41" s="1">
        <f t="shared" si="1"/>
        <v>3.4499999999999988</v>
      </c>
      <c r="C41" s="1">
        <f t="shared" si="0"/>
        <v>1</v>
      </c>
      <c r="D41" s="1">
        <f t="shared" si="2"/>
        <v>7.416189430152845</v>
      </c>
      <c r="E41" s="1">
        <f t="shared" si="3"/>
        <v>7.416189430152845</v>
      </c>
    </row>
    <row r="42" spans="2:5" x14ac:dyDescent="0.25">
      <c r="B42" s="1">
        <f t="shared" si="1"/>
        <v>3.5999999999999988</v>
      </c>
      <c r="C42" s="1">
        <f t="shared" si="0"/>
        <v>1</v>
      </c>
      <c r="D42" s="1">
        <f t="shared" si="2"/>
        <v>7.320428479728128</v>
      </c>
      <c r="E42" s="1">
        <f t="shared" si="3"/>
        <v>7.320428479728128</v>
      </c>
    </row>
    <row r="43" spans="2:5" x14ac:dyDescent="0.25">
      <c r="B43" s="1">
        <f t="shared" si="1"/>
        <v>3.7499999999999987</v>
      </c>
      <c r="C43" s="1">
        <f t="shared" si="0"/>
        <v>1</v>
      </c>
      <c r="D43" s="1">
        <f t="shared" si="2"/>
        <v>7.2259040348852341</v>
      </c>
      <c r="E43" s="1">
        <f t="shared" si="3"/>
        <v>7.2259040348852341</v>
      </c>
    </row>
    <row r="44" spans="2:5" x14ac:dyDescent="0.25">
      <c r="B44" s="1">
        <f t="shared" si="1"/>
        <v>3.8999999999999986</v>
      </c>
      <c r="C44" s="1">
        <f t="shared" si="0"/>
        <v>1</v>
      </c>
      <c r="D44" s="1">
        <f t="shared" si="2"/>
        <v>7.1326001293451409</v>
      </c>
      <c r="E44" s="1">
        <f t="shared" si="3"/>
        <v>7.1326001293451409</v>
      </c>
    </row>
    <row r="45" spans="2:5" x14ac:dyDescent="0.25">
      <c r="B45" s="1">
        <f t="shared" si="1"/>
        <v>4.0499999999999989</v>
      </c>
      <c r="C45" s="1">
        <f t="shared" si="0"/>
        <v>1</v>
      </c>
      <c r="D45" s="1">
        <f t="shared" si="2"/>
        <v>7.0405010029921247</v>
      </c>
      <c r="E45" s="1">
        <f t="shared" si="3"/>
        <v>7.0405010029921247</v>
      </c>
    </row>
    <row r="46" spans="2:5" x14ac:dyDescent="0.25">
      <c r="B46" s="1">
        <f t="shared" si="1"/>
        <v>4.1999999999999993</v>
      </c>
      <c r="C46" s="1">
        <f t="shared" si="0"/>
        <v>1</v>
      </c>
      <c r="D46" s="1">
        <f t="shared" si="2"/>
        <v>6.9495910992116858</v>
      </c>
      <c r="E46" s="1">
        <f t="shared" si="3"/>
        <v>6.9495910992116858</v>
      </c>
    </row>
    <row r="47" spans="2:5" x14ac:dyDescent="0.25">
      <c r="B47" s="1">
        <f t="shared" si="1"/>
        <v>4.3499999999999996</v>
      </c>
      <c r="C47" s="1">
        <f t="shared" si="0"/>
        <v>1</v>
      </c>
      <c r="D47" s="1">
        <f t="shared" si="2"/>
        <v>6.859855062262862</v>
      </c>
      <c r="E47" s="1">
        <f t="shared" si="3"/>
        <v>6.859855062262862</v>
      </c>
    </row>
    <row r="48" spans="2:5" x14ac:dyDescent="0.25">
      <c r="B48" s="1">
        <f t="shared" si="1"/>
        <v>4.5</v>
      </c>
      <c r="C48" s="1">
        <f t="shared" si="0"/>
        <v>1</v>
      </c>
      <c r="D48" s="1">
        <f t="shared" si="2"/>
        <v>6.771277734684463</v>
      </c>
      <c r="E48" s="1">
        <f t="shared" si="3"/>
        <v>6.771277734684463</v>
      </c>
    </row>
    <row r="49" spans="2:5" x14ac:dyDescent="0.25">
      <c r="B49" s="1">
        <f t="shared" si="1"/>
        <v>4.6500000000000004</v>
      </c>
      <c r="C49" s="1">
        <f t="shared" si="0"/>
        <v>1</v>
      </c>
      <c r="D49" s="1">
        <f t="shared" si="2"/>
        <v>6.6838441547348006</v>
      </c>
      <c r="E49" s="1">
        <f t="shared" si="3"/>
        <v>6.6838441547348006</v>
      </c>
    </row>
    <row r="50" spans="2:5" x14ac:dyDescent="0.25">
      <c r="B50" s="1">
        <f t="shared" si="1"/>
        <v>4.8000000000000007</v>
      </c>
      <c r="C50" s="1">
        <f t="shared" si="0"/>
        <v>1</v>
      </c>
      <c r="D50" s="1">
        <f t="shared" si="2"/>
        <v>6.597539553864471</v>
      </c>
      <c r="E50" s="1">
        <f t="shared" si="3"/>
        <v>6.597539553864471</v>
      </c>
    </row>
    <row r="51" spans="2:5" x14ac:dyDescent="0.25">
      <c r="B51" s="1">
        <f t="shared" si="1"/>
        <v>4.9500000000000011</v>
      </c>
      <c r="C51" s="1">
        <f t="shared" si="0"/>
        <v>1</v>
      </c>
      <c r="D51" s="1">
        <f t="shared" si="2"/>
        <v>6.5123493542217803</v>
      </c>
      <c r="E51" s="1">
        <f t="shared" si="3"/>
        <v>6.5123493542217803</v>
      </c>
    </row>
    <row r="52" spans="2:5" x14ac:dyDescent="0.25">
      <c r="B52" s="1">
        <f t="shared" si="1"/>
        <v>5.1000000000000014</v>
      </c>
      <c r="C52" s="1">
        <f t="shared" si="0"/>
        <v>1</v>
      </c>
      <c r="D52" s="1">
        <f t="shared" si="2"/>
        <v>6.4282591661903759</v>
      </c>
      <c r="E52" s="1">
        <f t="shared" si="3"/>
        <v>6.4282591661903759</v>
      </c>
    </row>
    <row r="53" spans="2:5" x14ac:dyDescent="0.25">
      <c r="B53" s="1">
        <f t="shared" si="1"/>
        <v>5.2500000000000018</v>
      </c>
      <c r="C53" s="1">
        <f t="shared" si="0"/>
        <v>1</v>
      </c>
      <c r="D53" s="1">
        <f t="shared" si="2"/>
        <v>6.345254785958665</v>
      </c>
      <c r="E53" s="1">
        <f t="shared" si="3"/>
        <v>6.345254785958665</v>
      </c>
    </row>
    <row r="54" spans="2:5" x14ac:dyDescent="0.25">
      <c r="B54" s="1">
        <f t="shared" si="1"/>
        <v>5.4000000000000021</v>
      </c>
      <c r="C54" s="1">
        <f t="shared" si="0"/>
        <v>1</v>
      </c>
      <c r="D54" s="1">
        <f t="shared" si="2"/>
        <v>6.2633221931206382</v>
      </c>
      <c r="E54" s="1">
        <f t="shared" si="3"/>
        <v>6.2633221931206382</v>
      </c>
    </row>
    <row r="55" spans="2:5" x14ac:dyDescent="0.25">
      <c r="B55" s="1">
        <f t="shared" si="1"/>
        <v>5.5500000000000025</v>
      </c>
      <c r="C55" s="1">
        <f t="shared" si="0"/>
        <v>1</v>
      </c>
      <c r="D55" s="1">
        <f t="shared" si="2"/>
        <v>6.1824475483076489</v>
      </c>
      <c r="E55" s="1">
        <f t="shared" si="3"/>
        <v>6.1824475483076489</v>
      </c>
    </row>
    <row r="56" spans="2:5" x14ac:dyDescent="0.25">
      <c r="B56" s="1">
        <f t="shared" si="1"/>
        <v>5.7000000000000028</v>
      </c>
      <c r="C56" s="1">
        <f t="shared" si="0"/>
        <v>1</v>
      </c>
      <c r="D56" s="1">
        <f t="shared" si="2"/>
        <v>6.1026171908507862</v>
      </c>
      <c r="E56" s="1">
        <f t="shared" si="3"/>
        <v>6.1026171908507862</v>
      </c>
    </row>
    <row r="57" spans="2:5" x14ac:dyDescent="0.25">
      <c r="B57" s="1">
        <f t="shared" si="1"/>
        <v>5.8500000000000032</v>
      </c>
      <c r="C57" s="1">
        <f t="shared" si="0"/>
        <v>1</v>
      </c>
      <c r="D57" s="1">
        <f t="shared" si="2"/>
        <v>6.0238176364734315</v>
      </c>
      <c r="E57" s="1">
        <f t="shared" si="3"/>
        <v>6.0238176364734315</v>
      </c>
    </row>
    <row r="58" spans="2:5" x14ac:dyDescent="0.25">
      <c r="B58" s="1">
        <f t="shared" si="1"/>
        <v>6.0000000000000036</v>
      </c>
      <c r="C58" s="1">
        <f t="shared" si="0"/>
        <v>1</v>
      </c>
      <c r="D58" s="1">
        <f t="shared" si="2"/>
        <v>5.946035575013604</v>
      </c>
      <c r="E58" s="1">
        <f t="shared" si="3"/>
        <v>5.946035575013604</v>
      </c>
    </row>
    <row r="59" spans="2:5" x14ac:dyDescent="0.25">
      <c r="B59" s="1">
        <f t="shared" si="1"/>
        <v>6.1500000000000039</v>
      </c>
      <c r="C59" s="1">
        <f t="shared" si="0"/>
        <v>1</v>
      </c>
      <c r="D59" s="1">
        <f t="shared" si="2"/>
        <v>5.8692578681757199</v>
      </c>
      <c r="E59" s="1">
        <f t="shared" si="3"/>
        <v>5.8692578681757199</v>
      </c>
    </row>
    <row r="60" spans="2:5" x14ac:dyDescent="0.25">
      <c r="B60" s="1">
        <f t="shared" si="1"/>
        <v>6.3000000000000043</v>
      </c>
      <c r="C60" s="1">
        <f t="shared" si="0"/>
        <v>1</v>
      </c>
      <c r="D60" s="1">
        <f t="shared" si="2"/>
        <v>5.793471547311384</v>
      </c>
      <c r="E60" s="1">
        <f t="shared" si="3"/>
        <v>5.793471547311384</v>
      </c>
    </row>
    <row r="61" spans="2:5" x14ac:dyDescent="0.25">
      <c r="B61" s="1">
        <f t="shared" si="1"/>
        <v>6.4500000000000046</v>
      </c>
      <c r="C61" s="1">
        <f t="shared" si="0"/>
        <v>1</v>
      </c>
      <c r="D61" s="1">
        <f t="shared" si="2"/>
        <v>5.7186638112288302</v>
      </c>
      <c r="E61" s="1">
        <f t="shared" si="3"/>
        <v>5.7186638112288302</v>
      </c>
    </row>
    <row r="62" spans="2:5" x14ac:dyDescent="0.25">
      <c r="B62" s="1">
        <f t="shared" si="1"/>
        <v>6.600000000000005</v>
      </c>
      <c r="C62" s="1">
        <f t="shared" si="0"/>
        <v>1</v>
      </c>
      <c r="D62" s="1">
        <f t="shared" si="2"/>
        <v>5.6448220240306535</v>
      </c>
      <c r="E62" s="1">
        <f t="shared" si="3"/>
        <v>5.6448220240306535</v>
      </c>
    </row>
    <row r="63" spans="2:5" x14ac:dyDescent="0.25">
      <c r="B63" s="1">
        <f t="shared" si="1"/>
        <v>6.7500000000000053</v>
      </c>
      <c r="C63" s="1">
        <f t="shared" si="0"/>
        <v>1</v>
      </c>
      <c r="D63" s="1">
        <f t="shared" si="2"/>
        <v>5.5719337129794599</v>
      </c>
      <c r="E63" s="1">
        <f t="shared" si="3"/>
        <v>5.5719337129794599</v>
      </c>
    </row>
    <row r="64" spans="2:5" x14ac:dyDescent="0.25">
      <c r="B64" s="1">
        <f t="shared" si="1"/>
        <v>6.9000000000000057</v>
      </c>
      <c r="C64" s="1">
        <f t="shared" si="0"/>
        <v>1</v>
      </c>
      <c r="D64" s="1">
        <f t="shared" si="2"/>
        <v>5.4999865663910752</v>
      </c>
      <c r="E64" s="1">
        <f t="shared" si="3"/>
        <v>5.4999865663910752</v>
      </c>
    </row>
    <row r="65" spans="2:5" x14ac:dyDescent="0.25">
      <c r="B65" s="1">
        <f t="shared" si="1"/>
        <v>7.050000000000006</v>
      </c>
      <c r="C65" s="1">
        <f t="shared" si="0"/>
        <v>1</v>
      </c>
      <c r="D65" s="1">
        <f t="shared" si="2"/>
        <v>5.4289684315549565</v>
      </c>
      <c r="E65" s="1">
        <f t="shared" si="3"/>
        <v>5.4289684315549565</v>
      </c>
    </row>
    <row r="66" spans="2:5" x14ac:dyDescent="0.25">
      <c r="B66" s="1">
        <f t="shared" si="1"/>
        <v>7.2000000000000064</v>
      </c>
      <c r="C66" s="1">
        <f t="shared" si="0"/>
        <v>1</v>
      </c>
      <c r="D66" s="1">
        <f t="shared" si="2"/>
        <v>5.358867312681463</v>
      </c>
      <c r="E66" s="1">
        <f t="shared" si="3"/>
        <v>5.358867312681463</v>
      </c>
    </row>
    <row r="67" spans="2:5" x14ac:dyDescent="0.25">
      <c r="B67" s="1">
        <f t="shared" si="1"/>
        <v>7.3500000000000068</v>
      </c>
      <c r="C67" s="1">
        <f t="shared" si="0"/>
        <v>1</v>
      </c>
      <c r="D67" s="1">
        <f t="shared" si="2"/>
        <v>5.2896713688756218</v>
      </c>
      <c r="E67" s="1">
        <f t="shared" si="3"/>
        <v>5.2896713688756218</v>
      </c>
    </row>
    <row r="68" spans="2:5" x14ac:dyDescent="0.25">
      <c r="B68" s="1">
        <f t="shared" si="1"/>
        <v>7.5000000000000071</v>
      </c>
      <c r="C68" s="1">
        <f t="shared" si="0"/>
        <v>1</v>
      </c>
      <c r="D68" s="1">
        <f t="shared" si="2"/>
        <v>5.2213689121370654</v>
      </c>
      <c r="E68" s="1">
        <f t="shared" si="3"/>
        <v>5.2213689121370654</v>
      </c>
    </row>
    <row r="69" spans="2:5" x14ac:dyDescent="0.25">
      <c r="B69" s="1">
        <f t="shared" si="1"/>
        <v>7.6500000000000075</v>
      </c>
      <c r="C69" s="1">
        <f t="shared" si="0"/>
        <v>1</v>
      </c>
      <c r="D69" s="1">
        <f t="shared" si="2"/>
        <v>5.1539484053857958</v>
      </c>
      <c r="E69" s="1">
        <f t="shared" si="3"/>
        <v>5.1539484053857958</v>
      </c>
    </row>
    <row r="70" spans="2:5" x14ac:dyDescent="0.25">
      <c r="B70" s="1">
        <f t="shared" si="1"/>
        <v>7.8000000000000078</v>
      </c>
      <c r="C70" s="1">
        <f t="shared" si="0"/>
        <v>1</v>
      </c>
      <c r="D70" s="1">
        <f t="shared" si="2"/>
        <v>5.0873984605134295</v>
      </c>
      <c r="E70" s="1">
        <f t="shared" si="3"/>
        <v>5.0873984605134295</v>
      </c>
    </row>
    <row r="71" spans="2:5" x14ac:dyDescent="0.25">
      <c r="B71" s="1">
        <f t="shared" si="1"/>
        <v>7.9500000000000082</v>
      </c>
      <c r="C71" s="1">
        <f t="shared" si="0"/>
        <v>1</v>
      </c>
      <c r="D71" s="1">
        <f t="shared" si="2"/>
        <v>5.0217078364596182</v>
      </c>
      <c r="E71" s="1">
        <f t="shared" si="3"/>
        <v>5.0217078364596182</v>
      </c>
    </row>
    <row r="72" spans="2:5" x14ac:dyDescent="0.25">
      <c r="B72" s="1">
        <f t="shared" si="1"/>
        <v>8.1000000000000085</v>
      </c>
      <c r="C72" s="1">
        <f t="shared" si="0"/>
        <v>2</v>
      </c>
      <c r="D72" s="1">
        <f t="shared" si="2"/>
        <v>14.87059631193992</v>
      </c>
      <c r="E72" s="1">
        <f t="shared" si="3"/>
        <v>4.956865437313307</v>
      </c>
    </row>
    <row r="73" spans="2:5" x14ac:dyDescent="0.25">
      <c r="B73" s="1">
        <f t="shared" si="1"/>
        <v>8.2500000000000089</v>
      </c>
      <c r="C73" s="1">
        <f t="shared" si="0"/>
        <v>2</v>
      </c>
      <c r="D73" s="1">
        <f t="shared" si="2"/>
        <v>14.678580931315491</v>
      </c>
      <c r="E73" s="1">
        <f t="shared" si="3"/>
        <v>4.8928603104384969</v>
      </c>
    </row>
    <row r="74" spans="2:5" x14ac:dyDescent="0.25">
      <c r="B74" s="1">
        <f t="shared" si="1"/>
        <v>8.4000000000000092</v>
      </c>
      <c r="C74" s="1">
        <f t="shared" si="0"/>
        <v>2</v>
      </c>
      <c r="D74" s="1">
        <f t="shared" si="2"/>
        <v>14.489044933872673</v>
      </c>
      <c r="E74" s="1">
        <f t="shared" si="3"/>
        <v>4.8296816446242241</v>
      </c>
    </row>
    <row r="75" spans="2:5" x14ac:dyDescent="0.25">
      <c r="B75" s="1">
        <f t="shared" si="1"/>
        <v>8.5500000000000096</v>
      </c>
      <c r="C75" s="1">
        <f t="shared" si="0"/>
        <v>2</v>
      </c>
      <c r="D75" s="1">
        <f t="shared" si="2"/>
        <v>14.301956304775249</v>
      </c>
      <c r="E75" s="1">
        <f t="shared" si="3"/>
        <v>4.7673187682584164</v>
      </c>
    </row>
    <row r="76" spans="2:5" x14ac:dyDescent="0.25">
      <c r="B76" s="1">
        <f t="shared" si="1"/>
        <v>8.7000000000000099</v>
      </c>
      <c r="C76" s="1">
        <f t="shared" si="0"/>
        <v>2</v>
      </c>
      <c r="D76" s="1">
        <f t="shared" si="2"/>
        <v>14.11728344257601</v>
      </c>
      <c r="E76" s="1">
        <f t="shared" si="3"/>
        <v>4.7057611475253367</v>
      </c>
    </row>
    <row r="77" spans="2:5" x14ac:dyDescent="0.25">
      <c r="B77" s="1">
        <f t="shared" si="1"/>
        <v>8.8500000000000103</v>
      </c>
      <c r="C77" s="1">
        <f t="shared" si="0"/>
        <v>2</v>
      </c>
      <c r="D77" s="1">
        <f t="shared" si="2"/>
        <v>13.934995153878894</v>
      </c>
      <c r="E77" s="1">
        <f t="shared" si="3"/>
        <v>4.6449983846262981</v>
      </c>
    </row>
    <row r="78" spans="2:5" x14ac:dyDescent="0.25">
      <c r="B78" s="1">
        <f t="shared" si="1"/>
        <v>9.0000000000000107</v>
      </c>
      <c r="C78" s="1">
        <f t="shared" si="0"/>
        <v>2</v>
      </c>
      <c r="D78" s="1">
        <f t="shared" si="2"/>
        <v>13.755060648070055</v>
      </c>
      <c r="E78" s="1">
        <f t="shared" si="3"/>
        <v>4.5850202160233522</v>
      </c>
    </row>
    <row r="79" spans="2:5" x14ac:dyDescent="0.25">
      <c r="B79" s="1">
        <f t="shared" si="1"/>
        <v>9.150000000000011</v>
      </c>
      <c r="C79" s="1">
        <f t="shared" si="0"/>
        <v>2</v>
      </c>
      <c r="D79" s="1">
        <f t="shared" si="2"/>
        <v>13.577449532116985</v>
      </c>
      <c r="E79" s="1">
        <f t="shared" si="3"/>
        <v>4.5258165107056616</v>
      </c>
    </row>
    <row r="80" spans="2:5" x14ac:dyDescent="0.25">
      <c r="B80" s="1">
        <f t="shared" si="1"/>
        <v>9.3000000000000114</v>
      </c>
      <c r="C80" s="1">
        <f t="shared" si="0"/>
        <v>2</v>
      </c>
      <c r="D80" s="1">
        <f t="shared" si="2"/>
        <v>13.402131805434756</v>
      </c>
      <c r="E80" s="1">
        <f t="shared" si="3"/>
        <v>4.467377268478252</v>
      </c>
    </row>
    <row r="81" spans="2:5" x14ac:dyDescent="0.25">
      <c r="B81" s="1">
        <f t="shared" si="1"/>
        <v>9.4500000000000117</v>
      </c>
      <c r="C81" s="1">
        <f t="shared" si="0"/>
        <v>2</v>
      </c>
      <c r="D81" s="1">
        <f t="shared" si="2"/>
        <v>13.229077854818595</v>
      </c>
      <c r="E81" s="1">
        <f t="shared" si="3"/>
        <v>4.4096926182728655</v>
      </c>
    </row>
    <row r="82" spans="2:5" x14ac:dyDescent="0.25">
      <c r="B82" s="1">
        <f t="shared" si="1"/>
        <v>9.6000000000000121</v>
      </c>
      <c r="C82" s="1">
        <f t="shared" ref="C82:C145" si="4">IF(FLOOR($B82/$D$12,1)+1&lt;=$D$11,FLOOR($B82/$D$12,1)+1,$D$11)</f>
        <v>2</v>
      </c>
      <c r="D82" s="1">
        <f t="shared" si="2"/>
        <v>13.058258449441848</v>
      </c>
      <c r="E82" s="1">
        <f t="shared" si="3"/>
        <v>4.3527528164806162</v>
      </c>
    </row>
    <row r="83" spans="2:5" x14ac:dyDescent="0.25">
      <c r="B83" s="1">
        <f t="shared" ref="B83:B146" si="5">B82+$D$13</f>
        <v>9.7500000000000124</v>
      </c>
      <c r="C83" s="1">
        <f t="shared" si="4"/>
        <v>2</v>
      </c>
      <c r="D83" s="1">
        <f t="shared" ref="D83:D146" si="6">($D$10/$G$9)*(1-EXP(-$C83*$G$14*$D$12))*$G$15*EXP(-$G$14*($B83-(($C83-1)*$D$12)))+(($D$9-$D$10)/$G$9)*EXP(-$G$14*B83)</f>
        <v>12.889644735918571</v>
      </c>
      <c r="E83" s="1">
        <f t="shared" ref="E83:E146" si="7">(($D$9)/$G$9)*EXP(-$G$14*B83)</f>
        <v>4.2965482453061901</v>
      </c>
    </row>
    <row r="84" spans="2:5" x14ac:dyDescent="0.25">
      <c r="B84" s="1">
        <f t="shared" si="5"/>
        <v>9.9000000000000128</v>
      </c>
      <c r="C84" s="1">
        <f t="shared" si="4"/>
        <v>2</v>
      </c>
      <c r="D84" s="1">
        <f t="shared" si="6"/>
        <v>12.723208233429842</v>
      </c>
      <c r="E84" s="1">
        <f t="shared" si="7"/>
        <v>4.2410694111432798</v>
      </c>
    </row>
    <row r="85" spans="2:5" x14ac:dyDescent="0.25">
      <c r="B85" s="1">
        <f t="shared" si="5"/>
        <v>10.050000000000013</v>
      </c>
      <c r="C85" s="1">
        <f t="shared" si="4"/>
        <v>2</v>
      </c>
      <c r="D85" s="1">
        <f t="shared" si="6"/>
        <v>12.558920828913028</v>
      </c>
      <c r="E85" s="1">
        <f t="shared" si="7"/>
        <v>4.1863069429710089</v>
      </c>
    </row>
    <row r="86" spans="2:5" x14ac:dyDescent="0.25">
      <c r="B86" s="1">
        <f t="shared" si="5"/>
        <v>10.200000000000014</v>
      </c>
      <c r="C86" s="1">
        <f t="shared" si="4"/>
        <v>2</v>
      </c>
      <c r="D86" s="1">
        <f t="shared" si="6"/>
        <v>12.396754772313162</v>
      </c>
      <c r="E86" s="1">
        <f t="shared" si="7"/>
        <v>4.1322515907710535</v>
      </c>
    </row>
    <row r="87" spans="2:5" x14ac:dyDescent="0.25">
      <c r="B87" s="1">
        <f t="shared" si="5"/>
        <v>10.350000000000014</v>
      </c>
      <c r="C87" s="1">
        <f t="shared" si="4"/>
        <v>2</v>
      </c>
      <c r="D87" s="1">
        <f t="shared" si="6"/>
        <v>12.236682671895629</v>
      </c>
      <c r="E87" s="1">
        <f t="shared" si="7"/>
        <v>4.07889422396521</v>
      </c>
    </row>
    <row r="88" spans="2:5" x14ac:dyDescent="0.25">
      <c r="B88" s="1">
        <f t="shared" si="5"/>
        <v>10.500000000000014</v>
      </c>
      <c r="C88" s="1">
        <f t="shared" si="4"/>
        <v>2</v>
      </c>
      <c r="D88" s="1">
        <f t="shared" si="6"/>
        <v>12.078677489619393</v>
      </c>
      <c r="E88" s="1">
        <f t="shared" si="7"/>
        <v>4.0262258298731304</v>
      </c>
    </row>
    <row r="89" spans="2:5" x14ac:dyDescent="0.25">
      <c r="B89" s="1">
        <f t="shared" si="5"/>
        <v>10.650000000000015</v>
      </c>
      <c r="C89" s="1">
        <f t="shared" si="4"/>
        <v>2</v>
      </c>
      <c r="D89" s="1">
        <f t="shared" si="6"/>
        <v>11.922712536569945</v>
      </c>
      <c r="E89" s="1">
        <f t="shared" si="7"/>
        <v>3.9742375121899816</v>
      </c>
    </row>
    <row r="90" spans="2:5" x14ac:dyDescent="0.25">
      <c r="B90" s="1">
        <f t="shared" si="5"/>
        <v>10.800000000000015</v>
      </c>
      <c r="C90" s="1">
        <f t="shared" si="4"/>
        <v>2</v>
      </c>
      <c r="D90" s="1">
        <f t="shared" si="6"/>
        <v>11.768761468451247</v>
      </c>
      <c r="E90" s="1">
        <f t="shared" si="7"/>
        <v>3.9229204894837491</v>
      </c>
    </row>
    <row r="91" spans="2:5" x14ac:dyDescent="0.25">
      <c r="B91" s="1">
        <f t="shared" si="5"/>
        <v>10.950000000000015</v>
      </c>
      <c r="C91" s="1">
        <f t="shared" si="4"/>
        <v>2</v>
      </c>
      <c r="D91" s="1">
        <f t="shared" si="6"/>
        <v>11.616798281135862</v>
      </c>
      <c r="E91" s="1">
        <f t="shared" si="7"/>
        <v>3.872266093711954</v>
      </c>
    </row>
    <row r="92" spans="2:5" x14ac:dyDescent="0.25">
      <c r="B92" s="1">
        <f t="shared" si="5"/>
        <v>11.100000000000016</v>
      </c>
      <c r="C92" s="1">
        <f t="shared" si="4"/>
        <v>2</v>
      </c>
      <c r="D92" s="1">
        <f t="shared" si="6"/>
        <v>11.466797306272566</v>
      </c>
      <c r="E92" s="1">
        <f t="shared" si="7"/>
        <v>3.8222657687575219</v>
      </c>
    </row>
    <row r="93" spans="2:5" x14ac:dyDescent="0.25">
      <c r="B93" s="1">
        <f t="shared" si="5"/>
        <v>11.250000000000016</v>
      </c>
      <c r="C93" s="1">
        <f t="shared" si="4"/>
        <v>2</v>
      </c>
      <c r="D93" s="1">
        <f t="shared" si="6"/>
        <v>11.318733206950654</v>
      </c>
      <c r="E93" s="1">
        <f t="shared" si="7"/>
        <v>3.7729110689835514</v>
      </c>
    </row>
    <row r="94" spans="2:5" x14ac:dyDescent="0.25">
      <c r="B94" s="1">
        <f t="shared" si="5"/>
        <v>11.400000000000016</v>
      </c>
      <c r="C94" s="1">
        <f t="shared" si="4"/>
        <v>2</v>
      </c>
      <c r="D94" s="1">
        <f t="shared" si="6"/>
        <v>11.172580973420251</v>
      </c>
      <c r="E94" s="1">
        <f t="shared" si="7"/>
        <v>3.7241936578067509</v>
      </c>
    </row>
    <row r="95" spans="2:5" x14ac:dyDescent="0.25">
      <c r="B95" s="1">
        <f t="shared" si="5"/>
        <v>11.550000000000017</v>
      </c>
      <c r="C95" s="1">
        <f t="shared" si="4"/>
        <v>2</v>
      </c>
      <c r="D95" s="1">
        <f t="shared" si="6"/>
        <v>11.028315918867865</v>
      </c>
      <c r="E95" s="1">
        <f t="shared" si="7"/>
        <v>3.6761053062892879</v>
      </c>
    </row>
    <row r="96" spans="2:5" x14ac:dyDescent="0.25">
      <c r="B96" s="1">
        <f t="shared" si="5"/>
        <v>11.700000000000017</v>
      </c>
      <c r="C96" s="1">
        <f t="shared" si="4"/>
        <v>2</v>
      </c>
      <c r="D96" s="1">
        <f t="shared" si="6"/>
        <v>10.885913675246496</v>
      </c>
      <c r="E96" s="1">
        <f t="shared" si="7"/>
        <v>3.6286378917488324</v>
      </c>
    </row>
    <row r="97" spans="2:5" x14ac:dyDescent="0.25">
      <c r="B97" s="1">
        <f t="shared" si="5"/>
        <v>11.850000000000017</v>
      </c>
      <c r="C97" s="1">
        <f t="shared" si="4"/>
        <v>2</v>
      </c>
      <c r="D97" s="1">
        <f t="shared" si="6"/>
        <v>10.745350189159605</v>
      </c>
      <c r="E97" s="1">
        <f t="shared" si="7"/>
        <v>3.5817833963865353</v>
      </c>
    </row>
    <row r="98" spans="2:5" x14ac:dyDescent="0.25">
      <c r="B98" s="1">
        <f t="shared" si="5"/>
        <v>12.000000000000018</v>
      </c>
      <c r="C98" s="1">
        <f t="shared" si="4"/>
        <v>2</v>
      </c>
      <c r="D98" s="1">
        <f t="shared" si="6"/>
        <v>10.606601717798197</v>
      </c>
      <c r="E98" s="1">
        <f t="shared" si="7"/>
        <v>3.5355339059327324</v>
      </c>
    </row>
    <row r="99" spans="2:5" x14ac:dyDescent="0.25">
      <c r="B99" s="1">
        <f t="shared" si="5"/>
        <v>12.150000000000018</v>
      </c>
      <c r="C99" s="1">
        <f t="shared" si="4"/>
        <v>2</v>
      </c>
      <c r="D99" s="1">
        <f t="shared" si="6"/>
        <v>10.469644824930391</v>
      </c>
      <c r="E99" s="1">
        <f t="shared" si="7"/>
        <v>3.4898816083101298</v>
      </c>
    </row>
    <row r="100" spans="2:5" x14ac:dyDescent="0.25">
      <c r="B100" s="1">
        <f t="shared" si="5"/>
        <v>12.300000000000018</v>
      </c>
      <c r="C100" s="1">
        <f t="shared" si="4"/>
        <v>2</v>
      </c>
      <c r="D100" s="1">
        <f t="shared" si="6"/>
        <v>10.33445637694277</v>
      </c>
      <c r="E100" s="1">
        <f t="shared" si="7"/>
        <v>3.4448187923142566</v>
      </c>
    </row>
    <row r="101" spans="2:5" x14ac:dyDescent="0.25">
      <c r="B101" s="1">
        <f t="shared" si="5"/>
        <v>12.450000000000019</v>
      </c>
      <c r="C101" s="1">
        <f t="shared" si="4"/>
        <v>2</v>
      </c>
      <c r="D101" s="1">
        <f t="shared" si="6"/>
        <v>10.201013538932843</v>
      </c>
      <c r="E101" s="1">
        <f t="shared" si="7"/>
        <v>3.4003378463109475</v>
      </c>
    </row>
    <row r="102" spans="2:5" x14ac:dyDescent="0.25">
      <c r="B102" s="1">
        <f t="shared" si="5"/>
        <v>12.600000000000019</v>
      </c>
      <c r="C102" s="1">
        <f t="shared" si="4"/>
        <v>2</v>
      </c>
      <c r="D102" s="1">
        <f t="shared" si="6"/>
        <v>10.06929377085196</v>
      </c>
      <c r="E102" s="1">
        <f t="shared" si="7"/>
        <v>3.3564312569506525</v>
      </c>
    </row>
    <row r="103" spans="2:5" x14ac:dyDescent="0.25">
      <c r="B103" s="1">
        <f t="shared" si="5"/>
        <v>12.75000000000002</v>
      </c>
      <c r="C103" s="1">
        <f t="shared" si="4"/>
        <v>2</v>
      </c>
      <c r="D103" s="1">
        <f t="shared" si="6"/>
        <v>9.9392748236980424</v>
      </c>
      <c r="E103" s="1">
        <f t="shared" si="7"/>
        <v>3.3130916078993478</v>
      </c>
    </row>
    <row r="104" spans="2:5" x14ac:dyDescent="0.25">
      <c r="B104" s="1">
        <f t="shared" si="5"/>
        <v>12.90000000000002</v>
      </c>
      <c r="C104" s="1">
        <f t="shared" si="4"/>
        <v>2</v>
      </c>
      <c r="D104" s="1">
        <f t="shared" si="6"/>
        <v>9.810934735757467</v>
      </c>
      <c r="E104" s="1">
        <f t="shared" si="7"/>
        <v>3.2703115785858223</v>
      </c>
    </row>
    <row r="105" spans="2:5" x14ac:dyDescent="0.25">
      <c r="B105" s="1">
        <f t="shared" si="5"/>
        <v>13.05000000000002</v>
      </c>
      <c r="C105" s="1">
        <f t="shared" si="4"/>
        <v>2</v>
      </c>
      <c r="D105" s="1">
        <f t="shared" si="6"/>
        <v>9.684251828895464</v>
      </c>
      <c r="E105" s="1">
        <f t="shared" si="7"/>
        <v>3.2280839429651547</v>
      </c>
    </row>
    <row r="106" spans="2:5" x14ac:dyDescent="0.25">
      <c r="B106" s="1">
        <f t="shared" si="5"/>
        <v>13.200000000000021</v>
      </c>
      <c r="C106" s="1">
        <f t="shared" si="4"/>
        <v>2</v>
      </c>
      <c r="D106" s="1">
        <f t="shared" si="6"/>
        <v>9.559204704894448</v>
      </c>
      <c r="E106" s="1">
        <f t="shared" si="7"/>
        <v>3.1864015682981499</v>
      </c>
    </row>
    <row r="107" spans="2:5" x14ac:dyDescent="0.25">
      <c r="B107" s="1">
        <f t="shared" si="5"/>
        <v>13.350000000000021</v>
      </c>
      <c r="C107" s="1">
        <f t="shared" si="4"/>
        <v>2</v>
      </c>
      <c r="D107" s="1">
        <f t="shared" si="6"/>
        <v>9.4357722418395973</v>
      </c>
      <c r="E107" s="1">
        <f t="shared" si="7"/>
        <v>3.1452574139465321</v>
      </c>
    </row>
    <row r="108" spans="2:5" x14ac:dyDescent="0.25">
      <c r="B108" s="1">
        <f t="shared" si="5"/>
        <v>13.500000000000021</v>
      </c>
      <c r="C108" s="1">
        <f t="shared" si="4"/>
        <v>2</v>
      </c>
      <c r="D108" s="1">
        <f t="shared" si="6"/>
        <v>9.3139335905511125</v>
      </c>
      <c r="E108" s="1">
        <f t="shared" si="7"/>
        <v>3.1046445301837045</v>
      </c>
    </row>
    <row r="109" spans="2:5" x14ac:dyDescent="0.25">
      <c r="B109" s="1">
        <f t="shared" si="5"/>
        <v>13.650000000000022</v>
      </c>
      <c r="C109" s="1">
        <f t="shared" si="4"/>
        <v>2</v>
      </c>
      <c r="D109" s="1">
        <f t="shared" si="6"/>
        <v>9.1936681710625638</v>
      </c>
      <c r="E109" s="1">
        <f t="shared" si="7"/>
        <v>3.0645560570208548</v>
      </c>
    </row>
    <row r="110" spans="2:5" x14ac:dyDescent="0.25">
      <c r="B110" s="1">
        <f t="shared" si="5"/>
        <v>13.800000000000022</v>
      </c>
      <c r="C110" s="1">
        <f t="shared" si="4"/>
        <v>2</v>
      </c>
      <c r="D110" s="1">
        <f t="shared" si="6"/>
        <v>9.0749556691446784</v>
      </c>
      <c r="E110" s="1">
        <f t="shared" si="7"/>
        <v>3.0249852230482253</v>
      </c>
    </row>
    <row r="111" spans="2:5" x14ac:dyDescent="0.25">
      <c r="B111" s="1">
        <f t="shared" si="5"/>
        <v>13.950000000000022</v>
      </c>
      <c r="C111" s="1">
        <f t="shared" si="4"/>
        <v>2</v>
      </c>
      <c r="D111" s="1">
        <f t="shared" si="6"/>
        <v>8.9577760328740368</v>
      </c>
      <c r="E111" s="1">
        <f t="shared" si="7"/>
        <v>2.9859253442913456</v>
      </c>
    </row>
    <row r="112" spans="2:5" x14ac:dyDescent="0.25">
      <c r="B112" s="1">
        <f t="shared" si="5"/>
        <v>14.100000000000023</v>
      </c>
      <c r="C112" s="1">
        <f t="shared" si="4"/>
        <v>2</v>
      </c>
      <c r="D112" s="1">
        <f t="shared" si="6"/>
        <v>8.8421094692460791</v>
      </c>
      <c r="E112" s="1">
        <f t="shared" si="7"/>
        <v>2.9473698230820262</v>
      </c>
    </row>
    <row r="113" spans="2:5" x14ac:dyDescent="0.25">
      <c r="B113" s="1">
        <f t="shared" si="5"/>
        <v>14.250000000000023</v>
      </c>
      <c r="C113" s="1">
        <f t="shared" si="4"/>
        <v>2</v>
      </c>
      <c r="D113" s="1">
        <f t="shared" si="6"/>
        <v>8.7279364408318152</v>
      </c>
      <c r="E113" s="1">
        <f t="shared" si="7"/>
        <v>2.9093121469439382</v>
      </c>
    </row>
    <row r="114" spans="2:5" x14ac:dyDescent="0.25">
      <c r="B114" s="1">
        <f t="shared" si="5"/>
        <v>14.400000000000023</v>
      </c>
      <c r="C114" s="1">
        <f t="shared" si="4"/>
        <v>2</v>
      </c>
      <c r="D114" s="1">
        <f t="shared" si="6"/>
        <v>8.6152376624777443</v>
      </c>
      <c r="E114" s="1">
        <f t="shared" si="7"/>
        <v>2.8717458874925823</v>
      </c>
    </row>
    <row r="115" spans="2:5" x14ac:dyDescent="0.25">
      <c r="B115" s="1">
        <f t="shared" si="5"/>
        <v>14.550000000000024</v>
      </c>
      <c r="C115" s="1">
        <f t="shared" si="4"/>
        <v>2</v>
      </c>
      <c r="D115" s="1">
        <f t="shared" si="6"/>
        <v>8.5039940980483646</v>
      </c>
      <c r="E115" s="1">
        <f t="shared" si="7"/>
        <v>2.8346646993494549</v>
      </c>
    </row>
    <row r="116" spans="2:5" x14ac:dyDescent="0.25">
      <c r="B116" s="1">
        <f t="shared" si="5"/>
        <v>14.700000000000024</v>
      </c>
      <c r="C116" s="1">
        <f t="shared" si="4"/>
        <v>2</v>
      </c>
      <c r="D116" s="1">
        <f t="shared" si="6"/>
        <v>8.3941869572107404</v>
      </c>
      <c r="E116" s="1">
        <f t="shared" si="7"/>
        <v>2.7980623190702469</v>
      </c>
    </row>
    <row r="117" spans="2:5" x14ac:dyDescent="0.25">
      <c r="B117" s="1">
        <f t="shared" si="5"/>
        <v>14.850000000000025</v>
      </c>
      <c r="C117" s="1">
        <f t="shared" si="4"/>
        <v>2</v>
      </c>
      <c r="D117" s="1">
        <f t="shared" si="6"/>
        <v>8.2857976922605996</v>
      </c>
      <c r="E117" s="1">
        <f t="shared" si="7"/>
        <v>2.7619325640868668</v>
      </c>
    </row>
    <row r="118" spans="2:5" x14ac:dyDescent="0.25">
      <c r="B118" s="1">
        <f t="shared" si="5"/>
        <v>15.000000000000025</v>
      </c>
      <c r="C118" s="1">
        <f t="shared" si="4"/>
        <v>2</v>
      </c>
      <c r="D118" s="1">
        <f t="shared" si="6"/>
        <v>8.1788079949894144</v>
      </c>
      <c r="E118" s="1">
        <f t="shared" si="7"/>
        <v>2.7262693316631381</v>
      </c>
    </row>
    <row r="119" spans="2:5" x14ac:dyDescent="0.25">
      <c r="B119" s="1">
        <f t="shared" si="5"/>
        <v>15.150000000000025</v>
      </c>
      <c r="C119" s="1">
        <f t="shared" si="4"/>
        <v>2</v>
      </c>
      <c r="D119" s="1">
        <f t="shared" si="6"/>
        <v>8.0731997935919324</v>
      </c>
      <c r="E119" s="1">
        <f t="shared" si="7"/>
        <v>2.6910665978639776</v>
      </c>
    </row>
    <row r="120" spans="2:5" x14ac:dyDescent="0.25">
      <c r="B120" s="1">
        <f t="shared" si="5"/>
        <v>15.300000000000026</v>
      </c>
      <c r="C120" s="1">
        <f t="shared" si="4"/>
        <v>2</v>
      </c>
      <c r="D120" s="1">
        <f t="shared" si="6"/>
        <v>7.9689552496136287</v>
      </c>
      <c r="E120" s="1">
        <f t="shared" si="7"/>
        <v>2.6563184165378755</v>
      </c>
    </row>
    <row r="121" spans="2:5" x14ac:dyDescent="0.25">
      <c r="B121" s="1">
        <f t="shared" si="5"/>
        <v>15.450000000000026</v>
      </c>
      <c r="C121" s="1">
        <f t="shared" si="4"/>
        <v>2</v>
      </c>
      <c r="D121" s="1">
        <f t="shared" si="6"/>
        <v>7.8660567549375946</v>
      </c>
      <c r="E121" s="1">
        <f t="shared" si="7"/>
        <v>2.6220189183125315</v>
      </c>
    </row>
    <row r="122" spans="2:5" x14ac:dyDescent="0.25">
      <c r="B122" s="1">
        <f t="shared" si="5"/>
        <v>15.600000000000026</v>
      </c>
      <c r="C122" s="1">
        <f t="shared" si="4"/>
        <v>2</v>
      </c>
      <c r="D122" s="1">
        <f t="shared" si="6"/>
        <v>7.7644869288103138</v>
      </c>
      <c r="E122" s="1">
        <f t="shared" si="7"/>
        <v>2.5881623096034385</v>
      </c>
    </row>
    <row r="123" spans="2:5" x14ac:dyDescent="0.25">
      <c r="B123" s="1">
        <f t="shared" si="5"/>
        <v>15.750000000000027</v>
      </c>
      <c r="C123" s="1">
        <f t="shared" si="4"/>
        <v>2</v>
      </c>
      <c r="D123" s="1">
        <f t="shared" si="6"/>
        <v>7.6642286149058583</v>
      </c>
      <c r="E123" s="1">
        <f t="shared" si="7"/>
        <v>2.5547428716352854</v>
      </c>
    </row>
    <row r="124" spans="2:5" x14ac:dyDescent="0.25">
      <c r="B124" s="1">
        <f t="shared" si="5"/>
        <v>15.900000000000027</v>
      </c>
      <c r="C124" s="1">
        <f t="shared" si="4"/>
        <v>2</v>
      </c>
      <c r="D124" s="1">
        <f t="shared" si="6"/>
        <v>7.5652648784279757</v>
      </c>
      <c r="E124" s="1">
        <f t="shared" si="7"/>
        <v>2.521754959475992</v>
      </c>
    </row>
    <row r="125" spans="2:5" x14ac:dyDescent="0.25">
      <c r="B125" s="1">
        <f t="shared" si="5"/>
        <v>16.050000000000026</v>
      </c>
      <c r="C125" s="1">
        <f t="shared" si="4"/>
        <v>3</v>
      </c>
      <c r="D125" s="1">
        <f t="shared" si="6"/>
        <v>17.424351007582434</v>
      </c>
      <c r="E125" s="1">
        <f t="shared" si="7"/>
        <v>2.4891930010832044</v>
      </c>
    </row>
    <row r="126" spans="2:5" x14ac:dyDescent="0.25">
      <c r="B126" s="1">
        <f t="shared" si="5"/>
        <v>16.200000000000024</v>
      </c>
      <c r="C126" s="1">
        <f t="shared" si="4"/>
        <v>3</v>
      </c>
      <c r="D126" s="1">
        <f t="shared" si="6"/>
        <v>17.199360474541855</v>
      </c>
      <c r="E126" s="1">
        <f t="shared" si="7"/>
        <v>2.4570514963631229</v>
      </c>
    </row>
    <row r="127" spans="2:5" x14ac:dyDescent="0.25">
      <c r="B127" s="1">
        <f t="shared" si="5"/>
        <v>16.350000000000023</v>
      </c>
      <c r="C127" s="1">
        <f t="shared" si="4"/>
        <v>3</v>
      </c>
      <c r="D127" s="1">
        <f t="shared" si="6"/>
        <v>16.97727511369024</v>
      </c>
      <c r="E127" s="1">
        <f t="shared" si="7"/>
        <v>2.4253250162414632</v>
      </c>
    </row>
    <row r="128" spans="2:5" x14ac:dyDescent="0.25">
      <c r="B128" s="1">
        <f t="shared" si="5"/>
        <v>16.500000000000021</v>
      </c>
      <c r="C128" s="1">
        <f t="shared" si="4"/>
        <v>3</v>
      </c>
      <c r="D128" s="1">
        <f t="shared" si="6"/>
        <v>16.758057412225007</v>
      </c>
      <c r="E128" s="1">
        <f t="shared" si="7"/>
        <v>2.3940082017464297</v>
      </c>
    </row>
    <row r="129" spans="2:5" x14ac:dyDescent="0.25">
      <c r="B129" s="1">
        <f t="shared" si="5"/>
        <v>16.65000000000002</v>
      </c>
      <c r="C129" s="1">
        <f t="shared" si="4"/>
        <v>3</v>
      </c>
      <c r="D129" s="1">
        <f t="shared" si="6"/>
        <v>16.541670341724632</v>
      </c>
      <c r="E129" s="1">
        <f t="shared" si="7"/>
        <v>2.363095763103519</v>
      </c>
    </row>
    <row r="130" spans="2:5" x14ac:dyDescent="0.25">
      <c r="B130" s="1">
        <f t="shared" si="5"/>
        <v>16.800000000000018</v>
      </c>
      <c r="C130" s="1">
        <f t="shared" si="4"/>
        <v>3</v>
      </c>
      <c r="D130" s="1">
        <f t="shared" si="6"/>
        <v>16.328077351894105</v>
      </c>
      <c r="E130" s="1">
        <f t="shared" si="7"/>
        <v>2.3325824788420149</v>
      </c>
    </row>
    <row r="131" spans="2:5" x14ac:dyDescent="0.25">
      <c r="B131" s="1">
        <f t="shared" si="5"/>
        <v>16.950000000000017</v>
      </c>
      <c r="C131" s="1">
        <f t="shared" si="4"/>
        <v>3</v>
      </c>
      <c r="D131" s="1">
        <f t="shared" si="6"/>
        <v>16.117242364391171</v>
      </c>
      <c r="E131" s="1">
        <f t="shared" si="7"/>
        <v>2.3024631949130243</v>
      </c>
    </row>
    <row r="132" spans="2:5" x14ac:dyDescent="0.25">
      <c r="B132" s="1">
        <f t="shared" si="5"/>
        <v>17.100000000000016</v>
      </c>
      <c r="C132" s="1">
        <f t="shared" si="4"/>
        <v>3</v>
      </c>
      <c r="D132" s="1">
        <f t="shared" si="6"/>
        <v>15.909129766732265</v>
      </c>
      <c r="E132" s="1">
        <f t="shared" si="7"/>
        <v>2.2727328238188953</v>
      </c>
    </row>
    <row r="133" spans="2:5" x14ac:dyDescent="0.25">
      <c r="B133" s="1">
        <f t="shared" si="5"/>
        <v>17.250000000000014</v>
      </c>
      <c r="C133" s="1">
        <f t="shared" si="4"/>
        <v>3</v>
      </c>
      <c r="D133" s="1">
        <f t="shared" si="6"/>
        <v>15.703704406277168</v>
      </c>
      <c r="E133" s="1">
        <f t="shared" si="7"/>
        <v>2.2433863437538815</v>
      </c>
    </row>
    <row r="134" spans="2:5" x14ac:dyDescent="0.25">
      <c r="B134" s="1">
        <f t="shared" si="5"/>
        <v>17.400000000000013</v>
      </c>
      <c r="C134" s="1">
        <f t="shared" si="4"/>
        <v>3</v>
      </c>
      <c r="D134" s="1">
        <f t="shared" si="6"/>
        <v>15.500931584291294</v>
      </c>
      <c r="E134" s="1">
        <f t="shared" si="7"/>
        <v>2.2144187977558989</v>
      </c>
    </row>
    <row r="135" spans="2:5" x14ac:dyDescent="0.25">
      <c r="B135" s="1">
        <f t="shared" si="5"/>
        <v>17.550000000000011</v>
      </c>
      <c r="C135" s="1">
        <f t="shared" si="4"/>
        <v>3</v>
      </c>
      <c r="D135" s="1">
        <f t="shared" si="6"/>
        <v>15.300777050084681</v>
      </c>
      <c r="E135" s="1">
        <f t="shared" si="7"/>
        <v>2.1858252928692403</v>
      </c>
    </row>
    <row r="136" spans="2:5" x14ac:dyDescent="0.25">
      <c r="B136" s="1">
        <f t="shared" si="5"/>
        <v>17.70000000000001</v>
      </c>
      <c r="C136" s="1">
        <f t="shared" si="4"/>
        <v>3</v>
      </c>
      <c r="D136" s="1">
        <f t="shared" si="6"/>
        <v>15.103206995226655</v>
      </c>
      <c r="E136" s="1">
        <f t="shared" si="7"/>
        <v>2.157600999318094</v>
      </c>
    </row>
    <row r="137" spans="2:5" x14ac:dyDescent="0.25">
      <c r="B137" s="1">
        <f t="shared" si="5"/>
        <v>17.850000000000009</v>
      </c>
      <c r="C137" s="1">
        <f t="shared" si="4"/>
        <v>3</v>
      </c>
      <c r="D137" s="1">
        <f t="shared" si="6"/>
        <v>14.908188047835189</v>
      </c>
      <c r="E137" s="1">
        <f t="shared" si="7"/>
        <v>2.1297411496907412</v>
      </c>
    </row>
    <row r="138" spans="2:5" x14ac:dyDescent="0.25">
      <c r="B138" s="1">
        <f t="shared" si="5"/>
        <v>18.000000000000007</v>
      </c>
      <c r="C138" s="1">
        <f t="shared" si="4"/>
        <v>3</v>
      </c>
      <c r="D138" s="1">
        <f t="shared" si="6"/>
        <v>14.715687266939996</v>
      </c>
      <c r="E138" s="1">
        <f t="shared" si="7"/>
        <v>2.1022410381342853</v>
      </c>
    </row>
    <row r="139" spans="2:5" x14ac:dyDescent="0.25">
      <c r="B139" s="1">
        <f t="shared" si="5"/>
        <v>18.150000000000006</v>
      </c>
      <c r="C139" s="1">
        <f t="shared" si="4"/>
        <v>3</v>
      </c>
      <c r="D139" s="1">
        <f t="shared" si="6"/>
        <v>14.525672136918427</v>
      </c>
      <c r="E139" s="1">
        <f t="shared" si="7"/>
        <v>2.0750960195597754</v>
      </c>
    </row>
    <row r="140" spans="2:5" x14ac:dyDescent="0.25">
      <c r="B140" s="1">
        <f t="shared" si="5"/>
        <v>18.300000000000004</v>
      </c>
      <c r="C140" s="1">
        <f t="shared" si="4"/>
        <v>3</v>
      </c>
      <c r="D140" s="1">
        <f t="shared" si="6"/>
        <v>14.338110562003198</v>
      </c>
      <c r="E140" s="1">
        <f t="shared" si="7"/>
        <v>2.0483015088576</v>
      </c>
    </row>
    <row r="141" spans="2:5" x14ac:dyDescent="0.25">
      <c r="B141" s="1">
        <f t="shared" si="5"/>
        <v>18.450000000000003</v>
      </c>
      <c r="C141" s="1">
        <f t="shared" si="4"/>
        <v>3</v>
      </c>
      <c r="D141" s="1">
        <f t="shared" si="6"/>
        <v>14.152970860861044</v>
      </c>
      <c r="E141" s="1">
        <f t="shared" si="7"/>
        <v>2.0218529801230063</v>
      </c>
    </row>
    <row r="142" spans="2:5" x14ac:dyDescent="0.25">
      <c r="B142" s="1">
        <f t="shared" si="5"/>
        <v>18.600000000000001</v>
      </c>
      <c r="C142" s="1">
        <f t="shared" si="4"/>
        <v>3</v>
      </c>
      <c r="D142" s="1">
        <f t="shared" si="6"/>
        <v>13.970221761241373</v>
      </c>
      <c r="E142" s="1">
        <f t="shared" si="7"/>
        <v>1.9957459658916248</v>
      </c>
    </row>
    <row r="143" spans="2:5" x14ac:dyDescent="0.25">
      <c r="B143" s="1">
        <f t="shared" si="5"/>
        <v>18.75</v>
      </c>
      <c r="C143" s="1">
        <f t="shared" si="4"/>
        <v>3</v>
      </c>
      <c r="D143" s="1">
        <f t="shared" si="6"/>
        <v>13.789832394694006</v>
      </c>
      <c r="E143" s="1">
        <f t="shared" si="7"/>
        <v>1.9699760563848581</v>
      </c>
    </row>
    <row r="144" spans="2:5" x14ac:dyDescent="0.25">
      <c r="B144" s="1">
        <f t="shared" si="5"/>
        <v>18.899999999999999</v>
      </c>
      <c r="C144" s="1">
        <f t="shared" si="4"/>
        <v>3</v>
      </c>
      <c r="D144" s="1">
        <f t="shared" si="6"/>
        <v>13.611772291355166</v>
      </c>
      <c r="E144" s="1">
        <f t="shared" si="7"/>
        <v>1.9445388987650236</v>
      </c>
    </row>
    <row r="145" spans="2:5" x14ac:dyDescent="0.25">
      <c r="B145" s="1">
        <f t="shared" si="5"/>
        <v>19.049999999999997</v>
      </c>
      <c r="C145" s="1">
        <f t="shared" si="4"/>
        <v>3</v>
      </c>
      <c r="D145" s="1">
        <f t="shared" si="6"/>
        <v>13.436011374800728</v>
      </c>
      <c r="E145" s="1">
        <f t="shared" si="7"/>
        <v>1.9194301964001044</v>
      </c>
    </row>
    <row r="146" spans="2:5" x14ac:dyDescent="0.25">
      <c r="B146" s="1">
        <f t="shared" si="5"/>
        <v>19.199999999999996</v>
      </c>
      <c r="C146" s="1">
        <f t="shared" ref="C146:C209" si="8">IF(FLOOR($B146/$D$12,1)+1&lt;=$D$11,FLOOR($B146/$D$12,1)+1,$D$11)</f>
        <v>3</v>
      </c>
      <c r="D146" s="1">
        <f t="shared" si="6"/>
        <v>13.262519956965988</v>
      </c>
      <c r="E146" s="1">
        <f t="shared" si="7"/>
        <v>1.8946457081379986</v>
      </c>
    </row>
    <row r="147" spans="2:5" x14ac:dyDescent="0.25">
      <c r="B147" s="1">
        <f t="shared" ref="B147:B210" si="9">B146+$D$13</f>
        <v>19.349999999999994</v>
      </c>
      <c r="C147" s="1">
        <f t="shared" si="8"/>
        <v>3</v>
      </c>
      <c r="D147" s="1">
        <f t="shared" ref="D147:D210" si="10">($D$10/$G$9)*(1-EXP(-$C147*$G$14*$D$12))*$G$15*EXP(-$G$14*($B147-(($C147-1)*$D$12)))+(($D$9-$D$10)/$G$9)*EXP(-$G$14*B147)</f>
        <v>13.091268733130992</v>
      </c>
      <c r="E147" s="1">
        <f t="shared" ref="E147:E210" si="11">(($D$9)/$G$9)*EXP(-$G$14*B147)</f>
        <v>1.8701812475901416</v>
      </c>
    </row>
    <row r="148" spans="2:5" x14ac:dyDescent="0.25">
      <c r="B148" s="1">
        <f t="shared" si="9"/>
        <v>19.499999999999993</v>
      </c>
      <c r="C148" s="1">
        <f t="shared" si="8"/>
        <v>3</v>
      </c>
      <c r="D148" s="1">
        <f t="shared" si="10"/>
        <v>12.922228776970627</v>
      </c>
      <c r="E148" s="1">
        <f t="shared" si="11"/>
        <v>1.8460326824243753</v>
      </c>
    </row>
    <row r="149" spans="2:5" x14ac:dyDescent="0.25">
      <c r="B149" s="1">
        <f t="shared" si="9"/>
        <v>19.649999999999991</v>
      </c>
      <c r="C149" s="1">
        <f t="shared" si="8"/>
        <v>3</v>
      </c>
      <c r="D149" s="1">
        <f t="shared" si="10"/>
        <v>12.75537153566863</v>
      </c>
      <c r="E149" s="1">
        <f t="shared" si="11"/>
        <v>1.8221959336669475</v>
      </c>
    </row>
    <row r="150" spans="2:5" x14ac:dyDescent="0.25">
      <c r="B150" s="1">
        <f t="shared" si="9"/>
        <v>19.79999999999999</v>
      </c>
      <c r="C150" s="1">
        <f t="shared" si="8"/>
        <v>3</v>
      </c>
      <c r="D150" s="1">
        <f t="shared" si="10"/>
        <v>12.590668825094685</v>
      </c>
      <c r="E150" s="1">
        <f t="shared" si="11"/>
        <v>1.7986669750135267</v>
      </c>
    </row>
    <row r="151" spans="2:5" x14ac:dyDescent="0.25">
      <c r="B151" s="1">
        <f t="shared" si="9"/>
        <v>19.949999999999989</v>
      </c>
      <c r="C151" s="1">
        <f t="shared" si="8"/>
        <v>3</v>
      </c>
      <c r="D151" s="1">
        <f t="shared" si="10"/>
        <v>12.4280928250438</v>
      </c>
      <c r="E151" s="1">
        <f t="shared" si="11"/>
        <v>1.7754418321491141</v>
      </c>
    </row>
    <row r="152" spans="2:5" x14ac:dyDescent="0.25">
      <c r="B152" s="1">
        <f t="shared" si="9"/>
        <v>20.099999999999987</v>
      </c>
      <c r="C152" s="1">
        <f t="shared" si="8"/>
        <v>3</v>
      </c>
      <c r="D152" s="1">
        <f t="shared" si="10"/>
        <v>12.267616074537134</v>
      </c>
      <c r="E152" s="1">
        <f t="shared" si="11"/>
        <v>1.7525165820767339</v>
      </c>
    </row>
    <row r="153" spans="2:5" x14ac:dyDescent="0.25">
      <c r="B153" s="1">
        <f t="shared" si="9"/>
        <v>20.249999999999986</v>
      </c>
      <c r="C153" s="1">
        <f t="shared" si="8"/>
        <v>3</v>
      </c>
      <c r="D153" s="1">
        <f t="shared" si="10"/>
        <v>12.109211467183544</v>
      </c>
      <c r="E153" s="1">
        <f t="shared" si="11"/>
        <v>1.7298873524547922</v>
      </c>
    </row>
    <row r="154" spans="2:5" x14ac:dyDescent="0.25">
      <c r="B154" s="1">
        <f t="shared" si="9"/>
        <v>20.399999999999984</v>
      </c>
      <c r="C154" s="1">
        <f t="shared" si="8"/>
        <v>3</v>
      </c>
      <c r="D154" s="1">
        <f t="shared" si="10"/>
        <v>11.952852246600978</v>
      </c>
      <c r="E154" s="1">
        <f t="shared" si="11"/>
        <v>1.7075503209429967</v>
      </c>
    </row>
    <row r="155" spans="2:5" x14ac:dyDescent="0.25">
      <c r="B155" s="1">
        <f t="shared" si="9"/>
        <v>20.549999999999983</v>
      </c>
      <c r="C155" s="1">
        <f t="shared" si="8"/>
        <v>3</v>
      </c>
      <c r="D155" s="1">
        <f t="shared" si="10"/>
        <v>11.798512001897016</v>
      </c>
      <c r="E155" s="1">
        <f t="shared" si="11"/>
        <v>1.6855017145567166</v>
      </c>
    </row>
    <row r="156" spans="2:5" x14ac:dyDescent="0.25">
      <c r="B156" s="1">
        <f t="shared" si="9"/>
        <v>20.699999999999982</v>
      </c>
      <c r="C156" s="1">
        <f t="shared" si="8"/>
        <v>3</v>
      </c>
      <c r="D156" s="1">
        <f t="shared" si="10"/>
        <v>11.646164663207772</v>
      </c>
      <c r="E156" s="1">
        <f t="shared" si="11"/>
        <v>1.6637378090296817</v>
      </c>
    </row>
    <row r="157" spans="2:5" x14ac:dyDescent="0.25">
      <c r="B157" s="1">
        <f t="shared" si="9"/>
        <v>20.84999999999998</v>
      </c>
      <c r="C157" s="1">
        <f t="shared" si="8"/>
        <v>3</v>
      </c>
      <c r="D157" s="1">
        <f t="shared" si="10"/>
        <v>11.49578449729438</v>
      </c>
      <c r="E157" s="1">
        <f t="shared" si="11"/>
        <v>1.6422549281849115</v>
      </c>
    </row>
    <row r="158" spans="2:5" x14ac:dyDescent="0.25">
      <c r="B158" s="1">
        <f t="shared" si="9"/>
        <v>20.999999999999979</v>
      </c>
      <c r="C158" s="1">
        <f t="shared" si="8"/>
        <v>3</v>
      </c>
      <c r="D158" s="1">
        <f t="shared" si="10"/>
        <v>11.347346103196356</v>
      </c>
      <c r="E158" s="1">
        <f t="shared" si="11"/>
        <v>1.6210494433137654</v>
      </c>
    </row>
    <row r="159" spans="2:5" x14ac:dyDescent="0.25">
      <c r="B159" s="1">
        <f t="shared" si="9"/>
        <v>21.149999999999977</v>
      </c>
      <c r="C159" s="1">
        <f t="shared" si="8"/>
        <v>3</v>
      </c>
      <c r="D159" s="1">
        <f t="shared" si="10"/>
        <v>11.200824407941075</v>
      </c>
      <c r="E159" s="1">
        <f t="shared" si="11"/>
        <v>1.6001177725630109</v>
      </c>
    </row>
    <row r="160" spans="2:5" x14ac:dyDescent="0.25">
      <c r="B160" s="1">
        <f t="shared" si="9"/>
        <v>21.299999999999976</v>
      </c>
      <c r="C160" s="1">
        <f t="shared" si="8"/>
        <v>3</v>
      </c>
      <c r="D160" s="1">
        <f t="shared" si="10"/>
        <v>11.056194662308661</v>
      </c>
      <c r="E160" s="1">
        <f t="shared" si="11"/>
        <v>1.5794563803298087</v>
      </c>
    </row>
    <row r="161" spans="2:5" x14ac:dyDescent="0.25">
      <c r="B161" s="1">
        <f t="shared" si="9"/>
        <v>21.449999999999974</v>
      </c>
      <c r="C161" s="1">
        <f t="shared" si="8"/>
        <v>3</v>
      </c>
      <c r="D161" s="1">
        <f t="shared" si="10"/>
        <v>10.913432436651551</v>
      </c>
      <c r="E161" s="1">
        <f t="shared" si="11"/>
        <v>1.5590617766645074</v>
      </c>
    </row>
    <row r="162" spans="2:5" x14ac:dyDescent="0.25">
      <c r="B162" s="1">
        <f t="shared" si="9"/>
        <v>21.599999999999973</v>
      </c>
      <c r="C162" s="1">
        <f t="shared" si="8"/>
        <v>3</v>
      </c>
      <c r="D162" s="1">
        <f t="shared" si="10"/>
        <v>10.772513616768043</v>
      </c>
      <c r="E162" s="1">
        <f t="shared" si="11"/>
        <v>1.5389305166811491</v>
      </c>
    </row>
    <row r="163" spans="2:5" x14ac:dyDescent="0.25">
      <c r="B163" s="1">
        <f t="shared" si="9"/>
        <v>21.749999999999972</v>
      </c>
      <c r="C163" s="1">
        <f t="shared" si="8"/>
        <v>3</v>
      </c>
      <c r="D163" s="1">
        <f t="shared" si="10"/>
        <v>10.633414399829128</v>
      </c>
      <c r="E163" s="1">
        <f t="shared" si="11"/>
        <v>1.5190591999755898</v>
      </c>
    </row>
    <row r="164" spans="2:5" x14ac:dyDescent="0.25">
      <c r="B164" s="1">
        <f t="shared" si="9"/>
        <v>21.89999999999997</v>
      </c>
      <c r="C164" s="1">
        <f t="shared" si="8"/>
        <v>3</v>
      </c>
      <c r="D164" s="1">
        <f t="shared" si="10"/>
        <v>10.49611129035792</v>
      </c>
      <c r="E164" s="1">
        <f t="shared" si="11"/>
        <v>1.4994444700511314</v>
      </c>
    </row>
    <row r="165" spans="2:5" x14ac:dyDescent="0.25">
      <c r="B165" s="1">
        <f t="shared" si="9"/>
        <v>22.049999999999969</v>
      </c>
      <c r="C165" s="1">
        <f t="shared" si="8"/>
        <v>3</v>
      </c>
      <c r="D165" s="1">
        <f t="shared" si="10"/>
        <v>10.360581096260981</v>
      </c>
      <c r="E165" s="1">
        <f t="shared" si="11"/>
        <v>1.4800830137515688</v>
      </c>
    </row>
    <row r="166" spans="2:5" x14ac:dyDescent="0.25">
      <c r="B166" s="1">
        <f t="shared" si="9"/>
        <v>22.199999999999967</v>
      </c>
      <c r="C166" s="1">
        <f t="shared" si="8"/>
        <v>3</v>
      </c>
      <c r="D166" s="1">
        <f t="shared" si="10"/>
        <v>10.226800924910927</v>
      </c>
      <c r="E166" s="1">
        <f t="shared" si="11"/>
        <v>1.460971560701561</v>
      </c>
    </row>
    <row r="167" spans="2:5" x14ac:dyDescent="0.25">
      <c r="B167" s="1">
        <f t="shared" si="9"/>
        <v>22.349999999999966</v>
      </c>
      <c r="C167" s="1">
        <f t="shared" si="8"/>
        <v>3</v>
      </c>
      <c r="D167" s="1">
        <f t="shared" si="10"/>
        <v>10.094748179279582</v>
      </c>
      <c r="E167" s="1">
        <f t="shared" si="11"/>
        <v>1.442106882754226</v>
      </c>
    </row>
    <row r="168" spans="2:5" x14ac:dyDescent="0.25">
      <c r="B168" s="1">
        <f t="shared" si="9"/>
        <v>22.499999999999964</v>
      </c>
      <c r="C168" s="1">
        <f t="shared" si="8"/>
        <v>3</v>
      </c>
      <c r="D168" s="1">
        <f t="shared" si="10"/>
        <v>9.9644005541210845</v>
      </c>
      <c r="E168" s="1">
        <f t="shared" si="11"/>
        <v>1.4234857934458691</v>
      </c>
    </row>
    <row r="169" spans="2:5" x14ac:dyDescent="0.25">
      <c r="B169" s="1">
        <f t="shared" si="9"/>
        <v>22.649999999999963</v>
      </c>
      <c r="C169" s="1">
        <f t="shared" si="8"/>
        <v>3</v>
      </c>
      <c r="D169" s="1">
        <f t="shared" si="10"/>
        <v>9.8357360322042595</v>
      </c>
      <c r="E169" s="1">
        <f t="shared" si="11"/>
        <v>1.4051051474577514</v>
      </c>
    </row>
    <row r="170" spans="2:5" x14ac:dyDescent="0.25">
      <c r="B170" s="1">
        <f t="shared" si="9"/>
        <v>22.799999999999962</v>
      </c>
      <c r="C170" s="1">
        <f t="shared" si="8"/>
        <v>3</v>
      </c>
      <c r="D170" s="1">
        <f t="shared" si="10"/>
        <v>9.7087328805936775</v>
      </c>
      <c r="E170" s="1">
        <f t="shared" si="11"/>
        <v>1.3869618400848107</v>
      </c>
    </row>
    <row r="171" spans="2:5" x14ac:dyDescent="0.25">
      <c r="B171" s="1">
        <f t="shared" si="9"/>
        <v>22.94999999999996</v>
      </c>
      <c r="C171" s="1">
        <f t="shared" si="8"/>
        <v>3</v>
      </c>
      <c r="D171" s="1">
        <f t="shared" si="10"/>
        <v>9.5833696469786744</v>
      </c>
      <c r="E171" s="1">
        <f t="shared" si="11"/>
        <v>1.3690528067112395</v>
      </c>
    </row>
    <row r="172" spans="2:5" x14ac:dyDescent="0.25">
      <c r="B172" s="1">
        <f t="shared" si="9"/>
        <v>23.099999999999959</v>
      </c>
      <c r="C172" s="1">
        <f t="shared" si="8"/>
        <v>3</v>
      </c>
      <c r="D172" s="1">
        <f t="shared" si="10"/>
        <v>9.4596251560498423</v>
      </c>
      <c r="E172" s="1">
        <f t="shared" si="11"/>
        <v>1.3513750222928351</v>
      </c>
    </row>
    <row r="173" spans="2:5" x14ac:dyDescent="0.25">
      <c r="B173" s="1">
        <f t="shared" si="9"/>
        <v>23.249999999999957</v>
      </c>
      <c r="C173" s="1">
        <f t="shared" si="8"/>
        <v>3</v>
      </c>
      <c r="D173" s="1">
        <f t="shared" si="10"/>
        <v>9.3374785059222418</v>
      </c>
      <c r="E173" s="1">
        <f t="shared" si="11"/>
        <v>1.3339255008460347</v>
      </c>
    </row>
    <row r="174" spans="2:5" x14ac:dyDescent="0.25">
      <c r="B174" s="1">
        <f t="shared" si="9"/>
        <v>23.399999999999956</v>
      </c>
      <c r="C174" s="1">
        <f t="shared" si="8"/>
        <v>3</v>
      </c>
      <c r="D174" s="1">
        <f t="shared" si="10"/>
        <v>9.2169090646048488</v>
      </c>
      <c r="E174" s="1">
        <f t="shared" si="11"/>
        <v>1.3167012949435499</v>
      </c>
    </row>
    <row r="175" spans="2:5" x14ac:dyDescent="0.25">
      <c r="B175" s="1">
        <f t="shared" si="9"/>
        <v>23.549999999999955</v>
      </c>
      <c r="C175" s="1">
        <f t="shared" si="8"/>
        <v>3</v>
      </c>
      <c r="D175" s="1">
        <f t="shared" si="10"/>
        <v>9.0978964665155697</v>
      </c>
      <c r="E175" s="1">
        <f t="shared" si="11"/>
        <v>1.29969949521651</v>
      </c>
    </row>
    <row r="176" spans="2:5" x14ac:dyDescent="0.25">
      <c r="B176" s="1">
        <f t="shared" si="9"/>
        <v>23.699999999999953</v>
      </c>
      <c r="C176" s="1">
        <f t="shared" si="8"/>
        <v>3</v>
      </c>
      <c r="D176" s="1">
        <f t="shared" si="10"/>
        <v>8.9804206090412482</v>
      </c>
      <c r="E176" s="1">
        <f t="shared" si="11"/>
        <v>1.2829172298630354</v>
      </c>
    </row>
    <row r="177" spans="2:5" x14ac:dyDescent="0.25">
      <c r="B177" s="1">
        <f t="shared" si="9"/>
        <v>23.849999999999952</v>
      </c>
      <c r="C177" s="1">
        <f t="shared" si="8"/>
        <v>3</v>
      </c>
      <c r="D177" s="1">
        <f t="shared" si="10"/>
        <v>8.8644616491421111</v>
      </c>
      <c r="E177" s="1">
        <f t="shared" si="11"/>
        <v>1.2663516641631585</v>
      </c>
    </row>
    <row r="178" spans="2:5" x14ac:dyDescent="0.25">
      <c r="B178" s="1">
        <f t="shared" si="9"/>
        <v>23.99999999999995</v>
      </c>
      <c r="C178" s="1">
        <f t="shared" si="8"/>
        <v>3</v>
      </c>
      <c r="D178" s="1">
        <f t="shared" si="10"/>
        <v>8.7500000000000391</v>
      </c>
      <c r="E178" s="1">
        <f t="shared" si="11"/>
        <v>1.2500000000000053</v>
      </c>
    </row>
    <row r="179" spans="2:5" x14ac:dyDescent="0.25">
      <c r="B179" s="1">
        <f t="shared" si="9"/>
        <v>24.149999999999949</v>
      </c>
      <c r="C179" s="1">
        <f t="shared" si="8"/>
        <v>4</v>
      </c>
      <c r="D179" s="1">
        <f t="shared" si="10"/>
        <v>18.50789213080742</v>
      </c>
      <c r="E179" s="1">
        <f t="shared" si="11"/>
        <v>1.2338594753871615</v>
      </c>
    </row>
    <row r="180" spans="2:5" x14ac:dyDescent="0.25">
      <c r="B180" s="1">
        <f t="shared" si="9"/>
        <v>24.299999999999947</v>
      </c>
      <c r="C180" s="1">
        <f t="shared" si="8"/>
        <v>4</v>
      </c>
      <c r="D180" s="1">
        <f t="shared" si="10"/>
        <v>18.268910460032092</v>
      </c>
      <c r="E180" s="1">
        <f t="shared" si="11"/>
        <v>1.2179273640021395</v>
      </c>
    </row>
    <row r="181" spans="2:5" x14ac:dyDescent="0.25">
      <c r="B181" s="1">
        <f t="shared" si="9"/>
        <v>24.449999999999946</v>
      </c>
      <c r="C181" s="1">
        <f t="shared" si="8"/>
        <v>4</v>
      </c>
      <c r="D181" s="1">
        <f t="shared" si="10"/>
        <v>18.033014620888096</v>
      </c>
      <c r="E181" s="1">
        <f t="shared" si="11"/>
        <v>1.2022009747258733</v>
      </c>
    </row>
    <row r="182" spans="2:5" x14ac:dyDescent="0.25">
      <c r="B182" s="1">
        <f t="shared" si="9"/>
        <v>24.599999999999945</v>
      </c>
      <c r="C182" s="1">
        <f t="shared" si="8"/>
        <v>4</v>
      </c>
      <c r="D182" s="1">
        <f t="shared" si="10"/>
        <v>17.80016476782232</v>
      </c>
      <c r="E182" s="1">
        <f t="shared" si="11"/>
        <v>1.1866776511881547</v>
      </c>
    </row>
    <row r="183" spans="2:5" x14ac:dyDescent="0.25">
      <c r="B183" s="1">
        <f t="shared" si="9"/>
        <v>24.749999999999943</v>
      </c>
      <c r="C183" s="1">
        <f t="shared" si="8"/>
        <v>4</v>
      </c>
      <c r="D183" s="1">
        <f t="shared" si="10"/>
        <v>17.570321569784149</v>
      </c>
      <c r="E183" s="1">
        <f t="shared" si="11"/>
        <v>1.1713547713189432</v>
      </c>
    </row>
    <row r="184" spans="2:5" x14ac:dyDescent="0.25">
      <c r="B184" s="1">
        <f t="shared" si="9"/>
        <v>24.899999999999942</v>
      </c>
      <c r="C184" s="1">
        <f t="shared" si="8"/>
        <v>4</v>
      </c>
      <c r="D184" s="1">
        <f t="shared" si="10"/>
        <v>17.343446203582001</v>
      </c>
      <c r="E184" s="1">
        <f t="shared" si="11"/>
        <v>1.1562297469054665</v>
      </c>
    </row>
    <row r="185" spans="2:5" x14ac:dyDescent="0.25">
      <c r="B185" s="1">
        <f t="shared" si="9"/>
        <v>25.04999999999994</v>
      </c>
      <c r="C185" s="1">
        <f t="shared" si="8"/>
        <v>4</v>
      </c>
      <c r="D185" s="1">
        <f t="shared" si="10"/>
        <v>17.119500347325637</v>
      </c>
      <c r="E185" s="1">
        <f t="shared" si="11"/>
        <v>1.1413000231550428</v>
      </c>
    </row>
    <row r="186" spans="2:5" x14ac:dyDescent="0.25">
      <c r="B186" s="1">
        <f t="shared" si="9"/>
        <v>25.199999999999939</v>
      </c>
      <c r="C186" s="1">
        <f t="shared" si="8"/>
        <v>4</v>
      </c>
      <c r="D186" s="1">
        <f t="shared" si="10"/>
        <v>16.898446173953154</v>
      </c>
      <c r="E186" s="1">
        <f t="shared" si="11"/>
        <v>1.1265630782635441</v>
      </c>
    </row>
    <row r="187" spans="2:5" x14ac:dyDescent="0.25">
      <c r="B187" s="1">
        <f t="shared" si="9"/>
        <v>25.349999999999937</v>
      </c>
      <c r="C187" s="1">
        <f t="shared" si="8"/>
        <v>4</v>
      </c>
      <c r="D187" s="1">
        <f t="shared" si="10"/>
        <v>16.680246344841546</v>
      </c>
      <c r="E187" s="1">
        <f t="shared" si="11"/>
        <v>1.1120164229894367</v>
      </c>
    </row>
    <row r="188" spans="2:5" x14ac:dyDescent="0.25">
      <c r="B188" s="1">
        <f t="shared" si="9"/>
        <v>25.499999999999936</v>
      </c>
      <c r="C188" s="1">
        <f t="shared" si="8"/>
        <v>4</v>
      </c>
      <c r="D188" s="1">
        <f t="shared" si="10"/>
        <v>16.464864003499773</v>
      </c>
      <c r="E188" s="1">
        <f t="shared" si="11"/>
        <v>1.0976576002333183</v>
      </c>
    </row>
    <row r="189" spans="2:5" x14ac:dyDescent="0.25">
      <c r="B189" s="1">
        <f t="shared" si="9"/>
        <v>25.649999999999935</v>
      </c>
      <c r="C189" s="1">
        <f t="shared" si="8"/>
        <v>4</v>
      </c>
      <c r="D189" s="1">
        <f t="shared" si="10"/>
        <v>16.252262769343279</v>
      </c>
      <c r="E189" s="1">
        <f t="shared" si="11"/>
        <v>1.0834841846228853</v>
      </c>
    </row>
    <row r="190" spans="2:5" x14ac:dyDescent="0.25">
      <c r="B190" s="1">
        <f t="shared" si="9"/>
        <v>25.799999999999933</v>
      </c>
      <c r="C190" s="1">
        <f t="shared" si="8"/>
        <v>4</v>
      </c>
      <c r="D190" s="1">
        <f t="shared" si="10"/>
        <v>16.042406731548883</v>
      </c>
      <c r="E190" s="1">
        <f t="shared" si="11"/>
        <v>1.0694937821032588</v>
      </c>
    </row>
    <row r="191" spans="2:5" x14ac:dyDescent="0.25">
      <c r="B191" s="1">
        <f t="shared" si="9"/>
        <v>25.949999999999932</v>
      </c>
      <c r="C191" s="1">
        <f t="shared" si="8"/>
        <v>4</v>
      </c>
      <c r="D191" s="1">
        <f t="shared" si="10"/>
        <v>15.835260442989028</v>
      </c>
      <c r="E191" s="1">
        <f t="shared" si="11"/>
        <v>1.0556840295326018</v>
      </c>
    </row>
    <row r="192" spans="2:5" x14ac:dyDescent="0.25">
      <c r="B192" s="1">
        <f t="shared" si="9"/>
        <v>26.09999999999993</v>
      </c>
      <c r="C192" s="1">
        <f t="shared" si="8"/>
        <v>4</v>
      </c>
      <c r="D192" s="1">
        <f t="shared" si="10"/>
        <v>15.63078891424434</v>
      </c>
      <c r="E192" s="1">
        <f t="shared" si="11"/>
        <v>1.0420525942829564</v>
      </c>
    </row>
    <row r="193" spans="2:5" x14ac:dyDescent="0.25">
      <c r="B193" s="1">
        <f t="shared" si="9"/>
        <v>26.249999999999929</v>
      </c>
      <c r="C193" s="1">
        <f t="shared" si="8"/>
        <v>4</v>
      </c>
      <c r="D193" s="1">
        <f t="shared" si="10"/>
        <v>15.428957607693516</v>
      </c>
      <c r="E193" s="1">
        <f t="shared" si="11"/>
        <v>1.0285971738462345</v>
      </c>
    </row>
    <row r="194" spans="2:5" x14ac:dyDescent="0.25">
      <c r="B194" s="1">
        <f t="shared" si="9"/>
        <v>26.399999999999928</v>
      </c>
      <c r="C194" s="1">
        <f t="shared" si="8"/>
        <v>4</v>
      </c>
      <c r="D194" s="1">
        <f t="shared" si="10"/>
        <v>15.22973243167951</v>
      </c>
      <c r="E194" s="1">
        <f t="shared" si="11"/>
        <v>1.015315495445301</v>
      </c>
    </row>
    <row r="195" spans="2:5" x14ac:dyDescent="0.25">
      <c r="B195" s="1">
        <f t="shared" si="9"/>
        <v>26.549999999999926</v>
      </c>
      <c r="C195" s="1">
        <f t="shared" si="8"/>
        <v>4</v>
      </c>
      <c r="D195" s="1">
        <f t="shared" si="10"/>
        <v>15.03307973475107</v>
      </c>
      <c r="E195" s="1">
        <f t="shared" si="11"/>
        <v>1.0022053156500714</v>
      </c>
    </row>
    <row r="196" spans="2:5" x14ac:dyDescent="0.25">
      <c r="B196" s="1">
        <f t="shared" si="9"/>
        <v>26.699999999999925</v>
      </c>
      <c r="C196" s="1">
        <f t="shared" si="8"/>
        <v>4</v>
      </c>
      <c r="D196" s="1">
        <f t="shared" si="10"/>
        <v>14.838966299978592</v>
      </c>
      <c r="E196" s="1">
        <f t="shared" si="11"/>
        <v>0.98926441999857284</v>
      </c>
    </row>
    <row r="197" spans="2:5" x14ac:dyDescent="0.25">
      <c r="B197" s="1">
        <f t="shared" si="9"/>
        <v>26.849999999999923</v>
      </c>
      <c r="C197" s="1">
        <f t="shared" si="8"/>
        <v>4</v>
      </c>
      <c r="D197" s="1">
        <f t="shared" si="10"/>
        <v>14.647359339343417</v>
      </c>
      <c r="E197" s="1">
        <f t="shared" si="11"/>
        <v>0.97649062262289443</v>
      </c>
    </row>
    <row r="198" spans="2:5" x14ac:dyDescent="0.25">
      <c r="B198" s="1">
        <f t="shared" si="9"/>
        <v>26.999999999999922</v>
      </c>
      <c r="C198" s="1">
        <f t="shared" si="8"/>
        <v>4</v>
      </c>
      <c r="D198" s="1">
        <f t="shared" si="10"/>
        <v>14.458226488199545</v>
      </c>
      <c r="E198" s="1">
        <f t="shared" si="11"/>
        <v>0.96388176587996977</v>
      </c>
    </row>
    <row r="199" spans="2:5" x14ac:dyDescent="0.25">
      <c r="B199" s="1">
        <f t="shared" si="9"/>
        <v>27.14999999999992</v>
      </c>
      <c r="C199" s="1">
        <f t="shared" si="8"/>
        <v>4</v>
      </c>
      <c r="D199" s="1">
        <f t="shared" si="10"/>
        <v>14.271535799806855</v>
      </c>
      <c r="E199" s="1">
        <f t="shared" si="11"/>
        <v>0.95143571998712384</v>
      </c>
    </row>
    <row r="200" spans="2:5" x14ac:dyDescent="0.25">
      <c r="B200" s="1">
        <f t="shared" si="9"/>
        <v>27.299999999999919</v>
      </c>
      <c r="C200" s="1">
        <f t="shared" si="8"/>
        <v>4</v>
      </c>
      <c r="D200" s="1">
        <f t="shared" si="10"/>
        <v>14.087255739934962</v>
      </c>
      <c r="E200" s="1">
        <f t="shared" si="11"/>
        <v>0.93915038266233097</v>
      </c>
    </row>
    <row r="201" spans="2:5" x14ac:dyDescent="0.25">
      <c r="B201" s="1">
        <f t="shared" si="9"/>
        <v>27.449999999999918</v>
      </c>
      <c r="C201" s="1">
        <f t="shared" si="8"/>
        <v>4</v>
      </c>
      <c r="D201" s="1">
        <f t="shared" si="10"/>
        <v>13.905355181536683</v>
      </c>
      <c r="E201" s="1">
        <f t="shared" si="11"/>
        <v>0.92702367876911229</v>
      </c>
    </row>
    <row r="202" spans="2:5" x14ac:dyDescent="0.25">
      <c r="B202" s="1">
        <f t="shared" si="9"/>
        <v>27.599999999999916</v>
      </c>
      <c r="C202" s="1">
        <f t="shared" si="8"/>
        <v>4</v>
      </c>
      <c r="D202" s="1">
        <f t="shared" si="10"/>
        <v>13.725803399490339</v>
      </c>
      <c r="E202" s="1">
        <f t="shared" si="11"/>
        <v>0.91505355996602256</v>
      </c>
    </row>
    <row r="203" spans="2:5" x14ac:dyDescent="0.25">
      <c r="B203" s="1">
        <f t="shared" si="9"/>
        <v>27.749999999999915</v>
      </c>
      <c r="C203" s="1">
        <f t="shared" si="8"/>
        <v>4</v>
      </c>
      <c r="D203" s="1">
        <f t="shared" si="10"/>
        <v>13.548570065409912</v>
      </c>
      <c r="E203" s="1">
        <f t="shared" si="11"/>
        <v>0.90323800436066071</v>
      </c>
    </row>
    <row r="204" spans="2:5" x14ac:dyDescent="0.25">
      <c r="B204" s="1">
        <f t="shared" si="9"/>
        <v>27.899999999999913</v>
      </c>
      <c r="C204" s="1">
        <f t="shared" si="8"/>
        <v>4</v>
      </c>
      <c r="D204" s="1">
        <f t="shared" si="10"/>
        <v>13.373625242522239</v>
      </c>
      <c r="E204" s="1">
        <f t="shared" si="11"/>
        <v>0.8915750161681496</v>
      </c>
    </row>
    <row r="205" spans="2:5" x14ac:dyDescent="0.25">
      <c r="B205" s="1">
        <f t="shared" si="9"/>
        <v>28.049999999999912</v>
      </c>
      <c r="C205" s="1">
        <f t="shared" si="8"/>
        <v>4</v>
      </c>
      <c r="D205" s="1">
        <f t="shared" si="10"/>
        <v>13.200939380610333</v>
      </c>
      <c r="E205" s="1">
        <f t="shared" si="11"/>
        <v>0.88006262537402236</v>
      </c>
    </row>
    <row r="206" spans="2:5" x14ac:dyDescent="0.25">
      <c r="B206" s="1">
        <f t="shared" si="9"/>
        <v>28.19999999999991</v>
      </c>
      <c r="C206" s="1">
        <f t="shared" si="8"/>
        <v>4</v>
      </c>
      <c r="D206" s="1">
        <f t="shared" si="10"/>
        <v>13.030483311022012</v>
      </c>
      <c r="E206" s="1">
        <f t="shared" si="11"/>
        <v>0.86869888740146761</v>
      </c>
    </row>
    <row r="207" spans="2:5" x14ac:dyDescent="0.25">
      <c r="B207" s="1">
        <f t="shared" si="9"/>
        <v>28.349999999999909</v>
      </c>
      <c r="C207" s="1">
        <f t="shared" si="8"/>
        <v>4</v>
      </c>
      <c r="D207" s="1">
        <f t="shared" si="10"/>
        <v>12.862228241742969</v>
      </c>
      <c r="E207" s="1">
        <f t="shared" si="11"/>
        <v>0.85748188278286452</v>
      </c>
    </row>
    <row r="208" spans="2:5" x14ac:dyDescent="0.25">
      <c r="B208" s="1">
        <f t="shared" si="9"/>
        <v>28.499999999999908</v>
      </c>
      <c r="C208" s="1">
        <f t="shared" si="8"/>
        <v>4</v>
      </c>
      <c r="D208" s="1">
        <f t="shared" si="10"/>
        <v>12.69614575253347</v>
      </c>
      <c r="E208" s="1">
        <f t="shared" si="11"/>
        <v>0.84640971683556465</v>
      </c>
    </row>
    <row r="209" spans="2:5" x14ac:dyDescent="0.25">
      <c r="B209" s="1">
        <f t="shared" si="9"/>
        <v>28.649999999999906</v>
      </c>
      <c r="C209" s="1">
        <f t="shared" si="8"/>
        <v>4</v>
      </c>
      <c r="D209" s="1">
        <f t="shared" si="10"/>
        <v>12.532207790127854</v>
      </c>
      <c r="E209" s="1">
        <f t="shared" si="11"/>
        <v>0.83548051934185685</v>
      </c>
    </row>
    <row r="210" spans="2:5" x14ac:dyDescent="0.25">
      <c r="B210" s="1">
        <f t="shared" si="9"/>
        <v>28.799999999999905</v>
      </c>
      <c r="C210" s="1">
        <f t="shared" ref="C210:C273" si="12">IF(FLOOR($B210/$D$12,1)+1&lt;=$D$11,FLOOR($B210/$D$12,1)+1,$D$11)</f>
        <v>4</v>
      </c>
      <c r="D210" s="1">
        <f t="shared" si="10"/>
        <v>12.370386663495985</v>
      </c>
      <c r="E210" s="1">
        <f t="shared" si="11"/>
        <v>0.82469244423306565</v>
      </c>
    </row>
    <row r="211" spans="2:5" x14ac:dyDescent="0.25">
      <c r="B211" s="1">
        <f t="shared" ref="B211:B274" si="13">B210+$D$13</f>
        <v>28.949999999999903</v>
      </c>
      <c r="C211" s="1">
        <f t="shared" si="12"/>
        <v>4</v>
      </c>
      <c r="D211" s="1">
        <f t="shared" ref="D211:D274" si="14">($D$10/$G$9)*(1-EXP(-$C211*$G$14*$D$12))*$G$15*EXP(-$G$14*($B211-(($C211-1)*$D$12)))+(($D$9-$D$10)/$G$9)*EXP(-$G$14*B211)</f>
        <v>12.210655039165943</v>
      </c>
      <c r="E211" s="1">
        <f t="shared" ref="E211:E274" si="15">(($D$9)/$G$9)*EXP(-$G$14*B211)</f>
        <v>0.81404366927772964</v>
      </c>
    </row>
    <row r="212" spans="2:5" x14ac:dyDescent="0.25">
      <c r="B212" s="1">
        <f t="shared" si="13"/>
        <v>29.099999999999902</v>
      </c>
      <c r="C212" s="1">
        <f t="shared" si="12"/>
        <v>4</v>
      </c>
      <c r="D212" s="1">
        <f t="shared" si="14"/>
        <v>12.052985936607058</v>
      </c>
      <c r="E212" s="1">
        <f t="shared" si="15"/>
        <v>0.80353239577380398</v>
      </c>
    </row>
    <row r="213" spans="2:5" x14ac:dyDescent="0.25">
      <c r="B213" s="1">
        <f t="shared" si="13"/>
        <v>29.249999999999901</v>
      </c>
      <c r="C213" s="1">
        <f t="shared" si="12"/>
        <v>4</v>
      </c>
      <c r="D213" s="1">
        <f t="shared" si="14"/>
        <v>11.897352723672601</v>
      </c>
      <c r="E213" s="1">
        <f t="shared" si="15"/>
        <v>0.79315684824484023</v>
      </c>
    </row>
    <row r="214" spans="2:5" x14ac:dyDescent="0.25">
      <c r="B214" s="1">
        <f t="shared" si="13"/>
        <v>29.399999999999899</v>
      </c>
      <c r="C214" s="1">
        <f t="shared" si="12"/>
        <v>4</v>
      </c>
      <c r="D214" s="1">
        <f t="shared" si="14"/>
        <v>11.743729112101301</v>
      </c>
      <c r="E214" s="1">
        <f t="shared" si="15"/>
        <v>0.78291527414008677</v>
      </c>
    </row>
    <row r="215" spans="2:5" x14ac:dyDescent="0.25">
      <c r="B215" s="1">
        <f t="shared" si="13"/>
        <v>29.549999999999898</v>
      </c>
      <c r="C215" s="1">
        <f t="shared" si="12"/>
        <v>4</v>
      </c>
      <c r="D215" s="1">
        <f t="shared" si="14"/>
        <v>11.592089153076946</v>
      </c>
      <c r="E215" s="1">
        <f t="shared" si="15"/>
        <v>0.7728059435384631</v>
      </c>
    </row>
    <row r="216" spans="2:5" x14ac:dyDescent="0.25">
      <c r="B216" s="1">
        <f t="shared" si="13"/>
        <v>29.699999999999896</v>
      </c>
      <c r="C216" s="1">
        <f t="shared" si="12"/>
        <v>4</v>
      </c>
      <c r="D216" s="1">
        <f t="shared" si="14"/>
        <v>11.442407232845328</v>
      </c>
      <c r="E216" s="1">
        <f t="shared" si="15"/>
        <v>0.76282714885635527</v>
      </c>
    </row>
    <row r="217" spans="2:5" x14ac:dyDescent="0.25">
      <c r="B217" s="1">
        <f t="shared" si="13"/>
        <v>29.849999999999895</v>
      </c>
      <c r="C217" s="1">
        <f t="shared" si="12"/>
        <v>4</v>
      </c>
      <c r="D217" s="1">
        <f t="shared" si="14"/>
        <v>11.29465806838779</v>
      </c>
      <c r="E217" s="1">
        <f t="shared" si="15"/>
        <v>0.75297720455918626</v>
      </c>
    </row>
    <row r="218" spans="2:5" x14ac:dyDescent="0.25">
      <c r="B218" s="1">
        <f t="shared" si="13"/>
        <v>29.999999999999893</v>
      </c>
      <c r="C218" s="1">
        <f t="shared" si="12"/>
        <v>4</v>
      </c>
      <c r="D218" s="1">
        <f t="shared" si="14"/>
        <v>11.148816703150613</v>
      </c>
      <c r="E218" s="1">
        <f t="shared" si="15"/>
        <v>0.74325444687670772</v>
      </c>
    </row>
    <row r="219" spans="2:5" x14ac:dyDescent="0.25">
      <c r="B219" s="1">
        <f t="shared" si="13"/>
        <v>30.149999999999892</v>
      </c>
      <c r="C219" s="1">
        <f t="shared" si="12"/>
        <v>4</v>
      </c>
      <c r="D219" s="1">
        <f t="shared" si="14"/>
        <v>11.004858502829581</v>
      </c>
      <c r="E219" s="1">
        <f t="shared" si="15"/>
        <v>0.73365723352197221</v>
      </c>
    </row>
    <row r="220" spans="2:5" x14ac:dyDescent="0.25">
      <c r="B220" s="1">
        <f t="shared" si="13"/>
        <v>30.299999999999891</v>
      </c>
      <c r="C220" s="1">
        <f t="shared" si="12"/>
        <v>4</v>
      </c>
      <c r="D220" s="1">
        <f t="shared" si="14"/>
        <v>10.862759151208952</v>
      </c>
      <c r="E220" s="1">
        <f t="shared" si="15"/>
        <v>0.72418394341393022</v>
      </c>
    </row>
    <row r="221" spans="2:5" x14ac:dyDescent="0.25">
      <c r="B221" s="1">
        <f t="shared" si="13"/>
        <v>30.449999999999889</v>
      </c>
      <c r="C221" s="1">
        <f t="shared" si="12"/>
        <v>4</v>
      </c>
      <c r="D221" s="1">
        <f t="shared" si="14"/>
        <v>10.722494646054164</v>
      </c>
      <c r="E221" s="1">
        <f t="shared" si="15"/>
        <v>0.71483297640361099</v>
      </c>
    </row>
    <row r="222" spans="2:5" x14ac:dyDescent="0.25">
      <c r="B222" s="1">
        <f t="shared" si="13"/>
        <v>30.599999999999888</v>
      </c>
      <c r="C222" s="1">
        <f t="shared" si="12"/>
        <v>4</v>
      </c>
      <c r="D222" s="1">
        <f t="shared" si="14"/>
        <v>10.584041295057583</v>
      </c>
      <c r="E222" s="1">
        <f t="shared" si="15"/>
        <v>0.7056027530038389</v>
      </c>
    </row>
    <row r="223" spans="2:5" x14ac:dyDescent="0.25">
      <c r="B223" s="1">
        <f t="shared" si="13"/>
        <v>30.749999999999886</v>
      </c>
      <c r="C223" s="1">
        <f t="shared" si="12"/>
        <v>4</v>
      </c>
      <c r="D223" s="1">
        <f t="shared" si="14"/>
        <v>10.447375711836596</v>
      </c>
      <c r="E223" s="1">
        <f t="shared" si="15"/>
        <v>0.69649171412243982</v>
      </c>
    </row>
    <row r="224" spans="2:5" x14ac:dyDescent="0.25">
      <c r="B224" s="1">
        <f t="shared" si="13"/>
        <v>30.899999999999885</v>
      </c>
      <c r="C224" s="1">
        <f t="shared" si="12"/>
        <v>4</v>
      </c>
      <c r="D224" s="1">
        <f t="shared" si="14"/>
        <v>10.312474811983375</v>
      </c>
      <c r="E224" s="1">
        <f t="shared" si="15"/>
        <v>0.68749832079889173</v>
      </c>
    </row>
    <row r="225" spans="2:5" x14ac:dyDescent="0.25">
      <c r="B225" s="1">
        <f t="shared" si="13"/>
        <v>31.049999999999883</v>
      </c>
      <c r="C225" s="1">
        <f t="shared" si="12"/>
        <v>4</v>
      </c>
      <c r="D225" s="1">
        <f t="shared" si="14"/>
        <v>10.179315809165653</v>
      </c>
      <c r="E225" s="1">
        <f t="shared" si="15"/>
        <v>0.67862105394437688</v>
      </c>
    </row>
    <row r="226" spans="2:5" x14ac:dyDescent="0.25">
      <c r="B226" s="1">
        <f t="shared" si="13"/>
        <v>31.199999999999882</v>
      </c>
      <c r="C226" s="1">
        <f t="shared" si="12"/>
        <v>4</v>
      </c>
      <c r="D226" s="1">
        <f t="shared" si="14"/>
        <v>10.047876211277853</v>
      </c>
      <c r="E226" s="1">
        <f t="shared" si="15"/>
        <v>0.6698584140851902</v>
      </c>
    </row>
    <row r="227" spans="2:5" x14ac:dyDescent="0.25">
      <c r="B227" s="1">
        <f t="shared" si="13"/>
        <v>31.349999999999881</v>
      </c>
      <c r="C227" s="1">
        <f t="shared" si="12"/>
        <v>4</v>
      </c>
      <c r="D227" s="1">
        <f t="shared" si="14"/>
        <v>9.9181338166419</v>
      </c>
      <c r="E227" s="1">
        <f t="shared" si="15"/>
        <v>0.66120892110945984</v>
      </c>
    </row>
    <row r="228" spans="2:5" x14ac:dyDescent="0.25">
      <c r="B228" s="1">
        <f t="shared" si="13"/>
        <v>31.499999999999879</v>
      </c>
      <c r="C228" s="1">
        <f t="shared" si="12"/>
        <v>4</v>
      </c>
      <c r="D228" s="1">
        <f t="shared" si="14"/>
        <v>9.7900667102571077</v>
      </c>
      <c r="E228" s="1">
        <f t="shared" si="15"/>
        <v>0.6526711140171404</v>
      </c>
    </row>
    <row r="229" spans="2:5" x14ac:dyDescent="0.25">
      <c r="B229" s="1">
        <f t="shared" si="13"/>
        <v>31.649999999999878</v>
      </c>
      <c r="C229" s="1">
        <f t="shared" si="12"/>
        <v>4</v>
      </c>
      <c r="D229" s="1">
        <f t="shared" si="14"/>
        <v>9.6636532600984761</v>
      </c>
      <c r="E229" s="1">
        <f t="shared" si="15"/>
        <v>0.64424355067323158</v>
      </c>
    </row>
    <row r="230" spans="2:5" x14ac:dyDescent="0.25">
      <c r="B230" s="1">
        <f t="shared" si="13"/>
        <v>31.799999999999876</v>
      </c>
      <c r="C230" s="1">
        <f t="shared" si="12"/>
        <v>4</v>
      </c>
      <c r="D230" s="1">
        <f t="shared" si="14"/>
        <v>9.5388721134627854</v>
      </c>
      <c r="E230" s="1">
        <f t="shared" si="15"/>
        <v>0.63592480756418601</v>
      </c>
    </row>
    <row r="231" spans="2:5" x14ac:dyDescent="0.25">
      <c r="B231" s="1">
        <f t="shared" si="13"/>
        <v>31.949999999999875</v>
      </c>
      <c r="C231" s="1">
        <f t="shared" si="12"/>
        <v>4</v>
      </c>
      <c r="D231" s="1">
        <f t="shared" si="14"/>
        <v>9.4157021933618932</v>
      </c>
      <c r="E231" s="1">
        <f t="shared" si="15"/>
        <v>0.6277134795574596</v>
      </c>
    </row>
    <row r="232" spans="2:5" x14ac:dyDescent="0.25">
      <c r="B232" s="1">
        <f t="shared" si="13"/>
        <v>32.099999999999874</v>
      </c>
      <c r="C232" s="1">
        <f t="shared" si="12"/>
        <v>5</v>
      </c>
      <c r="D232" s="1">
        <f t="shared" si="14"/>
        <v>19.20785356958929</v>
      </c>
      <c r="E232" s="1">
        <f t="shared" si="15"/>
        <v>0.6196081796641707</v>
      </c>
    </row>
    <row r="233" spans="2:5" x14ac:dyDescent="0.25">
      <c r="B233" s="1">
        <f t="shared" si="13"/>
        <v>32.249999999999872</v>
      </c>
      <c r="C233" s="1">
        <f t="shared" si="12"/>
        <v>5</v>
      </c>
      <c r="D233" s="1">
        <f t="shared" si="14"/>
        <v>18.9598337029494</v>
      </c>
      <c r="E233" s="1">
        <f t="shared" si="15"/>
        <v>0.61160753880481944</v>
      </c>
    </row>
    <row r="234" spans="2:5" x14ac:dyDescent="0.25">
      <c r="B234" s="1">
        <f t="shared" si="13"/>
        <v>32.399999999999871</v>
      </c>
      <c r="C234" s="1">
        <f t="shared" si="12"/>
        <v>5</v>
      </c>
      <c r="D234" s="1">
        <f t="shared" si="14"/>
        <v>18.715016372919091</v>
      </c>
      <c r="E234" s="1">
        <f t="shared" si="15"/>
        <v>0.60371020557803523</v>
      </c>
    </row>
    <row r="235" spans="2:5" x14ac:dyDescent="0.25">
      <c r="B235" s="1">
        <f t="shared" si="13"/>
        <v>32.549999999999869</v>
      </c>
      <c r="C235" s="1">
        <f t="shared" si="12"/>
        <v>5</v>
      </c>
      <c r="D235" s="1">
        <f t="shared" si="14"/>
        <v>18.473360227001589</v>
      </c>
      <c r="E235" s="1">
        <f t="shared" si="15"/>
        <v>0.59591484603230926</v>
      </c>
    </row>
    <row r="236" spans="2:5" x14ac:dyDescent="0.25">
      <c r="B236" s="1">
        <f t="shared" si="13"/>
        <v>32.699999999999868</v>
      </c>
      <c r="C236" s="1">
        <f t="shared" si="12"/>
        <v>5</v>
      </c>
      <c r="D236" s="1">
        <f t="shared" si="14"/>
        <v>18.234824446660905</v>
      </c>
      <c r="E236" s="1">
        <f t="shared" si="15"/>
        <v>0.58822014344067453</v>
      </c>
    </row>
    <row r="237" spans="2:5" x14ac:dyDescent="0.25">
      <c r="B237" s="1">
        <f t="shared" si="13"/>
        <v>32.849999999999866</v>
      </c>
      <c r="C237" s="1">
        <f t="shared" si="12"/>
        <v>5</v>
      </c>
      <c r="D237" s="1">
        <f t="shared" si="14"/>
        <v>17.99936874042713</v>
      </c>
      <c r="E237" s="1">
        <f t="shared" si="15"/>
        <v>0.58062479807829459</v>
      </c>
    </row>
    <row r="238" spans="2:5" x14ac:dyDescent="0.25">
      <c r="B238" s="1">
        <f t="shared" si="13"/>
        <v>32.999999999999865</v>
      </c>
      <c r="C238" s="1">
        <f t="shared" si="12"/>
        <v>5</v>
      </c>
      <c r="D238" s="1">
        <f t="shared" si="14"/>
        <v>17.766953337090712</v>
      </c>
      <c r="E238" s="1">
        <f t="shared" si="15"/>
        <v>0.57312752700292635</v>
      </c>
    </row>
    <row r="239" spans="2:5" x14ac:dyDescent="0.25">
      <c r="B239" s="1">
        <f t="shared" si="13"/>
        <v>33.149999999999864</v>
      </c>
      <c r="C239" s="1">
        <f t="shared" si="12"/>
        <v>5</v>
      </c>
      <c r="D239" s="1">
        <f t="shared" si="14"/>
        <v>17.53753897898466</v>
      </c>
      <c r="E239" s="1">
        <f t="shared" si="15"/>
        <v>0.56572706383821492</v>
      </c>
    </row>
    <row r="240" spans="2:5" x14ac:dyDescent="0.25">
      <c r="B240" s="1">
        <f t="shared" si="13"/>
        <v>33.299999999999862</v>
      </c>
      <c r="C240" s="1">
        <f t="shared" si="12"/>
        <v>5</v>
      </c>
      <c r="D240" s="1">
        <f t="shared" si="14"/>
        <v>17.311086915353449</v>
      </c>
      <c r="E240" s="1">
        <f t="shared" si="15"/>
        <v>0.55842215855978872</v>
      </c>
    </row>
    <row r="241" spans="2:5" x14ac:dyDescent="0.25">
      <c r="B241" s="1">
        <f t="shared" si="13"/>
        <v>33.449999999999861</v>
      </c>
      <c r="C241" s="1">
        <f t="shared" si="12"/>
        <v>5</v>
      </c>
      <c r="D241" s="1">
        <f t="shared" si="14"/>
        <v>17.087558895807575</v>
      </c>
      <c r="E241" s="1">
        <f t="shared" si="15"/>
        <v>0.55121157728411529</v>
      </c>
    </row>
    <row r="242" spans="2:5" x14ac:dyDescent="0.25">
      <c r="B242" s="1">
        <f t="shared" si="13"/>
        <v>33.599999999999859</v>
      </c>
      <c r="C242" s="1">
        <f t="shared" si="12"/>
        <v>5</v>
      </c>
      <c r="D242" s="1">
        <f t="shared" si="14"/>
        <v>16.86691716386261</v>
      </c>
      <c r="E242" s="1">
        <f t="shared" si="15"/>
        <v>0.54409410206008413</v>
      </c>
    </row>
    <row r="243" spans="2:5" x14ac:dyDescent="0.25">
      <c r="B243" s="1">
        <f t="shared" si="13"/>
        <v>33.749999999999858</v>
      </c>
      <c r="C243" s="1">
        <f t="shared" si="12"/>
        <v>5</v>
      </c>
      <c r="D243" s="1">
        <f t="shared" si="14"/>
        <v>16.649124450561711</v>
      </c>
      <c r="E243" s="1">
        <f t="shared" si="15"/>
        <v>0.53706853066328109</v>
      </c>
    </row>
    <row r="244" spans="2:5" x14ac:dyDescent="0.25">
      <c r="B244" s="1">
        <f t="shared" si="13"/>
        <v>33.899999999999856</v>
      </c>
      <c r="C244" s="1">
        <f t="shared" si="12"/>
        <v>5</v>
      </c>
      <c r="D244" s="1">
        <f t="shared" si="14"/>
        <v>16.434143968180432</v>
      </c>
      <c r="E244" s="1">
        <f t="shared" si="15"/>
        <v>0.53013367639291731</v>
      </c>
    </row>
    <row r="245" spans="2:5" x14ac:dyDescent="0.25">
      <c r="B245" s="1">
        <f t="shared" si="13"/>
        <v>34.049999999999855</v>
      </c>
      <c r="C245" s="1">
        <f t="shared" si="12"/>
        <v>5</v>
      </c>
      <c r="D245" s="1">
        <f t="shared" si="14"/>
        <v>16.221939404012883</v>
      </c>
      <c r="E245" s="1">
        <f t="shared" si="15"/>
        <v>0.52328836787138333</v>
      </c>
    </row>
    <row r="246" spans="2:5" x14ac:dyDescent="0.25">
      <c r="B246" s="1">
        <f t="shared" si="13"/>
        <v>34.199999999999854</v>
      </c>
      <c r="C246" s="1">
        <f t="shared" si="12"/>
        <v>5</v>
      </c>
      <c r="D246" s="1">
        <f t="shared" si="14"/>
        <v>16.012474914238055</v>
      </c>
      <c r="E246" s="1">
        <f t="shared" si="15"/>
        <v>0.51653144884638891</v>
      </c>
    </row>
    <row r="247" spans="2:5" x14ac:dyDescent="0.25">
      <c r="B247" s="1">
        <f t="shared" si="13"/>
        <v>34.349999999999852</v>
      </c>
      <c r="C247" s="1">
        <f t="shared" si="12"/>
        <v>5</v>
      </c>
      <c r="D247" s="1">
        <f t="shared" si="14"/>
        <v>15.805715117865409</v>
      </c>
      <c r="E247" s="1">
        <f t="shared" si="15"/>
        <v>0.50986177799565835</v>
      </c>
    </row>
    <row r="248" spans="2:5" x14ac:dyDescent="0.25">
      <c r="B248" s="1">
        <f t="shared" si="13"/>
        <v>34.499999999999851</v>
      </c>
      <c r="C248" s="1">
        <f t="shared" si="12"/>
        <v>5</v>
      </c>
      <c r="D248" s="1">
        <f t="shared" si="14"/>
        <v>15.601625090758603</v>
      </c>
      <c r="E248" s="1">
        <f t="shared" si="15"/>
        <v>0.5032782287341484</v>
      </c>
    </row>
    <row r="249" spans="2:5" x14ac:dyDescent="0.25">
      <c r="B249" s="1">
        <f t="shared" si="13"/>
        <v>34.649999999999849</v>
      </c>
      <c r="C249" s="1">
        <f t="shared" si="12"/>
        <v>5</v>
      </c>
      <c r="D249" s="1">
        <f t="shared" si="14"/>
        <v>15.4001703597364</v>
      </c>
      <c r="E249" s="1">
        <f t="shared" si="15"/>
        <v>0.49677968902375497</v>
      </c>
    </row>
    <row r="250" spans="2:5" x14ac:dyDescent="0.25">
      <c r="B250" s="1">
        <f t="shared" si="13"/>
        <v>34.799999999999848</v>
      </c>
      <c r="C250" s="1">
        <f t="shared" si="12"/>
        <v>5</v>
      </c>
      <c r="D250" s="1">
        <f t="shared" si="14"/>
        <v>15.201316896749747</v>
      </c>
      <c r="E250" s="1">
        <f t="shared" si="15"/>
        <v>0.49036506118547574</v>
      </c>
    </row>
    <row r="251" spans="2:5" x14ac:dyDescent="0.25">
      <c r="B251" s="1">
        <f t="shared" si="13"/>
        <v>34.949999999999847</v>
      </c>
      <c r="C251" s="1">
        <f t="shared" si="12"/>
        <v>5</v>
      </c>
      <c r="D251" s="1">
        <f t="shared" si="14"/>
        <v>15.005031113134041</v>
      </c>
      <c r="E251" s="1">
        <f t="shared" si="15"/>
        <v>0.48403326171400141</v>
      </c>
    </row>
    <row r="252" spans="2:5" x14ac:dyDescent="0.25">
      <c r="B252" s="1">
        <f t="shared" si="13"/>
        <v>35.099999999999845</v>
      </c>
      <c r="C252" s="1">
        <f t="shared" si="12"/>
        <v>5</v>
      </c>
      <c r="D252" s="1">
        <f t="shared" si="14"/>
        <v>14.811279853935616</v>
      </c>
      <c r="E252" s="1">
        <f t="shared" si="15"/>
        <v>0.47778322109469729</v>
      </c>
    </row>
    <row r="253" spans="2:5" x14ac:dyDescent="0.25">
      <c r="B253" s="1">
        <f t="shared" si="13"/>
        <v>35.249999999999844</v>
      </c>
      <c r="C253" s="1">
        <f t="shared" si="12"/>
        <v>5</v>
      </c>
      <c r="D253" s="1">
        <f t="shared" si="14"/>
        <v>14.620030392311481</v>
      </c>
      <c r="E253" s="1">
        <f t="shared" si="15"/>
        <v>0.47161388362295104</v>
      </c>
    </row>
    <row r="254" spans="2:5" x14ac:dyDescent="0.25">
      <c r="B254" s="1">
        <f t="shared" si="13"/>
        <v>35.399999999999842</v>
      </c>
      <c r="C254" s="1">
        <f t="shared" si="12"/>
        <v>5</v>
      </c>
      <c r="D254" s="1">
        <f t="shared" si="14"/>
        <v>14.431250424001377</v>
      </c>
      <c r="E254" s="1">
        <f t="shared" si="15"/>
        <v>0.46552420722585081</v>
      </c>
    </row>
    <row r="255" spans="2:5" x14ac:dyDescent="0.25">
      <c r="B255" s="1">
        <f t="shared" si="13"/>
        <v>35.549999999999841</v>
      </c>
      <c r="C255" s="1">
        <f t="shared" si="12"/>
        <v>5</v>
      </c>
      <c r="D255" s="1">
        <f t="shared" si="14"/>
        <v>14.244908061871207</v>
      </c>
      <c r="E255" s="1">
        <f t="shared" si="15"/>
        <v>0.45951316328616815</v>
      </c>
    </row>
    <row r="256" spans="2:5" x14ac:dyDescent="0.25">
      <c r="B256" s="1">
        <f t="shared" si="13"/>
        <v>35.699999999999839</v>
      </c>
      <c r="C256" s="1">
        <f t="shared" si="12"/>
        <v>5</v>
      </c>
      <c r="D256" s="1">
        <f t="shared" si="14"/>
        <v>14.060971830526942</v>
      </c>
      <c r="E256" s="1">
        <f t="shared" si="15"/>
        <v>0.45357973646861111</v>
      </c>
    </row>
    <row r="257" spans="2:5" x14ac:dyDescent="0.25">
      <c r="B257" s="1">
        <f t="shared" si="13"/>
        <v>35.849999999999838</v>
      </c>
      <c r="C257" s="1">
        <f t="shared" si="12"/>
        <v>5</v>
      </c>
      <c r="D257" s="1">
        <f t="shared" si="14"/>
        <v>13.87941066099804</v>
      </c>
      <c r="E257" s="1">
        <f t="shared" si="15"/>
        <v>0.44772292454832391</v>
      </c>
    </row>
    <row r="258" spans="2:5" x14ac:dyDescent="0.25">
      <c r="B258" s="1">
        <f t="shared" si="13"/>
        <v>35.999999999999837</v>
      </c>
      <c r="C258" s="1">
        <f t="shared" si="12"/>
        <v>5</v>
      </c>
      <c r="D258" s="1">
        <f t="shared" si="14"/>
        <v>13.700193885489552</v>
      </c>
      <c r="E258" s="1">
        <f t="shared" si="15"/>
        <v>0.44194173824159849</v>
      </c>
    </row>
    <row r="259" spans="2:5" x14ac:dyDescent="0.25">
      <c r="B259" s="1">
        <f t="shared" si="13"/>
        <v>36.149999999999835</v>
      </c>
      <c r="C259" s="1">
        <f t="shared" si="12"/>
        <v>5</v>
      </c>
      <c r="D259" s="1">
        <f t="shared" si="14"/>
        <v>13.523291232201968</v>
      </c>
      <c r="E259" s="1">
        <f t="shared" si="15"/>
        <v>0.43623520103877322</v>
      </c>
    </row>
    <row r="260" spans="2:5" x14ac:dyDescent="0.25">
      <c r="B260" s="1">
        <f t="shared" si="13"/>
        <v>36.299999999999834</v>
      </c>
      <c r="C260" s="1">
        <f t="shared" si="12"/>
        <v>5</v>
      </c>
      <c r="D260" s="1">
        <f t="shared" si="14"/>
        <v>13.348672820217956</v>
      </c>
      <c r="E260" s="1">
        <f t="shared" si="15"/>
        <v>0.43060234903928896</v>
      </c>
    </row>
    <row r="261" spans="2:5" x14ac:dyDescent="0.25">
      <c r="B261" s="1">
        <f t="shared" si="13"/>
        <v>36.449999999999832</v>
      </c>
      <c r="C261" s="1">
        <f t="shared" si="12"/>
        <v>5</v>
      </c>
      <c r="D261" s="1">
        <f t="shared" si="14"/>
        <v>13.176309154455135</v>
      </c>
      <c r="E261" s="1">
        <f t="shared" si="15"/>
        <v>0.42504223078887521</v>
      </c>
    </row>
    <row r="262" spans="2:5" x14ac:dyDescent="0.25">
      <c r="B262" s="1">
        <f t="shared" si="13"/>
        <v>36.599999999999831</v>
      </c>
      <c r="C262" s="1">
        <f t="shared" si="12"/>
        <v>5</v>
      </c>
      <c r="D262" s="1">
        <f t="shared" si="14"/>
        <v>13.006171120683993</v>
      </c>
      <c r="E262" s="1">
        <f t="shared" si="15"/>
        <v>0.41955390711883861</v>
      </c>
    </row>
    <row r="263" spans="2:5" x14ac:dyDescent="0.25">
      <c r="B263" s="1">
        <f t="shared" si="13"/>
        <v>36.749999999999829</v>
      </c>
      <c r="C263" s="1">
        <f t="shared" si="12"/>
        <v>5</v>
      </c>
      <c r="D263" s="1">
        <f t="shared" si="14"/>
        <v>12.838229980610183</v>
      </c>
      <c r="E263" s="1">
        <f t="shared" si="15"/>
        <v>0.41413645098742535</v>
      </c>
    </row>
    <row r="264" spans="2:5" x14ac:dyDescent="0.25">
      <c r="B264" s="1">
        <f t="shared" si="13"/>
        <v>36.899999999999828</v>
      </c>
      <c r="C264" s="1">
        <f t="shared" si="12"/>
        <v>5</v>
      </c>
      <c r="D264" s="1">
        <f t="shared" si="14"/>
        <v>12.672457367020272</v>
      </c>
      <c r="E264" s="1">
        <f t="shared" si="15"/>
        <v>0.40878894732323456</v>
      </c>
    </row>
    <row r="265" spans="2:5" x14ac:dyDescent="0.25">
      <c r="B265" s="1">
        <f t="shared" si="13"/>
        <v>37.049999999999827</v>
      </c>
      <c r="C265" s="1">
        <f t="shared" si="12"/>
        <v>5</v>
      </c>
      <c r="D265" s="1">
        <f t="shared" si="14"/>
        <v>12.508825278990185</v>
      </c>
      <c r="E265" s="1">
        <f t="shared" si="15"/>
        <v>0.40351049287065116</v>
      </c>
    </row>
    <row r="266" spans="2:5" x14ac:dyDescent="0.25">
      <c r="B266" s="1">
        <f t="shared" si="13"/>
        <v>37.199999999999825</v>
      </c>
      <c r="C266" s="1">
        <f t="shared" si="12"/>
        <v>5</v>
      </c>
      <c r="D266" s="1">
        <f t="shared" si="14"/>
        <v>12.34730607715554</v>
      </c>
      <c r="E266" s="1">
        <f t="shared" si="15"/>
        <v>0.3983001960372754</v>
      </c>
    </row>
    <row r="267" spans="2:5" x14ac:dyDescent="0.25">
      <c r="B267" s="1">
        <f t="shared" si="13"/>
        <v>37.349999999999824</v>
      </c>
      <c r="C267" s="1">
        <f t="shared" si="12"/>
        <v>5</v>
      </c>
      <c r="D267" s="1">
        <f t="shared" si="14"/>
        <v>12.187872479043021</v>
      </c>
      <c r="E267" s="1">
        <f t="shared" si="15"/>
        <v>0.39315717674332318</v>
      </c>
    </row>
    <row r="268" spans="2:5" x14ac:dyDescent="0.25">
      <c r="B268" s="1">
        <f t="shared" si="13"/>
        <v>37.499999999999822</v>
      </c>
      <c r="C268" s="1">
        <f t="shared" si="12"/>
        <v>5</v>
      </c>
      <c r="D268" s="1">
        <f t="shared" si="14"/>
        <v>12.030497554462061</v>
      </c>
      <c r="E268" s="1">
        <f t="shared" si="15"/>
        <v>0.38808056627296983</v>
      </c>
    </row>
    <row r="269" spans="2:5" x14ac:dyDescent="0.25">
      <c r="B269" s="1">
        <f t="shared" si="13"/>
        <v>37.649999999999821</v>
      </c>
      <c r="C269" s="1">
        <f t="shared" si="12"/>
        <v>5</v>
      </c>
      <c r="D269" s="1">
        <f t="shared" si="14"/>
        <v>11.875154720956019</v>
      </c>
      <c r="E269" s="1">
        <f t="shared" si="15"/>
        <v>0.38306950712761356</v>
      </c>
    </row>
    <row r="270" spans="2:5" x14ac:dyDescent="0.25">
      <c r="B270" s="1">
        <f t="shared" si="13"/>
        <v>37.79999999999982</v>
      </c>
      <c r="C270" s="1">
        <f t="shared" si="12"/>
        <v>5</v>
      </c>
      <c r="D270" s="1">
        <f t="shared" si="14"/>
        <v>11.72181773931208</v>
      </c>
      <c r="E270" s="1">
        <f t="shared" si="15"/>
        <v>0.37812315288103493</v>
      </c>
    </row>
    <row r="271" spans="2:5" x14ac:dyDescent="0.25">
      <c r="B271" s="1">
        <f t="shared" si="13"/>
        <v>37.949999999999818</v>
      </c>
      <c r="C271" s="1">
        <f t="shared" si="12"/>
        <v>5</v>
      </c>
      <c r="D271" s="1">
        <f t="shared" si="14"/>
        <v>11.57046070912917</v>
      </c>
      <c r="E271" s="1">
        <f t="shared" si="15"/>
        <v>0.37324066803642481</v>
      </c>
    </row>
    <row r="272" spans="2:5" x14ac:dyDescent="0.25">
      <c r="B272" s="1">
        <f t="shared" si="13"/>
        <v>38.099999999999817</v>
      </c>
      <c r="C272" s="1">
        <f t="shared" si="12"/>
        <v>5</v>
      </c>
      <c r="D272" s="1">
        <f t="shared" si="14"/>
        <v>11.421058064443054</v>
      </c>
      <c r="E272" s="1">
        <f t="shared" si="15"/>
        <v>0.36842122788525977</v>
      </c>
    </row>
    <row r="273" spans="2:5" x14ac:dyDescent="0.25">
      <c r="B273" s="1">
        <f t="shared" si="13"/>
        <v>38.249999999999815</v>
      </c>
      <c r="C273" s="1">
        <f t="shared" si="12"/>
        <v>5</v>
      </c>
      <c r="D273" s="1">
        <f t="shared" si="14"/>
        <v>11.273584569407962</v>
      </c>
      <c r="E273" s="1">
        <f t="shared" si="15"/>
        <v>0.36366401836799878</v>
      </c>
    </row>
    <row r="274" spans="2:5" x14ac:dyDescent="0.25">
      <c r="B274" s="1">
        <f t="shared" si="13"/>
        <v>38.399999999999814</v>
      </c>
      <c r="C274" s="1">
        <f t="shared" ref="C274:C337" si="16">IF(FLOOR($B274/$D$12,1)+1&lt;=$D$11,FLOOR($B274/$D$12,1)+1,$D$11)</f>
        <v>5</v>
      </c>
      <c r="D274" s="1">
        <f t="shared" si="14"/>
        <v>11.128015314033956</v>
      </c>
      <c r="E274" s="1">
        <f t="shared" si="15"/>
        <v>0.35896823593657934</v>
      </c>
    </row>
    <row r="275" spans="2:5" x14ac:dyDescent="0.25">
      <c r="B275" s="1">
        <f t="shared" ref="B275:B338" si="17">B274+$D$13</f>
        <v>38.549999999999812</v>
      </c>
      <c r="C275" s="1">
        <f t="shared" si="16"/>
        <v>5</v>
      </c>
      <c r="D275" s="1">
        <f t="shared" ref="D275:D338" si="18">($D$10/$G$9)*(1-EXP(-$C275*$G$14*$D$12))*$G$15*EXP(-$G$14*($B275-(($C275-1)*$D$12)))+(($D$9-$D$10)/$G$9)*EXP(-$G$14*B275)</f>
        <v>10.984325709979341</v>
      </c>
      <c r="E275" s="1">
        <f t="shared" ref="E275:E338" si="19">(($D$9)/$G$9)*EXP(-$G$14*B275)</f>
        <v>0.35433308741868846</v>
      </c>
    </row>
    <row r="276" spans="2:5" x14ac:dyDescent="0.25">
      <c r="B276" s="1">
        <f t="shared" si="17"/>
        <v>38.699999999999811</v>
      </c>
      <c r="C276" s="1">
        <f t="shared" si="16"/>
        <v>5</v>
      </c>
      <c r="D276" s="1">
        <f t="shared" si="18"/>
        <v>10.842491486397405</v>
      </c>
      <c r="E276" s="1">
        <f t="shared" si="19"/>
        <v>0.34975778988378731</v>
      </c>
    </row>
    <row r="277" spans="2:5" x14ac:dyDescent="0.25">
      <c r="B277" s="1">
        <f t="shared" si="17"/>
        <v>38.84999999999981</v>
      </c>
      <c r="C277" s="1">
        <f t="shared" si="16"/>
        <v>5</v>
      </c>
      <c r="D277" s="1">
        <f t="shared" si="18"/>
        <v>10.702488685836807</v>
      </c>
      <c r="E277" s="1">
        <f t="shared" si="19"/>
        <v>0.34524157051086474</v>
      </c>
    </row>
    <row r="278" spans="2:5" x14ac:dyDescent="0.25">
      <c r="B278" s="1">
        <f t="shared" si="17"/>
        <v>38.999999999999808</v>
      </c>
      <c r="C278" s="1">
        <f t="shared" si="16"/>
        <v>5</v>
      </c>
      <c r="D278" s="1">
        <f t="shared" si="18"/>
        <v>10.56429366019486</v>
      </c>
      <c r="E278" s="1">
        <f t="shared" si="19"/>
        <v>0.3407836664578987</v>
      </c>
    </row>
    <row r="279" spans="2:5" x14ac:dyDescent="0.25">
      <c r="B279" s="1">
        <f t="shared" si="17"/>
        <v>39.149999999999807</v>
      </c>
      <c r="C279" s="1">
        <f t="shared" si="16"/>
        <v>5</v>
      </c>
      <c r="D279" s="1">
        <f t="shared" si="18"/>
        <v>10.427883066723108</v>
      </c>
      <c r="E279" s="1">
        <f t="shared" si="19"/>
        <v>0.33638332473300347</v>
      </c>
    </row>
    <row r="280" spans="2:5" x14ac:dyDescent="0.25">
      <c r="B280" s="1">
        <f t="shared" si="17"/>
        <v>39.299999999999805</v>
      </c>
      <c r="C280" s="1">
        <f t="shared" si="16"/>
        <v>5</v>
      </c>
      <c r="D280" s="1">
        <f t="shared" si="18"/>
        <v>10.293233864084465</v>
      </c>
      <c r="E280" s="1">
        <f t="shared" si="19"/>
        <v>0.33203980206724082</v>
      </c>
    </row>
    <row r="281" spans="2:5" x14ac:dyDescent="0.25">
      <c r="B281" s="1">
        <f t="shared" si="17"/>
        <v>39.449999999999804</v>
      </c>
      <c r="C281" s="1">
        <f t="shared" si="16"/>
        <v>5</v>
      </c>
      <c r="D281" s="1">
        <f t="shared" si="18"/>
        <v>10.160323308461253</v>
      </c>
      <c r="E281" s="1">
        <f t="shared" si="19"/>
        <v>0.32775236478907283</v>
      </c>
    </row>
    <row r="282" spans="2:5" x14ac:dyDescent="0.25">
      <c r="B282" s="1">
        <f t="shared" si="17"/>
        <v>39.599999999999802</v>
      </c>
      <c r="C282" s="1">
        <f t="shared" si="16"/>
        <v>5</v>
      </c>
      <c r="D282" s="1">
        <f t="shared" si="18"/>
        <v>10.029128949713515</v>
      </c>
      <c r="E282" s="1">
        <f t="shared" si="19"/>
        <v>0.32352028870043603</v>
      </c>
    </row>
    <row r="283" spans="2:5" x14ac:dyDescent="0.25">
      <c r="B283" s="1">
        <f t="shared" si="17"/>
        <v>39.749999999999801</v>
      </c>
      <c r="C283" s="1">
        <f t="shared" si="16"/>
        <v>5</v>
      </c>
      <c r="D283" s="1">
        <f t="shared" si="18"/>
        <v>9.8996286275869263</v>
      </c>
      <c r="E283" s="1">
        <f t="shared" si="19"/>
        <v>0.319342858954417</v>
      </c>
    </row>
    <row r="284" spans="2:5" x14ac:dyDescent="0.25">
      <c r="B284" s="1">
        <f t="shared" si="17"/>
        <v>39.8999999999998</v>
      </c>
      <c r="C284" s="1">
        <f t="shared" si="16"/>
        <v>5</v>
      </c>
      <c r="D284" s="1">
        <f t="shared" si="18"/>
        <v>9.7718004679696602</v>
      </c>
      <c r="E284" s="1">
        <f t="shared" si="19"/>
        <v>0.31521936993450517</v>
      </c>
    </row>
    <row r="285" spans="2:5" x14ac:dyDescent="0.25">
      <c r="B285" s="1">
        <f t="shared" si="17"/>
        <v>40.049999999999798</v>
      </c>
      <c r="C285" s="1">
        <f t="shared" si="16"/>
        <v>6</v>
      </c>
      <c r="D285" s="1">
        <f t="shared" si="18"/>
        <v>19.602394883530621</v>
      </c>
      <c r="E285" s="1">
        <f t="shared" si="19"/>
        <v>0.31114912513540671</v>
      </c>
    </row>
    <row r="286" spans="2:5" x14ac:dyDescent="0.25">
      <c r="B286" s="1">
        <f t="shared" si="17"/>
        <v>40.199999999999797</v>
      </c>
      <c r="C286" s="1">
        <f t="shared" si="16"/>
        <v>6</v>
      </c>
      <c r="D286" s="1">
        <f t="shared" si="18"/>
        <v>19.349280533859972</v>
      </c>
      <c r="E286" s="1">
        <f t="shared" si="19"/>
        <v>0.30713143704539636</v>
      </c>
    </row>
    <row r="287" spans="2:5" x14ac:dyDescent="0.25">
      <c r="B287" s="1">
        <f t="shared" si="17"/>
        <v>40.349999999999795</v>
      </c>
      <c r="C287" s="1">
        <f t="shared" si="16"/>
        <v>6</v>
      </c>
      <c r="D287" s="1">
        <f t="shared" si="18"/>
        <v>19.099434502901897</v>
      </c>
      <c r="E287" s="1">
        <f t="shared" si="19"/>
        <v>0.30316562703018896</v>
      </c>
    </row>
    <row r="288" spans="2:5" x14ac:dyDescent="0.25">
      <c r="B288" s="1">
        <f t="shared" si="17"/>
        <v>40.499999999999794</v>
      </c>
      <c r="C288" s="1">
        <f t="shared" si="16"/>
        <v>6</v>
      </c>
      <c r="D288" s="1">
        <f t="shared" si="18"/>
        <v>18.852814588753507</v>
      </c>
      <c r="E288" s="1">
        <f t="shared" si="19"/>
        <v>0.29925102521830971</v>
      </c>
    </row>
    <row r="289" spans="2:5" x14ac:dyDescent="0.25">
      <c r="B289" s="1">
        <f t="shared" si="17"/>
        <v>40.649999999999793</v>
      </c>
      <c r="C289" s="1">
        <f t="shared" si="16"/>
        <v>6</v>
      </c>
      <c r="D289" s="1">
        <f t="shared" si="18"/>
        <v>18.609379134440577</v>
      </c>
      <c r="E289" s="1">
        <f t="shared" si="19"/>
        <v>0.2953869703879457</v>
      </c>
    </row>
    <row r="290" spans="2:5" x14ac:dyDescent="0.25">
      <c r="B290" s="1">
        <f t="shared" si="17"/>
        <v>40.799999999999791</v>
      </c>
      <c r="C290" s="1">
        <f t="shared" si="16"/>
        <v>6</v>
      </c>
      <c r="D290" s="1">
        <f t="shared" si="18"/>
        <v>18.369087020881228</v>
      </c>
      <c r="E290" s="1">
        <f t="shared" si="19"/>
        <v>0.29157280985525763</v>
      </c>
    </row>
    <row r="291" spans="2:5" x14ac:dyDescent="0.25">
      <c r="B291" s="1">
        <f t="shared" si="17"/>
        <v>40.94999999999979</v>
      </c>
      <c r="C291" s="1">
        <f t="shared" si="16"/>
        <v>6</v>
      </c>
      <c r="D291" s="1">
        <f t="shared" si="18"/>
        <v>18.131897659940421</v>
      </c>
      <c r="E291" s="1">
        <f t="shared" si="19"/>
        <v>0.2878078993641337</v>
      </c>
    </row>
    <row r="292" spans="2:5" x14ac:dyDescent="0.25">
      <c r="B292" s="1">
        <f t="shared" si="17"/>
        <v>41.099999999999788</v>
      </c>
      <c r="C292" s="1">
        <f t="shared" si="16"/>
        <v>6</v>
      </c>
      <c r="D292" s="1">
        <f t="shared" si="18"/>
        <v>17.897770987574152</v>
      </c>
      <c r="E292" s="1">
        <f t="shared" si="19"/>
        <v>0.28409160297736746</v>
      </c>
    </row>
    <row r="293" spans="2:5" x14ac:dyDescent="0.25">
      <c r="B293" s="1">
        <f t="shared" si="17"/>
        <v>41.249999999999787</v>
      </c>
      <c r="C293" s="1">
        <f t="shared" si="16"/>
        <v>6</v>
      </c>
      <c r="D293" s="1">
        <f t="shared" si="18"/>
        <v>17.666667457062161</v>
      </c>
      <c r="E293" s="1">
        <f t="shared" si="19"/>
        <v>0.28042329296924079</v>
      </c>
    </row>
    <row r="294" spans="2:5" x14ac:dyDescent="0.25">
      <c r="B294" s="1">
        <f t="shared" si="17"/>
        <v>41.399999999999785</v>
      </c>
      <c r="C294" s="1">
        <f t="shared" si="16"/>
        <v>6</v>
      </c>
      <c r="D294" s="1">
        <f t="shared" si="18"/>
        <v>17.438548032328047</v>
      </c>
      <c r="E294" s="1">
        <f t="shared" si="19"/>
        <v>0.27680234971949291</v>
      </c>
    </row>
    <row r="295" spans="2:5" x14ac:dyDescent="0.25">
      <c r="B295" s="1">
        <f t="shared" si="17"/>
        <v>41.549999999999784</v>
      </c>
      <c r="C295" s="1">
        <f t="shared" si="16"/>
        <v>6</v>
      </c>
      <c r="D295" s="1">
        <f t="shared" si="18"/>
        <v>17.213374181345603</v>
      </c>
      <c r="E295" s="1">
        <f t="shared" si="19"/>
        <v>0.27322816160866048</v>
      </c>
    </row>
    <row r="296" spans="2:5" x14ac:dyDescent="0.25">
      <c r="B296" s="1">
        <f t="shared" si="17"/>
        <v>41.699999999999783</v>
      </c>
      <c r="C296" s="1">
        <f t="shared" si="16"/>
        <v>6</v>
      </c>
      <c r="D296" s="1">
        <f t="shared" si="18"/>
        <v>16.991107869630323</v>
      </c>
      <c r="E296" s="1">
        <f t="shared" si="19"/>
        <v>0.26970012491476703</v>
      </c>
    </row>
    <row r="297" spans="2:5" x14ac:dyDescent="0.25">
      <c r="B297" s="1">
        <f t="shared" si="17"/>
        <v>41.849999999999781</v>
      </c>
      <c r="C297" s="1">
        <f t="shared" si="16"/>
        <v>6</v>
      </c>
      <c r="D297" s="1">
        <f t="shared" si="18"/>
        <v>16.771711553814917</v>
      </c>
      <c r="E297" s="1">
        <f t="shared" si="19"/>
        <v>0.26621764371134793</v>
      </c>
    </row>
    <row r="298" spans="2:5" x14ac:dyDescent="0.25">
      <c r="B298" s="1">
        <f t="shared" si="17"/>
        <v>41.99999999999978</v>
      </c>
      <c r="C298" s="1">
        <f t="shared" si="16"/>
        <v>6</v>
      </c>
      <c r="D298" s="1">
        <f t="shared" si="18"/>
        <v>16.555148175307821</v>
      </c>
      <c r="E298" s="1">
        <f t="shared" si="19"/>
        <v>0.26278012976679083</v>
      </c>
    </row>
    <row r="299" spans="2:5" x14ac:dyDescent="0.25">
      <c r="B299" s="1">
        <f t="shared" si="17"/>
        <v>42.149999999999778</v>
      </c>
      <c r="C299" s="1">
        <f t="shared" si="16"/>
        <v>6</v>
      </c>
      <c r="D299" s="1">
        <f t="shared" si="18"/>
        <v>16.341381154033552</v>
      </c>
      <c r="E299" s="1">
        <f t="shared" si="19"/>
        <v>0.25938700244497698</v>
      </c>
    </row>
    <row r="300" spans="2:5" x14ac:dyDescent="0.25">
      <c r="B300" s="1">
        <f t="shared" si="17"/>
        <v>42.299999999999777</v>
      </c>
      <c r="C300" s="1">
        <f t="shared" si="16"/>
        <v>6</v>
      </c>
      <c r="D300" s="1">
        <f t="shared" si="18"/>
        <v>16.130374382253919</v>
      </c>
      <c r="E300" s="1">
        <f t="shared" si="19"/>
        <v>0.25603768860720511</v>
      </c>
    </row>
    <row r="301" spans="2:5" x14ac:dyDescent="0.25">
      <c r="B301" s="1">
        <f t="shared" si="17"/>
        <v>42.449999999999775</v>
      </c>
      <c r="C301" s="1">
        <f t="shared" si="16"/>
        <v>6</v>
      </c>
      <c r="D301" s="1">
        <f t="shared" si="18"/>
        <v>15.922092218468991</v>
      </c>
      <c r="E301" s="1">
        <f t="shared" si="19"/>
        <v>0.25273162251538084</v>
      </c>
    </row>
    <row r="302" spans="2:5" x14ac:dyDescent="0.25">
      <c r="B302" s="1">
        <f t="shared" si="17"/>
        <v>42.599999999999774</v>
      </c>
      <c r="C302" s="1">
        <f t="shared" si="16"/>
        <v>6</v>
      </c>
      <c r="D302" s="1">
        <f t="shared" si="18"/>
        <v>15.716499481396852</v>
      </c>
      <c r="E302" s="1">
        <f t="shared" si="19"/>
        <v>0.24946824573645801</v>
      </c>
    </row>
    <row r="303" spans="2:5" x14ac:dyDescent="0.25">
      <c r="B303" s="1">
        <f t="shared" si="17"/>
        <v>42.749999999999773</v>
      </c>
      <c r="C303" s="1">
        <f t="shared" si="16"/>
        <v>6</v>
      </c>
      <c r="D303" s="1">
        <f t="shared" si="18"/>
        <v>15.513561444031064</v>
      </c>
      <c r="E303" s="1">
        <f t="shared" si="19"/>
        <v>0.24624700704811212</v>
      </c>
    </row>
    <row r="304" spans="2:5" x14ac:dyDescent="0.25">
      <c r="B304" s="1">
        <f t="shared" si="17"/>
        <v>42.899999999999771</v>
      </c>
      <c r="C304" s="1">
        <f t="shared" si="16"/>
        <v>6</v>
      </c>
      <c r="D304" s="1">
        <f t="shared" si="18"/>
        <v>15.313243827774862</v>
      </c>
      <c r="E304" s="1">
        <f t="shared" si="19"/>
        <v>0.24306736234563275</v>
      </c>
    </row>
    <row r="305" spans="2:5" x14ac:dyDescent="0.25">
      <c r="B305" s="1">
        <f t="shared" si="17"/>
        <v>43.04999999999977</v>
      </c>
      <c r="C305" s="1">
        <f t="shared" si="16"/>
        <v>6</v>
      </c>
      <c r="D305" s="1">
        <f t="shared" si="18"/>
        <v>15.115512796651116</v>
      </c>
      <c r="E305" s="1">
        <f t="shared" si="19"/>
        <v>0.23992877455001771</v>
      </c>
    </row>
    <row r="306" spans="2:5" x14ac:dyDescent="0.25">
      <c r="B306" s="1">
        <f t="shared" si="17"/>
        <v>43.199999999999768</v>
      </c>
      <c r="C306" s="1">
        <f t="shared" si="16"/>
        <v>6</v>
      </c>
      <c r="D306" s="1">
        <f t="shared" si="18"/>
        <v>14.92033495158703</v>
      </c>
      <c r="E306" s="1">
        <f t="shared" si="19"/>
        <v>0.23683071351725454</v>
      </c>
    </row>
    <row r="307" spans="2:5" x14ac:dyDescent="0.25">
      <c r="B307" s="1">
        <f t="shared" si="17"/>
        <v>43.349999999999767</v>
      </c>
      <c r="C307" s="1">
        <f t="shared" si="16"/>
        <v>6</v>
      </c>
      <c r="D307" s="1">
        <f t="shared" si="18"/>
        <v>14.727677324772657</v>
      </c>
      <c r="E307" s="1">
        <f t="shared" si="19"/>
        <v>0.23377265594877239</v>
      </c>
    </row>
    <row r="308" spans="2:5" x14ac:dyDescent="0.25">
      <c r="B308" s="1">
        <f t="shared" si="17"/>
        <v>43.499999999999766</v>
      </c>
      <c r="C308" s="1">
        <f t="shared" si="16"/>
        <v>6</v>
      </c>
      <c r="D308" s="1">
        <f t="shared" si="18"/>
        <v>14.537507374092241</v>
      </c>
      <c r="E308" s="1">
        <f t="shared" si="19"/>
        <v>0.2307540853030515</v>
      </c>
    </row>
    <row r="309" spans="2:5" x14ac:dyDescent="0.25">
      <c r="B309" s="1">
        <f t="shared" si="17"/>
        <v>43.649999999999764</v>
      </c>
      <c r="C309" s="1">
        <f t="shared" si="16"/>
        <v>6</v>
      </c>
      <c r="D309" s="1">
        <f t="shared" si="18"/>
        <v>14.349792977627491</v>
      </c>
      <c r="E309" s="1">
        <f t="shared" si="19"/>
        <v>0.22777449170837291</v>
      </c>
    </row>
    <row r="310" spans="2:5" x14ac:dyDescent="0.25">
      <c r="B310" s="1">
        <f t="shared" si="17"/>
        <v>43.799999999999763</v>
      </c>
      <c r="C310" s="1">
        <f t="shared" si="16"/>
        <v>6</v>
      </c>
      <c r="D310" s="1">
        <f t="shared" si="18"/>
        <v>14.164502428231801</v>
      </c>
      <c r="E310" s="1">
        <f t="shared" si="19"/>
        <v>0.22483337187669525</v>
      </c>
    </row>
    <row r="311" spans="2:5" x14ac:dyDescent="0.25">
      <c r="B311" s="1">
        <f t="shared" si="17"/>
        <v>43.949999999999761</v>
      </c>
      <c r="C311" s="1">
        <f t="shared" si="16"/>
        <v>6</v>
      </c>
      <c r="D311" s="1">
        <f t="shared" si="18"/>
        <v>13.981604428174549</v>
      </c>
      <c r="E311" s="1">
        <f t="shared" si="19"/>
        <v>0.22193022901864365</v>
      </c>
    </row>
    <row r="312" spans="2:5" x14ac:dyDescent="0.25">
      <c r="B312" s="1">
        <f t="shared" si="17"/>
        <v>44.09999999999976</v>
      </c>
      <c r="C312" s="1">
        <f t="shared" si="16"/>
        <v>6</v>
      </c>
      <c r="D312" s="1">
        <f t="shared" si="18"/>
        <v>13.801068083854551</v>
      </c>
      <c r="E312" s="1">
        <f t="shared" si="19"/>
        <v>0.21906457275959601</v>
      </c>
    </row>
    <row r="313" spans="2:5" x14ac:dyDescent="0.25">
      <c r="B313" s="1">
        <f t="shared" si="17"/>
        <v>44.249999999999758</v>
      </c>
      <c r="C313" s="1">
        <f t="shared" si="16"/>
        <v>6</v>
      </c>
      <c r="D313" s="1">
        <f t="shared" si="18"/>
        <v>13.622862900581756</v>
      </c>
      <c r="E313" s="1">
        <f t="shared" si="19"/>
        <v>0.21623591905685333</v>
      </c>
    </row>
    <row r="314" spans="2:5" x14ac:dyDescent="0.25">
      <c r="B314" s="1">
        <f t="shared" si="17"/>
        <v>44.399999999999757</v>
      </c>
      <c r="C314" s="1">
        <f t="shared" si="16"/>
        <v>6</v>
      </c>
      <c r="D314" s="1">
        <f t="shared" si="18"/>
        <v>13.446958777426364</v>
      </c>
      <c r="E314" s="1">
        <f t="shared" si="19"/>
        <v>0.21344379011787884</v>
      </c>
    </row>
    <row r="315" spans="2:5" x14ac:dyDescent="0.25">
      <c r="B315" s="1">
        <f t="shared" si="17"/>
        <v>44.549999999999756</v>
      </c>
      <c r="C315" s="1">
        <f t="shared" si="16"/>
        <v>6</v>
      </c>
      <c r="D315" s="1">
        <f t="shared" si="18"/>
        <v>13.273326002134404</v>
      </c>
      <c r="E315" s="1">
        <f t="shared" si="19"/>
        <v>0.21068771431959374</v>
      </c>
    </row>
    <row r="316" spans="2:5" x14ac:dyDescent="0.25">
      <c r="B316" s="1">
        <f t="shared" si="17"/>
        <v>44.699999999999754</v>
      </c>
      <c r="C316" s="1">
        <f t="shared" si="16"/>
        <v>6</v>
      </c>
      <c r="D316" s="1">
        <f t="shared" si="18"/>
        <v>13.101935246109001</v>
      </c>
      <c r="E316" s="1">
        <f t="shared" si="19"/>
        <v>0.20796722612871435</v>
      </c>
    </row>
    <row r="317" spans="2:5" x14ac:dyDescent="0.25">
      <c r="B317" s="1">
        <f t="shared" si="17"/>
        <v>44.849999999999753</v>
      </c>
      <c r="C317" s="1">
        <f t="shared" si="16"/>
        <v>6</v>
      </c>
      <c r="D317" s="1">
        <f t="shared" si="18"/>
        <v>12.932757559456432</v>
      </c>
      <c r="E317" s="1">
        <f t="shared" si="19"/>
        <v>0.20528186602311799</v>
      </c>
    </row>
    <row r="318" spans="2:5" x14ac:dyDescent="0.25">
      <c r="B318" s="1">
        <f t="shared" si="17"/>
        <v>44.999999999999751</v>
      </c>
      <c r="C318" s="1">
        <f t="shared" si="16"/>
        <v>6</v>
      </c>
      <c r="D318" s="1">
        <f t="shared" si="18"/>
        <v>12.765764366096152</v>
      </c>
      <c r="E318" s="1">
        <f t="shared" si="19"/>
        <v>0.20263118041422462</v>
      </c>
    </row>
    <row r="319" spans="2:5" x14ac:dyDescent="0.25">
      <c r="B319" s="1">
        <f t="shared" si="17"/>
        <v>45.14999999999975</v>
      </c>
      <c r="C319" s="1">
        <f t="shared" si="16"/>
        <v>6</v>
      </c>
      <c r="D319" s="1">
        <f t="shared" si="18"/>
        <v>12.600927458933958</v>
      </c>
      <c r="E319" s="1">
        <f t="shared" si="19"/>
        <v>0.20001472157038036</v>
      </c>
    </row>
    <row r="320" spans="2:5" x14ac:dyDescent="0.25">
      <c r="B320" s="1">
        <f t="shared" si="17"/>
        <v>45.299999999999748</v>
      </c>
      <c r="C320" s="1">
        <f t="shared" si="16"/>
        <v>6</v>
      </c>
      <c r="D320" s="1">
        <f t="shared" si="18"/>
        <v>12.438218995097488</v>
      </c>
      <c r="E320" s="1">
        <f t="shared" si="19"/>
        <v>0.19743204754123003</v>
      </c>
    </row>
    <row r="321" spans="2:5" x14ac:dyDescent="0.25">
      <c r="B321" s="1">
        <f t="shared" si="17"/>
        <v>45.449999999999747</v>
      </c>
      <c r="C321" s="1">
        <f t="shared" si="16"/>
        <v>6</v>
      </c>
      <c r="D321" s="1">
        <f t="shared" si="18"/>
        <v>12.277611491233236</v>
      </c>
      <c r="E321" s="1">
        <f t="shared" si="19"/>
        <v>0.19488272208306728</v>
      </c>
    </row>
    <row r="322" spans="2:5" x14ac:dyDescent="0.25">
      <c r="B322" s="1">
        <f t="shared" si="17"/>
        <v>45.599999999999746</v>
      </c>
      <c r="C322" s="1">
        <f t="shared" si="16"/>
        <v>6</v>
      </c>
      <c r="D322" s="1">
        <f t="shared" si="18"/>
        <v>12.119077818864287</v>
      </c>
      <c r="E322" s="1">
        <f t="shared" si="19"/>
        <v>0.19236631458514744</v>
      </c>
    </row>
    <row r="323" spans="2:5" x14ac:dyDescent="0.25">
      <c r="B323" s="1">
        <f t="shared" si="17"/>
        <v>45.749999999999744</v>
      </c>
      <c r="C323" s="1">
        <f t="shared" si="16"/>
        <v>6</v>
      </c>
      <c r="D323" s="1">
        <f t="shared" si="18"/>
        <v>11.962591199808006</v>
      </c>
      <c r="E323" s="1">
        <f t="shared" si="19"/>
        <v>0.18988239999695247</v>
      </c>
    </row>
    <row r="324" spans="2:5" x14ac:dyDescent="0.25">
      <c r="B324" s="1">
        <f t="shared" si="17"/>
        <v>45.899999999999743</v>
      </c>
      <c r="C324" s="1">
        <f t="shared" si="16"/>
        <v>6</v>
      </c>
      <c r="D324" s="1">
        <f t="shared" si="18"/>
        <v>11.808125201652892</v>
      </c>
      <c r="E324" s="1">
        <f t="shared" si="19"/>
        <v>0.18743055875639511</v>
      </c>
    </row>
    <row r="325" spans="2:5" x14ac:dyDescent="0.25">
      <c r="B325" s="1">
        <f t="shared" si="17"/>
        <v>46.049999999999741</v>
      </c>
      <c r="C325" s="1">
        <f t="shared" si="16"/>
        <v>6</v>
      </c>
      <c r="D325" s="1">
        <f t="shared" si="18"/>
        <v>11.655653733293834</v>
      </c>
      <c r="E325" s="1">
        <f t="shared" si="19"/>
        <v>0.18501037671894979</v>
      </c>
    </row>
    <row r="326" spans="2:5" x14ac:dyDescent="0.25">
      <c r="B326" s="1">
        <f t="shared" si="17"/>
        <v>46.19999999999974</v>
      </c>
      <c r="C326" s="1">
        <f t="shared" si="16"/>
        <v>6</v>
      </c>
      <c r="D326" s="1">
        <f t="shared" si="18"/>
        <v>11.505151040525021</v>
      </c>
      <c r="E326" s="1">
        <f t="shared" si="19"/>
        <v>0.18262144508769879</v>
      </c>
    </row>
    <row r="327" spans="2:5" x14ac:dyDescent="0.25">
      <c r="B327" s="1">
        <f t="shared" si="17"/>
        <v>46.349999999999739</v>
      </c>
      <c r="C327" s="1">
        <f t="shared" si="16"/>
        <v>6</v>
      </c>
      <c r="D327" s="1">
        <f t="shared" si="18"/>
        <v>11.356591701689753</v>
      </c>
      <c r="E327" s="1">
        <f t="shared" si="19"/>
        <v>0.18026336034428175</v>
      </c>
    </row>
    <row r="328" spans="2:5" x14ac:dyDescent="0.25">
      <c r="B328" s="1">
        <f t="shared" si="17"/>
        <v>46.499999999999737</v>
      </c>
      <c r="C328" s="1">
        <f t="shared" si="16"/>
        <v>6</v>
      </c>
      <c r="D328" s="1">
        <f t="shared" si="18"/>
        <v>11.209950623386439</v>
      </c>
      <c r="E328" s="1">
        <f t="shared" si="19"/>
        <v>0.17793572418073716</v>
      </c>
    </row>
    <row r="329" spans="2:5" x14ac:dyDescent="0.25">
      <c r="B329" s="1">
        <f t="shared" si="17"/>
        <v>46.649999999999736</v>
      </c>
      <c r="C329" s="1">
        <f t="shared" si="16"/>
        <v>6</v>
      </c>
      <c r="D329" s="1">
        <f t="shared" si="18"/>
        <v>11.065203036230011</v>
      </c>
      <c r="E329" s="1">
        <f t="shared" si="19"/>
        <v>0.17563814343222245</v>
      </c>
    </row>
    <row r="330" spans="2:5" x14ac:dyDescent="0.25">
      <c r="B330" s="1">
        <f t="shared" si="17"/>
        <v>46.799999999999734</v>
      </c>
      <c r="C330" s="1">
        <f t="shared" si="16"/>
        <v>6</v>
      </c>
      <c r="D330" s="1">
        <f t="shared" si="18"/>
        <v>10.922324490668101</v>
      </c>
      <c r="E330" s="1">
        <f t="shared" si="19"/>
        <v>0.17337023001060478</v>
      </c>
    </row>
    <row r="331" spans="2:5" x14ac:dyDescent="0.25">
      <c r="B331" s="1">
        <f t="shared" si="17"/>
        <v>46.949999999999733</v>
      </c>
      <c r="C331" s="1">
        <f t="shared" si="16"/>
        <v>6</v>
      </c>
      <c r="D331" s="1">
        <f t="shared" si="18"/>
        <v>10.781290852851223</v>
      </c>
      <c r="E331" s="1">
        <f t="shared" si="19"/>
        <v>0.17113160083890833</v>
      </c>
    </row>
    <row r="332" spans="2:5" x14ac:dyDescent="0.25">
      <c r="B332" s="1">
        <f t="shared" si="17"/>
        <v>47.099999999999731</v>
      </c>
      <c r="C332" s="1">
        <f t="shared" si="16"/>
        <v>6</v>
      </c>
      <c r="D332" s="1">
        <f t="shared" si="18"/>
        <v>10.642078300556282</v>
      </c>
      <c r="E332" s="1">
        <f t="shared" si="19"/>
        <v>0.16892187778660764</v>
      </c>
    </row>
    <row r="333" spans="2:5" x14ac:dyDescent="0.25">
      <c r="B333" s="1">
        <f t="shared" si="17"/>
        <v>47.24999999999973</v>
      </c>
      <c r="C333" s="1">
        <f t="shared" si="16"/>
        <v>6</v>
      </c>
      <c r="D333" s="1">
        <f t="shared" si="18"/>
        <v>10.504663319162727</v>
      </c>
      <c r="E333" s="1">
        <f t="shared" si="19"/>
        <v>0.16674068760575761</v>
      </c>
    </row>
    <row r="334" spans="2:5" x14ac:dyDescent="0.25">
      <c r="B334" s="1">
        <f t="shared" si="17"/>
        <v>47.399999999999729</v>
      </c>
      <c r="C334" s="1">
        <f t="shared" si="16"/>
        <v>6</v>
      </c>
      <c r="D334" s="1">
        <f t="shared" si="18"/>
        <v>10.369022697680659</v>
      </c>
      <c r="E334" s="1">
        <f t="shared" si="19"/>
        <v>0.16458766186794693</v>
      </c>
    </row>
    <row r="335" spans="2:5" x14ac:dyDescent="0.25">
      <c r="B335" s="1">
        <f t="shared" si="17"/>
        <v>47.549999999999727</v>
      </c>
      <c r="C335" s="1">
        <f t="shared" si="16"/>
        <v>6</v>
      </c>
      <c r="D335" s="1">
        <f t="shared" si="18"/>
        <v>10.235133524830218</v>
      </c>
      <c r="E335" s="1">
        <f t="shared" si="19"/>
        <v>0.16246243690206694</v>
      </c>
    </row>
    <row r="336" spans="2:5" x14ac:dyDescent="0.25">
      <c r="B336" s="1">
        <f t="shared" si="17"/>
        <v>47.699999999999726</v>
      </c>
      <c r="C336" s="1">
        <f t="shared" si="16"/>
        <v>6</v>
      </c>
      <c r="D336" s="1">
        <f t="shared" si="18"/>
        <v>10.102973185171603</v>
      </c>
      <c r="E336" s="1">
        <f t="shared" si="19"/>
        <v>0.16036465373288264</v>
      </c>
    </row>
    <row r="337" spans="2:5" x14ac:dyDescent="0.25">
      <c r="B337" s="1">
        <f t="shared" si="17"/>
        <v>47.849999999999724</v>
      </c>
      <c r="C337" s="1">
        <f t="shared" si="16"/>
        <v>6</v>
      </c>
      <c r="D337" s="1">
        <f t="shared" si="18"/>
        <v>9.9725193552850708</v>
      </c>
      <c r="E337" s="1">
        <f t="shared" si="19"/>
        <v>0.15829395802039792</v>
      </c>
    </row>
    <row r="338" spans="2:5" x14ac:dyDescent="0.25">
      <c r="B338" s="1">
        <f t="shared" si="17"/>
        <v>47.999999999999723</v>
      </c>
      <c r="C338" s="1">
        <f t="shared" ref="C338:C401" si="20">IF(FLOOR($B338/$D$12,1)+1&lt;=$D$11,FLOOR($B338/$D$12,1)+1,$D$11)</f>
        <v>6</v>
      </c>
      <c r="D338" s="1">
        <f t="shared" si="18"/>
        <v>9.8437500000002363</v>
      </c>
      <c r="E338" s="1">
        <f t="shared" si="19"/>
        <v>0.15625000000000383</v>
      </c>
    </row>
    <row r="339" spans="2:5" x14ac:dyDescent="0.25">
      <c r="B339" s="1">
        <f t="shared" ref="B339:B402" si="21">B338+$D$13</f>
        <v>48.149999999999721</v>
      </c>
      <c r="C339" s="1">
        <f t="shared" si="20"/>
        <v>7</v>
      </c>
      <c r="D339" s="1">
        <f t="shared" ref="D339:D402" si="22">($D$10/$G$9)*(1-EXP(-$C339*$G$14*$D$12))*$G$15*EXP(-$G$14*($B339-(($C339-1)*$D$12)))+(($D$9-$D$10)/$G$9)*EXP(-$G$14*B339)</f>
        <v>19.587519171771572</v>
      </c>
      <c r="E339" s="1">
        <f t="shared" ref="E339:E402" si="23">(($D$9)/$G$9)*EXP(-$G$14*B339)</f>
        <v>0.15423243442339818</v>
      </c>
    </row>
    <row r="340" spans="2:5" x14ac:dyDescent="0.25">
      <c r="B340" s="1">
        <f t="shared" si="21"/>
        <v>48.29999999999972</v>
      </c>
      <c r="C340" s="1">
        <f t="shared" si="20"/>
        <v>7</v>
      </c>
      <c r="D340" s="1">
        <f t="shared" si="22"/>
        <v>19.334596903534344</v>
      </c>
      <c r="E340" s="1">
        <f t="shared" si="23"/>
        <v>0.15224092050027044</v>
      </c>
    </row>
    <row r="341" spans="2:5" x14ac:dyDescent="0.25">
      <c r="B341" s="1">
        <f t="shared" si="21"/>
        <v>48.449999999999719</v>
      </c>
      <c r="C341" s="1">
        <f t="shared" si="20"/>
        <v>7</v>
      </c>
      <c r="D341" s="1">
        <f t="shared" si="22"/>
        <v>19.084940473773614</v>
      </c>
      <c r="E341" s="1">
        <f t="shared" si="23"/>
        <v>0.15027512184073719</v>
      </c>
    </row>
    <row r="342" spans="2:5" x14ac:dyDescent="0.25">
      <c r="B342" s="1">
        <f t="shared" si="21"/>
        <v>48.599999999999717</v>
      </c>
      <c r="C342" s="1">
        <f t="shared" si="20"/>
        <v>7</v>
      </c>
      <c r="D342" s="1">
        <f t="shared" si="22"/>
        <v>18.838507712612326</v>
      </c>
      <c r="E342" s="1">
        <f t="shared" si="23"/>
        <v>0.14833470639852225</v>
      </c>
    </row>
    <row r="343" spans="2:5" x14ac:dyDescent="0.25">
      <c r="B343" s="1">
        <f t="shared" si="21"/>
        <v>48.749999999999716</v>
      </c>
      <c r="C343" s="1">
        <f t="shared" si="20"/>
        <v>7</v>
      </c>
      <c r="D343" s="1">
        <f t="shared" si="22"/>
        <v>18.59525699468859</v>
      </c>
      <c r="E343" s="1">
        <f t="shared" si="23"/>
        <v>0.14641934641487084</v>
      </c>
    </row>
    <row r="344" spans="2:5" x14ac:dyDescent="0.25">
      <c r="B344" s="1">
        <f t="shared" si="21"/>
        <v>48.899999999999714</v>
      </c>
      <c r="C344" s="1">
        <f t="shared" si="20"/>
        <v>7</v>
      </c>
      <c r="D344" s="1">
        <f t="shared" si="22"/>
        <v>18.355147232124644</v>
      </c>
      <c r="E344" s="1">
        <f t="shared" si="23"/>
        <v>0.14452871836318615</v>
      </c>
    </row>
    <row r="345" spans="2:5" x14ac:dyDescent="0.25">
      <c r="B345" s="1">
        <f t="shared" si="21"/>
        <v>49.049999999999713</v>
      </c>
      <c r="C345" s="1">
        <f t="shared" si="20"/>
        <v>7</v>
      </c>
      <c r="D345" s="1">
        <f t="shared" si="22"/>
        <v>18.118137867586658</v>
      </c>
      <c r="E345" s="1">
        <f t="shared" si="23"/>
        <v>0.14266250289438318</v>
      </c>
    </row>
    <row r="346" spans="2:5" x14ac:dyDescent="0.25">
      <c r="B346" s="1">
        <f t="shared" si="21"/>
        <v>49.199999999999712</v>
      </c>
      <c r="C346" s="1">
        <f t="shared" si="20"/>
        <v>7</v>
      </c>
      <c r="D346" s="1">
        <f t="shared" si="22"/>
        <v>17.884188867434109</v>
      </c>
      <c r="E346" s="1">
        <f t="shared" si="23"/>
        <v>0.14082038478294573</v>
      </c>
    </row>
    <row r="347" spans="2:5" x14ac:dyDescent="0.25">
      <c r="B347" s="1">
        <f t="shared" si="21"/>
        <v>49.34999999999971</v>
      </c>
      <c r="C347" s="1">
        <f t="shared" si="20"/>
        <v>7</v>
      </c>
      <c r="D347" s="1">
        <f t="shared" si="22"/>
        <v>17.653260714957653</v>
      </c>
      <c r="E347" s="1">
        <f t="shared" si="23"/>
        <v>0.13900205287368234</v>
      </c>
    </row>
    <row r="348" spans="2:5" x14ac:dyDescent="0.25">
      <c r="B348" s="1">
        <f t="shared" si="21"/>
        <v>49.499999999999709</v>
      </c>
      <c r="C348" s="1">
        <f t="shared" si="20"/>
        <v>7</v>
      </c>
      <c r="D348" s="1">
        <f t="shared" si="22"/>
        <v>17.42531440370427</v>
      </c>
      <c r="E348" s="1">
        <f t="shared" si="23"/>
        <v>0.13720720002916756</v>
      </c>
    </row>
    <row r="349" spans="2:5" x14ac:dyDescent="0.25">
      <c r="B349" s="1">
        <f t="shared" si="21"/>
        <v>49.649999999999707</v>
      </c>
      <c r="C349" s="1">
        <f t="shared" si="20"/>
        <v>7</v>
      </c>
      <c r="D349" s="1">
        <f t="shared" si="22"/>
        <v>17.200311430888643</v>
      </c>
      <c r="E349" s="1">
        <f t="shared" si="23"/>
        <v>0.13543552307786333</v>
      </c>
    </row>
    <row r="350" spans="2:5" x14ac:dyDescent="0.25">
      <c r="B350" s="1">
        <f t="shared" si="21"/>
        <v>49.799999999999706</v>
      </c>
      <c r="C350" s="1">
        <f t="shared" si="20"/>
        <v>7</v>
      </c>
      <c r="D350" s="1">
        <f t="shared" si="22"/>
        <v>16.978213790889569</v>
      </c>
      <c r="E350" s="1">
        <f t="shared" si="23"/>
        <v>0.13368672276291005</v>
      </c>
    </row>
    <row r="351" spans="2:5" x14ac:dyDescent="0.25">
      <c r="B351" s="1">
        <f t="shared" si="21"/>
        <v>49.949999999999704</v>
      </c>
      <c r="C351" s="1">
        <f t="shared" si="20"/>
        <v>7</v>
      </c>
      <c r="D351" s="1">
        <f t="shared" si="22"/>
        <v>16.758983968830385</v>
      </c>
      <c r="E351" s="1">
        <f t="shared" si="23"/>
        <v>0.1319605036915778</v>
      </c>
    </row>
    <row r="352" spans="2:5" x14ac:dyDescent="0.25">
      <c r="B352" s="1">
        <f t="shared" si="21"/>
        <v>50.099999999999703</v>
      </c>
      <c r="C352" s="1">
        <f t="shared" si="20"/>
        <v>7</v>
      </c>
      <c r="D352" s="1">
        <f t="shared" si="22"/>
        <v>16.542584934242253</v>
      </c>
      <c r="E352" s="1">
        <f t="shared" si="23"/>
        <v>0.1302565742853721</v>
      </c>
    </row>
    <row r="353" spans="2:5" x14ac:dyDescent="0.25">
      <c r="B353" s="1">
        <f t="shared" si="21"/>
        <v>50.249999999999702</v>
      </c>
      <c r="C353" s="1">
        <f t="shared" si="20"/>
        <v>7</v>
      </c>
      <c r="D353" s="1">
        <f t="shared" si="22"/>
        <v>16.328980134809292</v>
      </c>
      <c r="E353" s="1">
        <f t="shared" si="23"/>
        <v>0.12857464673078178</v>
      </c>
    </row>
    <row r="354" spans="2:5" x14ac:dyDescent="0.25">
      <c r="B354" s="1">
        <f t="shared" si="21"/>
        <v>50.3999999999997</v>
      </c>
      <c r="C354" s="1">
        <f t="shared" si="20"/>
        <v>7</v>
      </c>
      <c r="D354" s="1">
        <f t="shared" si="22"/>
        <v>16.11813349019447</v>
      </c>
      <c r="E354" s="1">
        <f t="shared" si="23"/>
        <v>0.12691443693066512</v>
      </c>
    </row>
    <row r="355" spans="2:5" x14ac:dyDescent="0.25">
      <c r="B355" s="1">
        <f t="shared" si="21"/>
        <v>50.549999999999699</v>
      </c>
      <c r="C355" s="1">
        <f t="shared" si="20"/>
        <v>7</v>
      </c>
      <c r="D355" s="1">
        <f t="shared" si="22"/>
        <v>15.910009385945196</v>
      </c>
      <c r="E355" s="1">
        <f t="shared" si="23"/>
        <v>0.12527566445626143</v>
      </c>
    </row>
    <row r="356" spans="2:5" x14ac:dyDescent="0.25">
      <c r="B356" s="1">
        <f t="shared" si="21"/>
        <v>50.699999999999697</v>
      </c>
      <c r="C356" s="1">
        <f t="shared" si="20"/>
        <v>7</v>
      </c>
      <c r="D356" s="1">
        <f t="shared" si="22"/>
        <v>15.704572667477652</v>
      </c>
      <c r="E356" s="1">
        <f t="shared" si="23"/>
        <v>0.12365805249982403</v>
      </c>
    </row>
    <row r="357" spans="2:5" x14ac:dyDescent="0.25">
      <c r="B357" s="1">
        <f t="shared" si="21"/>
        <v>50.849999999999696</v>
      </c>
      <c r="C357" s="1">
        <f t="shared" si="20"/>
        <v>7</v>
      </c>
      <c r="D357" s="1">
        <f t="shared" si="22"/>
        <v>15.501788634138757</v>
      </c>
      <c r="E357" s="1">
        <f t="shared" si="23"/>
        <v>0.12206132782786426</v>
      </c>
    </row>
    <row r="358" spans="2:5" x14ac:dyDescent="0.25">
      <c r="B358" s="1">
        <f t="shared" si="21"/>
        <v>50.999999999999694</v>
      </c>
      <c r="C358" s="1">
        <f t="shared" si="20"/>
        <v>7</v>
      </c>
      <c r="D358" s="1">
        <f t="shared" si="22"/>
        <v>15.301623033344818</v>
      </c>
      <c r="E358" s="1">
        <f t="shared" si="23"/>
        <v>0.12048522073499854</v>
      </c>
    </row>
    <row r="359" spans="2:5" x14ac:dyDescent="0.25">
      <c r="B359" s="1">
        <f t="shared" si="21"/>
        <v>51.149999999999693</v>
      </c>
      <c r="C359" s="1">
        <f t="shared" si="20"/>
        <v>7</v>
      </c>
      <c r="D359" s="1">
        <f t="shared" si="22"/>
        <v>15.104042054795887</v>
      </c>
      <c r="E359" s="1">
        <f t="shared" si="23"/>
        <v>0.11892946499839284</v>
      </c>
    </row>
    <row r="360" spans="2:5" x14ac:dyDescent="0.25">
      <c r="B360" s="1">
        <f t="shared" si="21"/>
        <v>51.299999999999692</v>
      </c>
      <c r="C360" s="1">
        <f t="shared" si="20"/>
        <v>7</v>
      </c>
      <c r="D360" s="1">
        <f t="shared" si="22"/>
        <v>14.909012324764795</v>
      </c>
      <c r="E360" s="1">
        <f t="shared" si="23"/>
        <v>0.11739379783279373</v>
      </c>
    </row>
    <row r="361" spans="2:5" x14ac:dyDescent="0.25">
      <c r="B361" s="1">
        <f t="shared" si="21"/>
        <v>51.44999999999969</v>
      </c>
      <c r="C361" s="1">
        <f t="shared" si="20"/>
        <v>7</v>
      </c>
      <c r="D361" s="1">
        <f t="shared" si="22"/>
        <v>14.716500900459947</v>
      </c>
      <c r="E361" s="1">
        <f t="shared" si="23"/>
        <v>0.11587795984614131</v>
      </c>
    </row>
    <row r="362" spans="2:5" x14ac:dyDescent="0.25">
      <c r="B362" s="1">
        <f t="shared" si="21"/>
        <v>51.599999999999689</v>
      </c>
      <c r="C362" s="1">
        <f t="shared" si="20"/>
        <v>7</v>
      </c>
      <c r="D362" s="1">
        <f t="shared" si="22"/>
        <v>14.526475264460894</v>
      </c>
      <c r="E362" s="1">
        <f t="shared" si="23"/>
        <v>0.11438169499575512</v>
      </c>
    </row>
    <row r="363" spans="2:5" x14ac:dyDescent="0.25">
      <c r="B363" s="1">
        <f t="shared" si="21"/>
        <v>51.749999999999687</v>
      </c>
      <c r="C363" s="1">
        <f t="shared" si="20"/>
        <v>7</v>
      </c>
      <c r="D363" s="1">
        <f t="shared" si="22"/>
        <v>14.338903319225773</v>
      </c>
      <c r="E363" s="1">
        <f t="shared" si="23"/>
        <v>0.11290475054508482</v>
      </c>
    </row>
    <row r="364" spans="2:5" x14ac:dyDescent="0.25">
      <c r="B364" s="1">
        <f t="shared" si="21"/>
        <v>51.899999999999686</v>
      </c>
      <c r="C364" s="1">
        <f t="shared" si="20"/>
        <v>7</v>
      </c>
      <c r="D364" s="1">
        <f t="shared" si="22"/>
        <v>14.153753381669649</v>
      </c>
      <c r="E364" s="1">
        <f t="shared" si="23"/>
        <v>0.11144687702102088</v>
      </c>
    </row>
    <row r="365" spans="2:5" x14ac:dyDescent="0.25">
      <c r="B365" s="1">
        <f t="shared" si="21"/>
        <v>52.049999999999685</v>
      </c>
      <c r="C365" s="1">
        <f t="shared" si="20"/>
        <v>7</v>
      </c>
      <c r="D365" s="1">
        <f t="shared" si="22"/>
        <v>13.970994177812878</v>
      </c>
      <c r="E365" s="1">
        <f t="shared" si="23"/>
        <v>0.11000782817175493</v>
      </c>
    </row>
    <row r="366" spans="2:5" x14ac:dyDescent="0.25">
      <c r="B366" s="1">
        <f t="shared" si="21"/>
        <v>52.199999999999683</v>
      </c>
      <c r="C366" s="1">
        <f t="shared" si="20"/>
        <v>7</v>
      </c>
      <c r="D366" s="1">
        <f t="shared" si="22"/>
        <v>13.790594837498567</v>
      </c>
      <c r="E366" s="1">
        <f t="shared" si="23"/>
        <v>0.10858736092518557</v>
      </c>
    </row>
    <row r="367" spans="2:5" x14ac:dyDescent="0.25">
      <c r="B367" s="1">
        <f t="shared" si="21"/>
        <v>52.349999999999682</v>
      </c>
      <c r="C367" s="1">
        <f t="shared" si="20"/>
        <v>7</v>
      </c>
      <c r="D367" s="1">
        <f t="shared" si="22"/>
        <v>13.612524889178241</v>
      </c>
      <c r="E367" s="1">
        <f t="shared" si="23"/>
        <v>0.10718523534786023</v>
      </c>
    </row>
    <row r="368" spans="2:5" x14ac:dyDescent="0.25">
      <c r="B368" s="1">
        <f t="shared" si="21"/>
        <v>52.49999999999968</v>
      </c>
      <c r="C368" s="1">
        <f t="shared" si="20"/>
        <v>7</v>
      </c>
      <c r="D368" s="1">
        <f t="shared" si="22"/>
        <v>13.436754254764853</v>
      </c>
      <c r="E368" s="1">
        <f t="shared" si="23"/>
        <v>0.10580121460444766</v>
      </c>
    </row>
    <row r="369" spans="2:5" x14ac:dyDescent="0.25">
      <c r="B369" s="1">
        <f t="shared" si="21"/>
        <v>52.649999999999679</v>
      </c>
      <c r="C369" s="1">
        <f t="shared" si="20"/>
        <v>7</v>
      </c>
      <c r="D369" s="1">
        <f t="shared" si="22"/>
        <v>13.26325324455224</v>
      </c>
      <c r="E369" s="1">
        <f t="shared" si="23"/>
        <v>0.1044350649177342</v>
      </c>
    </row>
    <row r="370" spans="2:5" x14ac:dyDescent="0.25">
      <c r="B370" s="1">
        <f t="shared" si="21"/>
        <v>52.799999999999677</v>
      </c>
      <c r="C370" s="1">
        <f t="shared" si="20"/>
        <v>7</v>
      </c>
      <c r="D370" s="1">
        <f t="shared" si="22"/>
        <v>13.091992552200178</v>
      </c>
      <c r="E370" s="1">
        <f t="shared" si="23"/>
        <v>0.10308655552913523</v>
      </c>
    </row>
    <row r="371" spans="2:5" x14ac:dyDescent="0.25">
      <c r="B371" s="1">
        <f t="shared" si="21"/>
        <v>52.949999999999676</v>
      </c>
      <c r="C371" s="1">
        <f t="shared" si="20"/>
        <v>7</v>
      </c>
      <c r="D371" s="1">
        <f t="shared" si="22"/>
        <v>12.922943249784211</v>
      </c>
      <c r="E371" s="1">
        <f t="shared" si="23"/>
        <v>0.10175545865971822</v>
      </c>
    </row>
    <row r="372" spans="2:5" x14ac:dyDescent="0.25">
      <c r="B372" s="1">
        <f t="shared" si="21"/>
        <v>53.099999999999675</v>
      </c>
      <c r="C372" s="1">
        <f t="shared" si="20"/>
        <v>7</v>
      </c>
      <c r="D372" s="1">
        <f t="shared" si="22"/>
        <v>12.756076782909387</v>
      </c>
      <c r="E372" s="1">
        <f t="shared" si="23"/>
        <v>0.10044154947172743</v>
      </c>
    </row>
    <row r="373" spans="2:5" x14ac:dyDescent="0.25">
      <c r="B373" s="1">
        <f t="shared" si="21"/>
        <v>53.249999999999673</v>
      </c>
      <c r="C373" s="1">
        <f t="shared" si="20"/>
        <v>7</v>
      </c>
      <c r="D373" s="1">
        <f t="shared" si="22"/>
        <v>12.591364965887085</v>
      </c>
      <c r="E373" s="1">
        <f t="shared" si="23"/>
        <v>9.9144606030606985E-2</v>
      </c>
    </row>
    <row r="374" spans="2:5" x14ac:dyDescent="0.25">
      <c r="B374" s="1">
        <f t="shared" si="21"/>
        <v>53.399999999999672</v>
      </c>
      <c r="C374" s="1">
        <f t="shared" si="20"/>
        <v>7</v>
      </c>
      <c r="D374" s="1">
        <f t="shared" si="22"/>
        <v>12.428779976974123</v>
      </c>
      <c r="E374" s="1">
        <f t="shared" si="23"/>
        <v>9.7864409267512817E-2</v>
      </c>
    </row>
    <row r="375" spans="2:5" x14ac:dyDescent="0.25">
      <c r="B375" s="1">
        <f t="shared" si="21"/>
        <v>53.54999999999967</v>
      </c>
      <c r="C375" s="1">
        <f t="shared" si="20"/>
        <v>7</v>
      </c>
      <c r="D375" s="1">
        <f t="shared" si="22"/>
        <v>12.268294353673344</v>
      </c>
      <c r="E375" s="1">
        <f t="shared" si="23"/>
        <v>9.6600742942309789E-2</v>
      </c>
    </row>
    <row r="376" spans="2:5" x14ac:dyDescent="0.25">
      <c r="B376" s="1">
        <f t="shared" si="21"/>
        <v>53.699999999999669</v>
      </c>
      <c r="C376" s="1">
        <f t="shared" si="20"/>
        <v>7</v>
      </c>
      <c r="D376" s="1">
        <f t="shared" si="22"/>
        <v>12.109880988094879</v>
      </c>
      <c r="E376" s="1">
        <f t="shared" si="23"/>
        <v>9.5353393607046338E-2</v>
      </c>
    </row>
    <row r="377" spans="2:5" x14ac:dyDescent="0.25">
      <c r="B377" s="1">
        <f t="shared" si="21"/>
        <v>53.849999999999667</v>
      </c>
      <c r="C377" s="1">
        <f t="shared" si="20"/>
        <v>7</v>
      </c>
      <c r="D377" s="1">
        <f t="shared" si="22"/>
        <v>11.953513122377313</v>
      </c>
      <c r="E377" s="1">
        <f t="shared" si="23"/>
        <v>9.4122150569900087E-2</v>
      </c>
    </row>
    <row r="378" spans="2:5" x14ac:dyDescent="0.25">
      <c r="B378" s="1">
        <f t="shared" si="21"/>
        <v>53.999999999999666</v>
      </c>
      <c r="C378" s="1">
        <f t="shared" si="20"/>
        <v>7</v>
      </c>
      <c r="D378" s="1">
        <f t="shared" si="22"/>
        <v>11.799164344167965</v>
      </c>
      <c r="E378" s="1">
        <f t="shared" si="23"/>
        <v>9.2906805859590283E-2</v>
      </c>
    </row>
    <row r="379" spans="2:5" x14ac:dyDescent="0.25">
      <c r="B379" s="1">
        <f t="shared" si="21"/>
        <v>54.149999999999665</v>
      </c>
      <c r="C379" s="1">
        <f t="shared" si="20"/>
        <v>7</v>
      </c>
      <c r="D379" s="1">
        <f t="shared" si="22"/>
        <v>11.646808582161537</v>
      </c>
      <c r="E379" s="1">
        <f t="shared" si="23"/>
        <v>9.1707154190248372E-2</v>
      </c>
    </row>
    <row r="380" spans="2:5" x14ac:dyDescent="0.25">
      <c r="B380" s="1">
        <f t="shared" si="21"/>
        <v>54.299999999999663</v>
      </c>
      <c r="C380" s="1">
        <f t="shared" si="20"/>
        <v>7</v>
      </c>
      <c r="D380" s="1">
        <f t="shared" si="22"/>
        <v>11.496420101696367</v>
      </c>
      <c r="E380" s="1">
        <f t="shared" si="23"/>
        <v>9.0522992926743068E-2</v>
      </c>
    </row>
    <row r="381" spans="2:5" x14ac:dyDescent="0.25">
      <c r="B381" s="1">
        <f t="shared" si="21"/>
        <v>54.449999999999662</v>
      </c>
      <c r="C381" s="1">
        <f t="shared" si="20"/>
        <v>7</v>
      </c>
      <c r="D381" s="1">
        <f t="shared" si="22"/>
        <v>11.347973500407546</v>
      </c>
      <c r="E381" s="1">
        <f t="shared" si="23"/>
        <v>8.9354122050453164E-2</v>
      </c>
    </row>
    <row r="382" spans="2:5" x14ac:dyDescent="0.25">
      <c r="B382" s="1">
        <f t="shared" si="21"/>
        <v>54.59999999999966</v>
      </c>
      <c r="C382" s="1">
        <f t="shared" si="20"/>
        <v>7</v>
      </c>
      <c r="D382" s="1">
        <f t="shared" si="22"/>
        <v>11.201443703936162</v>
      </c>
      <c r="E382" s="1">
        <f t="shared" si="23"/>
        <v>8.8200344125481597E-2</v>
      </c>
    </row>
    <row r="383" spans="2:5" x14ac:dyDescent="0.25">
      <c r="B383" s="1">
        <f t="shared" si="21"/>
        <v>54.749999999999659</v>
      </c>
      <c r="C383" s="1">
        <f t="shared" si="20"/>
        <v>7</v>
      </c>
      <c r="D383" s="1">
        <f t="shared" si="22"/>
        <v>11.056805961693948</v>
      </c>
      <c r="E383" s="1">
        <f t="shared" si="23"/>
        <v>8.7061464265306698E-2</v>
      </c>
    </row>
    <row r="384" spans="2:5" x14ac:dyDescent="0.25">
      <c r="B384" s="1">
        <f t="shared" si="21"/>
        <v>54.899999999999658</v>
      </c>
      <c r="C384" s="1">
        <f t="shared" si="20"/>
        <v>7</v>
      </c>
      <c r="D384" s="1">
        <f t="shared" si="22"/>
        <v>10.914035842682619</v>
      </c>
      <c r="E384" s="1">
        <f t="shared" si="23"/>
        <v>8.5937290099863117E-2</v>
      </c>
    </row>
    <row r="385" spans="2:5" x14ac:dyDescent="0.25">
      <c r="B385" s="1">
        <f t="shared" si="21"/>
        <v>55.049999999999656</v>
      </c>
      <c r="C385" s="1">
        <f t="shared" si="20"/>
        <v>7</v>
      </c>
      <c r="D385" s="1">
        <f t="shared" si="22"/>
        <v>10.773109231367194</v>
      </c>
      <c r="E385" s="1">
        <f t="shared" si="23"/>
        <v>8.482763174304879E-2</v>
      </c>
    </row>
    <row r="386" spans="2:5" x14ac:dyDescent="0.25">
      <c r="B386" s="1">
        <f t="shared" si="21"/>
        <v>55.199999999999655</v>
      </c>
      <c r="C386" s="1">
        <f t="shared" si="20"/>
        <v>7</v>
      </c>
      <c r="D386" s="1">
        <f t="shared" si="22"/>
        <v>10.634002323602601</v>
      </c>
      <c r="E386" s="1">
        <f t="shared" si="23"/>
        <v>8.3732301760650454E-2</v>
      </c>
    </row>
    <row r="387" spans="2:5" x14ac:dyDescent="0.25">
      <c r="B387" s="1">
        <f t="shared" si="21"/>
        <v>55.349999999999653</v>
      </c>
      <c r="C387" s="1">
        <f t="shared" si="20"/>
        <v>7</v>
      </c>
      <c r="D387" s="1">
        <f t="shared" si="22"/>
        <v>10.496691622612882</v>
      </c>
      <c r="E387" s="1">
        <f t="shared" si="23"/>
        <v>8.2651115138684117E-2</v>
      </c>
    </row>
    <row r="388" spans="2:5" x14ac:dyDescent="0.25">
      <c r="B388" s="1">
        <f t="shared" si="21"/>
        <v>55.499999999999652</v>
      </c>
      <c r="C388" s="1">
        <f t="shared" si="20"/>
        <v>7</v>
      </c>
      <c r="D388" s="1">
        <f t="shared" si="22"/>
        <v>10.36115393502231</v>
      </c>
      <c r="E388" s="1">
        <f t="shared" si="23"/>
        <v>8.1583889252144201E-2</v>
      </c>
    </row>
    <row r="389" spans="2:5" x14ac:dyDescent="0.25">
      <c r="B389" s="1">
        <f t="shared" si="21"/>
        <v>55.64999999999965</v>
      </c>
      <c r="C389" s="1">
        <f t="shared" si="20"/>
        <v>7</v>
      </c>
      <c r="D389" s="1">
        <f t="shared" si="22"/>
        <v>10.227366366937755</v>
      </c>
      <c r="E389" s="1">
        <f t="shared" si="23"/>
        <v>8.053044383415553E-2</v>
      </c>
    </row>
    <row r="390" spans="2:5" x14ac:dyDescent="0.25">
      <c r="B390" s="1">
        <f t="shared" si="21"/>
        <v>55.799999999999649</v>
      </c>
      <c r="C390" s="1">
        <f t="shared" si="20"/>
        <v>7</v>
      </c>
      <c r="D390" s="1">
        <f t="shared" si="22"/>
        <v>10.095306320081649</v>
      </c>
      <c r="E390" s="1">
        <f t="shared" si="23"/>
        <v>7.949060094552482E-2</v>
      </c>
    </row>
    <row r="391" spans="2:5" x14ac:dyDescent="0.25">
      <c r="B391" s="1">
        <f t="shared" si="21"/>
        <v>55.949999999999648</v>
      </c>
      <c r="C391" s="1">
        <f t="shared" si="20"/>
        <v>7</v>
      </c>
      <c r="D391" s="1">
        <f t="shared" si="22"/>
        <v>9.9649514879748669</v>
      </c>
      <c r="E391" s="1">
        <f t="shared" si="23"/>
        <v>7.8464184944683976E-2</v>
      </c>
    </row>
    <row r="392" spans="2:5" x14ac:dyDescent="0.25">
      <c r="B392" s="1">
        <f t="shared" si="21"/>
        <v>56.099999999999646</v>
      </c>
      <c r="C392" s="1">
        <f t="shared" si="20"/>
        <v>8</v>
      </c>
      <c r="D392" s="1">
        <f t="shared" si="22"/>
        <v>19.750010726795828</v>
      </c>
      <c r="E392" s="1">
        <f t="shared" si="23"/>
        <v>7.7451022458022864E-2</v>
      </c>
    </row>
    <row r="393" spans="2:5" x14ac:dyDescent="0.25">
      <c r="B393" s="1">
        <f t="shared" si="21"/>
        <v>56.249999999999645</v>
      </c>
      <c r="C393" s="1">
        <f t="shared" si="20"/>
        <v>8</v>
      </c>
      <c r="D393" s="1">
        <f t="shared" si="22"/>
        <v>19.494990299404002</v>
      </c>
      <c r="E393" s="1">
        <f t="shared" si="23"/>
        <v>7.6450942350603956E-2</v>
      </c>
    </row>
    <row r="394" spans="2:5" x14ac:dyDescent="0.25">
      <c r="B394" s="1">
        <f t="shared" si="21"/>
        <v>56.399999999999643</v>
      </c>
      <c r="C394" s="1">
        <f t="shared" si="20"/>
        <v>8</v>
      </c>
      <c r="D394" s="1">
        <f t="shared" si="22"/>
        <v>19.243262802800253</v>
      </c>
      <c r="E394" s="1">
        <f t="shared" si="23"/>
        <v>7.5463775697255889E-2</v>
      </c>
    </row>
    <row r="395" spans="2:5" x14ac:dyDescent="0.25">
      <c r="B395" s="1">
        <f t="shared" si="21"/>
        <v>56.549999999999642</v>
      </c>
      <c r="C395" s="1">
        <f t="shared" si="20"/>
        <v>8</v>
      </c>
      <c r="D395" s="1">
        <f t="shared" si="22"/>
        <v>18.994785717280234</v>
      </c>
      <c r="E395" s="1">
        <f t="shared" si="23"/>
        <v>7.4489355754040157E-2</v>
      </c>
    </row>
    <row r="396" spans="2:5" x14ac:dyDescent="0.25">
      <c r="B396" s="1">
        <f t="shared" si="21"/>
        <v>56.69999999999964</v>
      </c>
      <c r="C396" s="1">
        <f t="shared" si="20"/>
        <v>8</v>
      </c>
      <c r="D396" s="1">
        <f t="shared" si="22"/>
        <v>18.749517072171866</v>
      </c>
      <c r="E396" s="1">
        <f t="shared" si="23"/>
        <v>7.3527517930085731E-2</v>
      </c>
    </row>
    <row r="397" spans="2:5" x14ac:dyDescent="0.25">
      <c r="B397" s="1">
        <f t="shared" si="21"/>
        <v>56.849999999999639</v>
      </c>
      <c r="C397" s="1">
        <f t="shared" si="20"/>
        <v>8</v>
      </c>
      <c r="D397" s="1">
        <f t="shared" si="22"/>
        <v>18.507415438746001</v>
      </c>
      <c r="E397" s="1">
        <f t="shared" si="23"/>
        <v>7.2578099759788267E-2</v>
      </c>
    </row>
    <row r="398" spans="2:5" x14ac:dyDescent="0.25">
      <c r="B398" s="1">
        <f t="shared" si="21"/>
        <v>56.999999999999638</v>
      </c>
      <c r="C398" s="1">
        <f t="shared" si="20"/>
        <v>8</v>
      </c>
      <c r="D398" s="1">
        <f t="shared" si="22"/>
        <v>18.268439923218633</v>
      </c>
      <c r="E398" s="1">
        <f t="shared" si="23"/>
        <v>7.1640940875367168E-2</v>
      </c>
    </row>
    <row r="399" spans="2:5" x14ac:dyDescent="0.25">
      <c r="B399" s="1">
        <f t="shared" si="21"/>
        <v>57.149999999999636</v>
      </c>
      <c r="C399" s="1">
        <f t="shared" si="20"/>
        <v>8</v>
      </c>
      <c r="D399" s="1">
        <f t="shared" si="22"/>
        <v>18.032550159843456</v>
      </c>
      <c r="E399" s="1">
        <f t="shared" si="23"/>
        <v>7.0715882979778252E-2</v>
      </c>
    </row>
    <row r="400" spans="2:5" x14ac:dyDescent="0.25">
      <c r="B400" s="1">
        <f t="shared" si="21"/>
        <v>57.299999999999635</v>
      </c>
      <c r="C400" s="1">
        <f t="shared" si="20"/>
        <v>8</v>
      </c>
      <c r="D400" s="1">
        <f t="shared" si="22"/>
        <v>17.799706304093618</v>
      </c>
      <c r="E400" s="1">
        <f t="shared" si="23"/>
        <v>6.9802769819974991E-2</v>
      </c>
    </row>
    <row r="401" spans="2:5" x14ac:dyDescent="0.25">
      <c r="B401" s="1">
        <f t="shared" si="21"/>
        <v>57.449999999999633</v>
      </c>
      <c r="C401" s="1">
        <f t="shared" si="20"/>
        <v>8</v>
      </c>
      <c r="D401" s="1">
        <f t="shared" si="22"/>
        <v>17.569869025931521</v>
      </c>
      <c r="E401" s="1">
        <f t="shared" si="23"/>
        <v>6.8901447160515772E-2</v>
      </c>
    </row>
    <row r="402" spans="2:5" x14ac:dyDescent="0.25">
      <c r="B402" s="1">
        <f t="shared" si="21"/>
        <v>57.599999999999632</v>
      </c>
      <c r="C402" s="1">
        <f t="shared" ref="C402:C465" si="24">IF(FLOOR($B402/$D$12,1)+1&lt;=$D$11,FLOOR($B402/$D$12,1)+1,$D$11)</f>
        <v>8</v>
      </c>
      <c r="D402" s="1">
        <f t="shared" si="22"/>
        <v>17.342999503165526</v>
      </c>
      <c r="E402" s="1">
        <f t="shared" si="23"/>
        <v>6.801176275751189E-2</v>
      </c>
    </row>
    <row r="403" spans="2:5" x14ac:dyDescent="0.25">
      <c r="B403" s="1">
        <f t="shared" ref="B403:B466" si="25">B402+$D$13</f>
        <v>57.749999999999631</v>
      </c>
      <c r="C403" s="1">
        <f t="shared" si="24"/>
        <v>8</v>
      </c>
      <c r="D403" s="1">
        <f t="shared" ref="D403:D466" si="26">($D$10/$G$9)*(1-EXP(-$C403*$G$14*$D$12))*$G$15*EXP(-$G$14*($B403-(($C403-1)*$D$12)))+(($D$9-$D$10)/$G$9)*EXP(-$G$14*B403)</f>
        <v>17.119059414892419</v>
      </c>
      <c r="E403" s="1">
        <f t="shared" ref="E403:E466" si="27">(($D$9)/$G$9)*EXP(-$G$14*B403)</f>
        <v>6.7133566332911426E-2</v>
      </c>
    </row>
    <row r="404" spans="2:5" x14ac:dyDescent="0.25">
      <c r="B404" s="1">
        <f t="shared" si="25"/>
        <v>57.899999999999629</v>
      </c>
      <c r="C404" s="1">
        <f t="shared" si="24"/>
        <v>8</v>
      </c>
      <c r="D404" s="1">
        <f t="shared" si="26"/>
        <v>16.898010935024569</v>
      </c>
      <c r="E404" s="1">
        <f t="shared" si="27"/>
        <v>6.6266709549115968E-2</v>
      </c>
    </row>
    <row r="405" spans="2:5" x14ac:dyDescent="0.25">
      <c r="B405" s="1">
        <f t="shared" si="25"/>
        <v>58.049999999999628</v>
      </c>
      <c r="C405" s="1">
        <f t="shared" si="24"/>
        <v>8</v>
      </c>
      <c r="D405" s="1">
        <f t="shared" si="26"/>
        <v>16.679816725900672</v>
      </c>
      <c r="E405" s="1">
        <f t="shared" si="27"/>
        <v>6.5411045983924235E-2</v>
      </c>
    </row>
    <row r="406" spans="2:5" x14ac:dyDescent="0.25">
      <c r="B406" s="1">
        <f t="shared" si="25"/>
        <v>58.199999999999626</v>
      </c>
      <c r="C406" s="1">
        <f t="shared" si="24"/>
        <v>8</v>
      </c>
      <c r="D406" s="1">
        <f t="shared" si="26"/>
        <v>16.464439931978969</v>
      </c>
      <c r="E406" s="1">
        <f t="shared" si="27"/>
        <v>6.456643110579989E-2</v>
      </c>
    </row>
    <row r="407" spans="2:5" x14ac:dyDescent="0.25">
      <c r="B407" s="1">
        <f t="shared" si="25"/>
        <v>58.349999999999625</v>
      </c>
      <c r="C407" s="1">
        <f t="shared" si="24"/>
        <v>8</v>
      </c>
      <c r="D407" s="1">
        <f t="shared" si="26"/>
        <v>16.251844173611929</v>
      </c>
      <c r="E407" s="1">
        <f t="shared" si="27"/>
        <v>6.3732722249458584E-2</v>
      </c>
    </row>
    <row r="408" spans="2:5" x14ac:dyDescent="0.25">
      <c r="B408" s="1">
        <f t="shared" si="25"/>
        <v>58.499999999999623</v>
      </c>
      <c r="C408" s="1">
        <f t="shared" si="24"/>
        <v>8</v>
      </c>
      <c r="D408" s="1">
        <f t="shared" si="26"/>
        <v>16.041993540901299</v>
      </c>
      <c r="E408" s="1">
        <f t="shared" si="27"/>
        <v>6.2909778591769799E-2</v>
      </c>
    </row>
    <row r="409" spans="2:5" x14ac:dyDescent="0.25">
      <c r="B409" s="1">
        <f t="shared" si="25"/>
        <v>58.649999999999622</v>
      </c>
      <c r="C409" s="1">
        <f t="shared" si="24"/>
        <v>8</v>
      </c>
      <c r="D409" s="1">
        <f t="shared" si="26"/>
        <v>15.834852587632497</v>
      </c>
      <c r="E409" s="1">
        <f t="shared" si="27"/>
        <v>6.2097461127970592E-2</v>
      </c>
    </row>
    <row r="410" spans="2:5" x14ac:dyDescent="0.25">
      <c r="B410" s="1">
        <f t="shared" si="25"/>
        <v>58.799999999999621</v>
      </c>
      <c r="C410" s="1">
        <f t="shared" si="24"/>
        <v>8</v>
      </c>
      <c r="D410" s="1">
        <f t="shared" si="26"/>
        <v>15.630386325287345</v>
      </c>
      <c r="E410" s="1">
        <f t="shared" si="27"/>
        <v>6.1295632648185661E-2</v>
      </c>
    </row>
    <row r="411" spans="2:5" x14ac:dyDescent="0.25">
      <c r="B411" s="1">
        <f t="shared" si="25"/>
        <v>58.949999999999619</v>
      </c>
      <c r="C411" s="1">
        <f t="shared" si="24"/>
        <v>8</v>
      </c>
      <c r="D411" s="1">
        <f t="shared" si="26"/>
        <v>15.428560217134095</v>
      </c>
      <c r="E411" s="1">
        <f t="shared" si="27"/>
        <v>6.0504157714251362E-2</v>
      </c>
    </row>
    <row r="412" spans="2:5" x14ac:dyDescent="0.25">
      <c r="B412" s="1">
        <f t="shared" si="25"/>
        <v>59.099999999999618</v>
      </c>
      <c r="C412" s="1">
        <f t="shared" si="24"/>
        <v>8</v>
      </c>
      <c r="D412" s="1">
        <f t="shared" si="26"/>
        <v>15.229340172393774</v>
      </c>
      <c r="E412" s="1">
        <f t="shared" si="27"/>
        <v>5.9722902636838368E-2</v>
      </c>
    </row>
    <row r="413" spans="2:5" x14ac:dyDescent="0.25">
      <c r="B413" s="1">
        <f t="shared" si="25"/>
        <v>59.249999999999616</v>
      </c>
      <c r="C413" s="1">
        <f t="shared" si="24"/>
        <v>8</v>
      </c>
      <c r="D413" s="1">
        <f t="shared" si="26"/>
        <v>15.032692540481861</v>
      </c>
      <c r="E413" s="1">
        <f t="shared" si="27"/>
        <v>5.8951735452870038E-2</v>
      </c>
    </row>
    <row r="414" spans="2:5" x14ac:dyDescent="0.25">
      <c r="B414" s="1">
        <f t="shared" si="25"/>
        <v>59.399999999999615</v>
      </c>
      <c r="C414" s="1">
        <f t="shared" si="24"/>
        <v>8</v>
      </c>
      <c r="D414" s="1">
        <f t="shared" si="26"/>
        <v>14.838584105324289</v>
      </c>
      <c r="E414" s="1">
        <f t="shared" si="27"/>
        <v>5.8190525903232523E-2</v>
      </c>
    </row>
    <row r="415" spans="2:5" x14ac:dyDescent="0.25">
      <c r="B415" s="1">
        <f t="shared" si="25"/>
        <v>59.549999999999613</v>
      </c>
      <c r="C415" s="1">
        <f t="shared" si="24"/>
        <v>8</v>
      </c>
      <c r="D415" s="1">
        <f t="shared" si="26"/>
        <v>14.646982079746893</v>
      </c>
      <c r="E415" s="1">
        <f t="shared" si="27"/>
        <v>5.7439145410772122E-2</v>
      </c>
    </row>
    <row r="416" spans="2:5" x14ac:dyDescent="0.25">
      <c r="B416" s="1">
        <f t="shared" si="25"/>
        <v>59.699999999999612</v>
      </c>
      <c r="C416" s="1">
        <f t="shared" si="24"/>
        <v>8</v>
      </c>
      <c r="D416" s="1">
        <f t="shared" si="26"/>
        <v>14.45785409993726</v>
      </c>
      <c r="E416" s="1">
        <f t="shared" si="27"/>
        <v>5.6697467058577505E-2</v>
      </c>
    </row>
    <row r="417" spans="2:5" x14ac:dyDescent="0.25">
      <c r="B417" s="1">
        <f t="shared" si="25"/>
        <v>59.849999999999611</v>
      </c>
      <c r="C417" s="1">
        <f t="shared" si="24"/>
        <v>8</v>
      </c>
      <c r="D417" s="1">
        <f t="shared" si="26"/>
        <v>14.271168219978104</v>
      </c>
      <c r="E417" s="1">
        <f t="shared" si="27"/>
        <v>5.5965365568541564E-2</v>
      </c>
    </row>
    <row r="418" spans="2:5" x14ac:dyDescent="0.25">
      <c r="B418" s="1">
        <f t="shared" si="25"/>
        <v>59.999999999999609</v>
      </c>
      <c r="C418" s="1">
        <f t="shared" si="24"/>
        <v>8</v>
      </c>
      <c r="D418" s="1">
        <f t="shared" si="26"/>
        <v>14.086892906451228</v>
      </c>
      <c r="E418" s="1">
        <f t="shared" si="27"/>
        <v>5.5242717280200901E-2</v>
      </c>
    </row>
    <row r="419" spans="2:5" x14ac:dyDescent="0.25">
      <c r="B419" s="1">
        <f t="shared" si="25"/>
        <v>60.149999999999608</v>
      </c>
      <c r="C419" s="1">
        <f t="shared" si="24"/>
        <v>8</v>
      </c>
      <c r="D419" s="1">
        <f t="shared" si="26"/>
        <v>13.904997033111169</v>
      </c>
      <c r="E419" s="1">
        <f t="shared" si="27"/>
        <v>5.4529400129847749E-2</v>
      </c>
    </row>
    <row r="420" spans="2:5" x14ac:dyDescent="0.25">
      <c r="B420" s="1">
        <f t="shared" si="25"/>
        <v>60.299999999999606</v>
      </c>
      <c r="C420" s="1">
        <f t="shared" si="24"/>
        <v>8</v>
      </c>
      <c r="D420" s="1">
        <f t="shared" si="26"/>
        <v>13.725449875627604</v>
      </c>
      <c r="E420" s="1">
        <f t="shared" si="27"/>
        <v>5.3825293629912174E-2</v>
      </c>
    </row>
    <row r="421" spans="2:5" x14ac:dyDescent="0.25">
      <c r="B421" s="1">
        <f t="shared" si="25"/>
        <v>60.449999999999605</v>
      </c>
      <c r="C421" s="1">
        <f t="shared" si="24"/>
        <v>8</v>
      </c>
      <c r="D421" s="1">
        <f t="shared" si="26"/>
        <v>13.548221106395665</v>
      </c>
      <c r="E421" s="1">
        <f t="shared" si="27"/>
        <v>5.313027884861047E-2</v>
      </c>
    </row>
    <row r="422" spans="2:5" x14ac:dyDescent="0.25">
      <c r="B422" s="1">
        <f t="shared" si="25"/>
        <v>60.599999999999604</v>
      </c>
      <c r="C422" s="1">
        <f t="shared" si="24"/>
        <v>8</v>
      </c>
      <c r="D422" s="1">
        <f t="shared" si="26"/>
        <v>13.373280789413238</v>
      </c>
      <c r="E422" s="1">
        <f t="shared" si="27"/>
        <v>5.2444238389855832E-2</v>
      </c>
    </row>
    <row r="423" spans="2:5" x14ac:dyDescent="0.25">
      <c r="B423" s="1">
        <f t="shared" si="25"/>
        <v>60.749999999999602</v>
      </c>
      <c r="C423" s="1">
        <f t="shared" si="24"/>
        <v>8</v>
      </c>
      <c r="D423" s="1">
        <f t="shared" si="26"/>
        <v>13.200599375224442</v>
      </c>
      <c r="E423" s="1">
        <f t="shared" si="27"/>
        <v>5.1767056373429189E-2</v>
      </c>
    </row>
    <row r="424" spans="2:5" x14ac:dyDescent="0.25">
      <c r="B424" s="1">
        <f t="shared" si="25"/>
        <v>60.899999999999601</v>
      </c>
      <c r="C424" s="1">
        <f t="shared" si="24"/>
        <v>8</v>
      </c>
      <c r="D424" s="1">
        <f t="shared" si="26"/>
        <v>13.030147695928358</v>
      </c>
      <c r="E424" s="1">
        <f t="shared" si="27"/>
        <v>5.1098618415405354E-2</v>
      </c>
    </row>
    <row r="425" spans="2:5" x14ac:dyDescent="0.25">
      <c r="B425" s="1">
        <f t="shared" si="25"/>
        <v>61.049999999999599</v>
      </c>
      <c r="C425" s="1">
        <f t="shared" si="24"/>
        <v>8</v>
      </c>
      <c r="D425" s="1">
        <f t="shared" si="26"/>
        <v>12.861896960252258</v>
      </c>
      <c r="E425" s="1">
        <f t="shared" si="27"/>
        <v>5.0438811608832387E-2</v>
      </c>
    </row>
    <row r="426" spans="2:5" x14ac:dyDescent="0.25">
      <c r="B426" s="1">
        <f t="shared" si="25"/>
        <v>61.199999999999598</v>
      </c>
      <c r="C426" s="1">
        <f t="shared" si="24"/>
        <v>8</v>
      </c>
      <c r="D426" s="1">
        <f t="shared" si="26"/>
        <v>12.695818748688406</v>
      </c>
      <c r="E426" s="1">
        <f t="shared" si="27"/>
        <v>4.9787524504660431E-2</v>
      </c>
    </row>
    <row r="427" spans="2:5" x14ac:dyDescent="0.25">
      <c r="B427" s="1">
        <f t="shared" si="25"/>
        <v>61.349999999999596</v>
      </c>
      <c r="C427" s="1">
        <f t="shared" si="24"/>
        <v>8</v>
      </c>
      <c r="D427" s="1">
        <f t="shared" si="26"/>
        <v>12.531885008693674</v>
      </c>
      <c r="E427" s="1">
        <f t="shared" si="27"/>
        <v>4.9144647092916369E-2</v>
      </c>
    </row>
    <row r="428" spans="2:5" x14ac:dyDescent="0.25">
      <c r="B428" s="1">
        <f t="shared" si="25"/>
        <v>61.499999999999595</v>
      </c>
      <c r="C428" s="1">
        <f t="shared" si="24"/>
        <v>8</v>
      </c>
      <c r="D428" s="1">
        <f t="shared" si="26"/>
        <v>12.370068049951156</v>
      </c>
      <c r="E428" s="1">
        <f t="shared" si="27"/>
        <v>4.8510070784122186E-2</v>
      </c>
    </row>
    <row r="429" spans="2:5" x14ac:dyDescent="0.25">
      <c r="B429" s="1">
        <f t="shared" si="25"/>
        <v>61.649999999999594</v>
      </c>
      <c r="C429" s="1">
        <f t="shared" si="24"/>
        <v>8</v>
      </c>
      <c r="D429" s="1">
        <f t="shared" si="26"/>
        <v>12.210340539692922</v>
      </c>
      <c r="E429" s="1">
        <f t="shared" si="27"/>
        <v>4.7883688390952611E-2</v>
      </c>
    </row>
    <row r="430" spans="2:5" x14ac:dyDescent="0.25">
      <c r="B430" s="1">
        <f t="shared" si="25"/>
        <v>61.799999999999592</v>
      </c>
      <c r="C430" s="1">
        <f t="shared" si="24"/>
        <v>8</v>
      </c>
      <c r="D430" s="1">
        <f t="shared" si="26"/>
        <v>12.052675498083222</v>
      </c>
      <c r="E430" s="1">
        <f t="shared" si="27"/>
        <v>4.7265394110130296E-2</v>
      </c>
    </row>
    <row r="431" spans="2:5" x14ac:dyDescent="0.25">
      <c r="B431" s="1">
        <f t="shared" si="25"/>
        <v>61.949999999999591</v>
      </c>
      <c r="C431" s="1">
        <f t="shared" si="24"/>
        <v>8</v>
      </c>
      <c r="D431" s="1">
        <f t="shared" si="26"/>
        <v>11.897046293661276</v>
      </c>
      <c r="E431" s="1">
        <f t="shared" si="27"/>
        <v>4.6655083504554051E-2</v>
      </c>
    </row>
    <row r="432" spans="2:5" x14ac:dyDescent="0.25">
      <c r="B432" s="1">
        <f t="shared" si="25"/>
        <v>62.099999999999589</v>
      </c>
      <c r="C432" s="1">
        <f t="shared" si="24"/>
        <v>8</v>
      </c>
      <c r="D432" s="1">
        <f t="shared" si="26"/>
        <v>11.743426638842887</v>
      </c>
      <c r="E432" s="1">
        <f t="shared" si="27"/>
        <v>4.6052653485658387E-2</v>
      </c>
    </row>
    <row r="433" spans="2:5" x14ac:dyDescent="0.25">
      <c r="B433" s="1">
        <f t="shared" si="25"/>
        <v>62.249999999999588</v>
      </c>
      <c r="C433" s="1">
        <f t="shared" si="24"/>
        <v>8</v>
      </c>
      <c r="D433" s="1">
        <f t="shared" si="26"/>
        <v>11.591790585480188</v>
      </c>
      <c r="E433" s="1">
        <f t="shared" si="27"/>
        <v>4.5458002296000763E-2</v>
      </c>
    </row>
    <row r="434" spans="2:5" x14ac:dyDescent="0.25">
      <c r="B434" s="1">
        <f t="shared" si="25"/>
        <v>62.399999999999586</v>
      </c>
      <c r="C434" s="1">
        <f t="shared" si="24"/>
        <v>8</v>
      </c>
      <c r="D434" s="1">
        <f t="shared" si="26"/>
        <v>11.442112520478689</v>
      </c>
      <c r="E434" s="1">
        <f t="shared" si="27"/>
        <v>4.4871029492073278E-2</v>
      </c>
    </row>
    <row r="435" spans="2:5" x14ac:dyDescent="0.25">
      <c r="B435" s="1">
        <f t="shared" si="25"/>
        <v>62.549999999999585</v>
      </c>
      <c r="C435" s="1">
        <f t="shared" si="24"/>
        <v>8</v>
      </c>
      <c r="D435" s="1">
        <f t="shared" si="26"/>
        <v>11.294367161470914</v>
      </c>
      <c r="E435" s="1">
        <f t="shared" si="27"/>
        <v>4.4291635927336939E-2</v>
      </c>
    </row>
    <row r="436" spans="2:5" x14ac:dyDescent="0.25">
      <c r="B436" s="1">
        <f t="shared" si="25"/>
        <v>62.699999999999584</v>
      </c>
      <c r="C436" s="1">
        <f t="shared" si="24"/>
        <v>8</v>
      </c>
      <c r="D436" s="1">
        <f t="shared" si="26"/>
        <v>11.14852955254594</v>
      </c>
      <c r="E436" s="1">
        <f t="shared" si="27"/>
        <v>4.3719723735474267E-2</v>
      </c>
    </row>
    <row r="437" spans="2:5" x14ac:dyDescent="0.25">
      <c r="B437" s="1">
        <f t="shared" si="25"/>
        <v>62.849999999999582</v>
      </c>
      <c r="C437" s="1">
        <f t="shared" si="24"/>
        <v>8</v>
      </c>
      <c r="D437" s="1">
        <f t="shared" si="26"/>
        <v>11.004575060034028</v>
      </c>
      <c r="E437" s="1">
        <f t="shared" si="27"/>
        <v>4.3155196313858946E-2</v>
      </c>
    </row>
    <row r="438" spans="2:5" x14ac:dyDescent="0.25">
      <c r="B438" s="1">
        <f t="shared" si="25"/>
        <v>62.999999999999581</v>
      </c>
      <c r="C438" s="1">
        <f t="shared" si="24"/>
        <v>8</v>
      </c>
      <c r="D438" s="1">
        <f t="shared" si="26"/>
        <v>10.862479368345735</v>
      </c>
      <c r="E438" s="1">
        <f t="shared" si="27"/>
        <v>4.2597958307238198E-2</v>
      </c>
    </row>
    <row r="439" spans="2:5" x14ac:dyDescent="0.25">
      <c r="B439" s="1">
        <f t="shared" si="25"/>
        <v>63.149999999999579</v>
      </c>
      <c r="C439" s="1">
        <f t="shared" si="24"/>
        <v>8</v>
      </c>
      <c r="D439" s="1">
        <f t="shared" si="26"/>
        <v>10.722218475864699</v>
      </c>
      <c r="E439" s="1">
        <f t="shared" si="27"/>
        <v>4.2047915591626267E-2</v>
      </c>
    </row>
    <row r="440" spans="2:5" x14ac:dyDescent="0.25">
      <c r="B440" s="1">
        <f t="shared" si="25"/>
        <v>63.299999999999578</v>
      </c>
      <c r="C440" s="1">
        <f t="shared" si="24"/>
        <v>8</v>
      </c>
      <c r="D440" s="1">
        <f t="shared" si="26"/>
        <v>10.583768690893509</v>
      </c>
      <c r="E440" s="1">
        <f t="shared" si="27"/>
        <v>4.1504975258405935E-2</v>
      </c>
    </row>
    <row r="441" spans="2:5" x14ac:dyDescent="0.25">
      <c r="B441" s="1">
        <f t="shared" si="25"/>
        <v>63.449999999999577</v>
      </c>
      <c r="C441" s="1">
        <f t="shared" si="24"/>
        <v>8</v>
      </c>
      <c r="D441" s="1">
        <f t="shared" si="26"/>
        <v>10.4471066276519</v>
      </c>
      <c r="E441" s="1">
        <f t="shared" si="27"/>
        <v>4.0969045598634887E-2</v>
      </c>
    </row>
    <row r="442" spans="2:5" x14ac:dyDescent="0.25">
      <c r="B442" s="1">
        <f t="shared" si="25"/>
        <v>63.599999999999575</v>
      </c>
      <c r="C442" s="1">
        <f t="shared" si="24"/>
        <v>8</v>
      </c>
      <c r="D442" s="1">
        <f t="shared" si="26"/>
        <v>10.312209202326603</v>
      </c>
      <c r="E442" s="1">
        <f t="shared" si="27"/>
        <v>4.0440036087555302E-2</v>
      </c>
    </row>
    <row r="443" spans="2:5" x14ac:dyDescent="0.25">
      <c r="B443" s="1">
        <f t="shared" si="25"/>
        <v>63.749999999999574</v>
      </c>
      <c r="C443" s="1">
        <f t="shared" si="24"/>
        <v>8</v>
      </c>
      <c r="D443" s="1">
        <f t="shared" si="26"/>
        <v>10.179053629172241</v>
      </c>
      <c r="E443" s="1">
        <f t="shared" si="27"/>
        <v>3.991785736930293E-2</v>
      </c>
    </row>
    <row r="444" spans="2:5" x14ac:dyDescent="0.25">
      <c r="B444" s="1">
        <f t="shared" si="25"/>
        <v>63.899999999999572</v>
      </c>
      <c r="C444" s="1">
        <f t="shared" si="24"/>
        <v>8</v>
      </c>
      <c r="D444" s="1">
        <f t="shared" si="26"/>
        <v>10.04761741666255</v>
      </c>
      <c r="E444" s="1">
        <f t="shared" si="27"/>
        <v>3.9402421241813923E-2</v>
      </c>
    </row>
    <row r="445" spans="2:5" x14ac:dyDescent="0.25">
      <c r="B445" s="1">
        <f t="shared" si="25"/>
        <v>64.049999999999571</v>
      </c>
      <c r="C445" s="1">
        <f t="shared" si="24"/>
        <v>9</v>
      </c>
      <c r="D445" s="1">
        <f t="shared" si="26"/>
        <v>19.874650368024493</v>
      </c>
      <c r="E445" s="1">
        <f t="shared" si="27"/>
        <v>3.8893640641926623E-2</v>
      </c>
    </row>
    <row r="446" spans="2:5" x14ac:dyDescent="0.25">
      <c r="B446" s="1">
        <f t="shared" si="25"/>
        <v>64.199999999999577</v>
      </c>
      <c r="C446" s="1">
        <f t="shared" si="24"/>
        <v>9</v>
      </c>
      <c r="D446" s="1">
        <f t="shared" si="26"/>
        <v>19.618020541275069</v>
      </c>
      <c r="E446" s="1">
        <f t="shared" si="27"/>
        <v>3.8391429630675301E-2</v>
      </c>
    </row>
    <row r="447" spans="2:5" x14ac:dyDescent="0.25">
      <c r="B447" s="1">
        <f t="shared" si="25"/>
        <v>64.349999999999582</v>
      </c>
      <c r="C447" s="1">
        <f t="shared" si="24"/>
        <v>9</v>
      </c>
      <c r="D447" s="1">
        <f t="shared" si="26"/>
        <v>19.364704426553672</v>
      </c>
      <c r="E447" s="1">
        <f t="shared" si="27"/>
        <v>3.7895703378774299E-2</v>
      </c>
    </row>
    <row r="448" spans="2:5" x14ac:dyDescent="0.25">
      <c r="B448" s="1">
        <f t="shared" si="25"/>
        <v>64.499999999999588</v>
      </c>
      <c r="C448" s="1">
        <f t="shared" si="24"/>
        <v>9</v>
      </c>
      <c r="D448" s="1">
        <f t="shared" si="26"/>
        <v>19.114659235819868</v>
      </c>
      <c r="E448" s="1">
        <f t="shared" si="27"/>
        <v>3.7406378152289366E-2</v>
      </c>
    </row>
    <row r="449" spans="2:5" x14ac:dyDescent="0.25">
      <c r="B449" s="1">
        <f t="shared" si="25"/>
        <v>64.649999999999594</v>
      </c>
      <c r="C449" s="1">
        <f t="shared" si="24"/>
        <v>9</v>
      </c>
      <c r="D449" s="1">
        <f t="shared" si="26"/>
        <v>18.867842733530352</v>
      </c>
      <c r="E449" s="1">
        <f t="shared" si="27"/>
        <v>3.6923371298493844E-2</v>
      </c>
    </row>
    <row r="450" spans="2:5" x14ac:dyDescent="0.25">
      <c r="B450" s="1">
        <f t="shared" si="25"/>
        <v>64.799999999999599</v>
      </c>
      <c r="C450" s="1">
        <f t="shared" si="24"/>
        <v>9</v>
      </c>
      <c r="D450" s="1">
        <f t="shared" si="26"/>
        <v>18.624213229504889</v>
      </c>
      <c r="E450" s="1">
        <f t="shared" si="27"/>
        <v>3.6446601231907808E-2</v>
      </c>
    </row>
    <row r="451" spans="2:5" x14ac:dyDescent="0.25">
      <c r="B451" s="1">
        <f t="shared" si="25"/>
        <v>64.949999999999605</v>
      </c>
      <c r="C451" s="1">
        <f t="shared" si="24"/>
        <v>9</v>
      </c>
      <c r="D451" s="1">
        <f t="shared" si="26"/>
        <v>18.383729571884334</v>
      </c>
      <c r="E451" s="1">
        <f t="shared" si="27"/>
        <v>3.5975987420517296E-2</v>
      </c>
    </row>
    <row r="452" spans="2:5" x14ac:dyDescent="0.25">
      <c r="B452" s="1">
        <f t="shared" si="25"/>
        <v>65.099999999999611</v>
      </c>
      <c r="C452" s="1">
        <f t="shared" si="24"/>
        <v>9</v>
      </c>
      <c r="D452" s="1">
        <f t="shared" si="26"/>
        <v>18.146351140179629</v>
      </c>
      <c r="E452" s="1">
        <f t="shared" si="27"/>
        <v>3.5511450372171495E-2</v>
      </c>
    </row>
    <row r="453" spans="2:5" x14ac:dyDescent="0.25">
      <c r="B453" s="1">
        <f t="shared" si="25"/>
        <v>65.249999999999616</v>
      </c>
      <c r="C453" s="1">
        <f t="shared" si="24"/>
        <v>9</v>
      </c>
      <c r="D453" s="1">
        <f t="shared" si="26"/>
        <v>17.912037838410512</v>
      </c>
      <c r="E453" s="1">
        <f t="shared" si="27"/>
        <v>3.5052911621155619E-2</v>
      </c>
    </row>
    <row r="454" spans="2:5" x14ac:dyDescent="0.25">
      <c r="B454" s="1">
        <f t="shared" si="25"/>
        <v>65.399999999999622</v>
      </c>
      <c r="C454" s="1">
        <f t="shared" si="24"/>
        <v>9</v>
      </c>
      <c r="D454" s="1">
        <f t="shared" si="26"/>
        <v>17.680750088332854</v>
      </c>
      <c r="E454" s="1">
        <f t="shared" si="27"/>
        <v>3.4600293714937114E-2</v>
      </c>
    </row>
    <row r="455" spans="2:5" x14ac:dyDescent="0.25">
      <c r="B455" s="1">
        <f t="shared" si="25"/>
        <v>65.549999999999628</v>
      </c>
      <c r="C455" s="1">
        <f t="shared" si="24"/>
        <v>9</v>
      </c>
      <c r="D455" s="1">
        <f t="shared" si="26"/>
        <v>17.452448822753418</v>
      </c>
      <c r="E455" s="1">
        <f t="shared" si="27"/>
        <v>3.4153520201083032E-2</v>
      </c>
    </row>
    <row r="456" spans="2:5" x14ac:dyDescent="0.25">
      <c r="B456" s="1">
        <f t="shared" si="25"/>
        <v>65.699999999999633</v>
      </c>
      <c r="C456" s="1">
        <f t="shared" si="24"/>
        <v>9</v>
      </c>
      <c r="D456" s="1">
        <f t="shared" si="26"/>
        <v>17.227095478930966</v>
      </c>
      <c r="E456" s="1">
        <f t="shared" si="27"/>
        <v>3.3712515614346308E-2</v>
      </c>
    </row>
    <row r="457" spans="2:5" x14ac:dyDescent="0.25">
      <c r="B457" s="1">
        <f t="shared" si="25"/>
        <v>65.849999999999639</v>
      </c>
      <c r="C457" s="1">
        <f t="shared" si="24"/>
        <v>9</v>
      </c>
      <c r="D457" s="1">
        <f t="shared" si="26"/>
        <v>17.004651992062556</v>
      </c>
      <c r="E457" s="1">
        <f t="shared" si="27"/>
        <v>3.3277205463918894E-2</v>
      </c>
    </row>
    <row r="458" spans="2:5" x14ac:dyDescent="0.25">
      <c r="B458" s="1">
        <f t="shared" si="25"/>
        <v>65.999999999999645</v>
      </c>
      <c r="C458" s="1">
        <f t="shared" si="24"/>
        <v>9</v>
      </c>
      <c r="D458" s="1">
        <f t="shared" si="26"/>
        <v>16.785080788853961</v>
      </c>
      <c r="E458" s="1">
        <f t="shared" si="27"/>
        <v>3.2847516220849235E-2</v>
      </c>
    </row>
    <row r="459" spans="2:5" x14ac:dyDescent="0.25">
      <c r="B459" s="1">
        <f t="shared" si="25"/>
        <v>66.14999999999965</v>
      </c>
      <c r="C459" s="1">
        <f t="shared" si="24"/>
        <v>9</v>
      </c>
      <c r="D459" s="1">
        <f t="shared" si="26"/>
        <v>16.568344781173092</v>
      </c>
      <c r="E459" s="1">
        <f t="shared" si="27"/>
        <v>3.242337530562249E-2</v>
      </c>
    </row>
    <row r="460" spans="2:5" x14ac:dyDescent="0.25">
      <c r="B460" s="1">
        <f t="shared" si="25"/>
        <v>66.299999999999656</v>
      </c>
      <c r="C460" s="1">
        <f t="shared" si="24"/>
        <v>9</v>
      </c>
      <c r="D460" s="1">
        <f t="shared" si="26"/>
        <v>16.354407359785395</v>
      </c>
      <c r="E460" s="1">
        <f t="shared" si="27"/>
        <v>3.2004711075900971E-2</v>
      </c>
    </row>
    <row r="461" spans="2:5" x14ac:dyDescent="0.25">
      <c r="B461" s="1">
        <f t="shared" si="25"/>
        <v>66.449999999999662</v>
      </c>
      <c r="C461" s="1">
        <f t="shared" si="24"/>
        <v>9</v>
      </c>
      <c r="D461" s="1">
        <f t="shared" si="26"/>
        <v>16.143232388170105</v>
      </c>
      <c r="E461" s="1">
        <f t="shared" si="27"/>
        <v>3.1591452814422924E-2</v>
      </c>
    </row>
    <row r="462" spans="2:5" x14ac:dyDescent="0.25">
      <c r="B462" s="1">
        <f t="shared" si="25"/>
        <v>66.599999999999667</v>
      </c>
      <c r="C462" s="1">
        <f t="shared" si="24"/>
        <v>9</v>
      </c>
      <c r="D462" s="1">
        <f t="shared" si="26"/>
        <v>15.934784196416402</v>
      </c>
      <c r="E462" s="1">
        <f t="shared" si="27"/>
        <v>3.118353071705755E-2</v>
      </c>
    </row>
    <row r="463" spans="2:5" x14ac:dyDescent="0.25">
      <c r="B463" s="1">
        <f t="shared" si="25"/>
        <v>66.749999999999673</v>
      </c>
      <c r="C463" s="1">
        <f t="shared" si="24"/>
        <v>9</v>
      </c>
      <c r="D463" s="1">
        <f t="shared" si="26"/>
        <v>15.729027575198296</v>
      </c>
      <c r="E463" s="1">
        <f t="shared" si="27"/>
        <v>3.0780875881014295E-2</v>
      </c>
    </row>
    <row r="464" spans="2:5" x14ac:dyDescent="0.25">
      <c r="B464" s="1">
        <f t="shared" si="25"/>
        <v>66.899999999999679</v>
      </c>
      <c r="C464" s="1">
        <f t="shared" si="24"/>
        <v>9</v>
      </c>
      <c r="D464" s="1">
        <f t="shared" si="26"/>
        <v>15.525927769827415</v>
      </c>
      <c r="E464" s="1">
        <f t="shared" si="27"/>
        <v>3.0383420293204351E-2</v>
      </c>
    </row>
    <row r="465" spans="2:5" x14ac:dyDescent="0.25">
      <c r="B465" s="1">
        <f t="shared" si="25"/>
        <v>67.049999999999685</v>
      </c>
      <c r="C465" s="1">
        <f t="shared" si="24"/>
        <v>9</v>
      </c>
      <c r="D465" s="1">
        <f t="shared" si="26"/>
        <v>15.325450474382494</v>
      </c>
      <c r="E465" s="1">
        <f t="shared" si="27"/>
        <v>2.9991096818752432E-2</v>
      </c>
    </row>
    <row r="466" spans="2:5" x14ac:dyDescent="0.25">
      <c r="B466" s="1">
        <f t="shared" si="25"/>
        <v>67.19999999999969</v>
      </c>
      <c r="C466" s="1">
        <f t="shared" ref="C466:C498" si="28">IF(FLOOR($B466/$D$12,1)+1&lt;=$D$11,FLOOR($B466/$D$12,1)+1,$D$11)</f>
        <v>9</v>
      </c>
      <c r="D466" s="1">
        <f t="shared" si="26"/>
        <v>15.127561825914732</v>
      </c>
      <c r="E466" s="1">
        <f t="shared" si="27"/>
        <v>2.9603839189657005E-2</v>
      </c>
    </row>
    <row r="467" spans="2:5" x14ac:dyDescent="0.25">
      <c r="B467" s="1">
        <f t="shared" ref="B467:B498" si="29">B466+$D$13</f>
        <v>67.349999999999696</v>
      </c>
      <c r="C467" s="1">
        <f t="shared" si="28"/>
        <v>9</v>
      </c>
      <c r="D467" s="1">
        <f t="shared" ref="D467:D498" si="30">($D$10/$G$9)*(1-EXP(-$C467*$G$14*$D$12))*$G$15*EXP(-$G$14*($B467-(($C467-1)*$D$12)))+(($D$9-$D$10)/$G$9)*EXP(-$G$14*B467)</f>
        <v>14.932228398727926</v>
      </c>
      <c r="E467" s="1">
        <f t="shared" ref="E467:E498" si="31">(($D$9)/$G$9)*EXP(-$G$14*B467)</f>
        <v>2.9221581993596722E-2</v>
      </c>
    </row>
    <row r="468" spans="2:5" x14ac:dyDescent="0.25">
      <c r="B468" s="1">
        <f t="shared" si="29"/>
        <v>67.499999999999702</v>
      </c>
      <c r="C468" s="1">
        <f t="shared" si="28"/>
        <v>9</v>
      </c>
      <c r="D468" s="1">
        <f t="shared" si="30"/>
        <v>14.739417198732493</v>
      </c>
      <c r="E468" s="1">
        <f t="shared" si="31"/>
        <v>2.8844260662881597E-2</v>
      </c>
    </row>
    <row r="469" spans="2:5" x14ac:dyDescent="0.25">
      <c r="B469" s="1">
        <f t="shared" si="29"/>
        <v>67.649999999999707</v>
      </c>
      <c r="C469" s="1">
        <f t="shared" si="28"/>
        <v>9</v>
      </c>
      <c r="D469" s="1">
        <f t="shared" si="30"/>
        <v>14.549095657872391</v>
      </c>
      <c r="E469" s="1">
        <f t="shared" si="31"/>
        <v>2.8471811463546756E-2</v>
      </c>
    </row>
    <row r="470" spans="2:5" x14ac:dyDescent="0.25">
      <c r="B470" s="1">
        <f t="shared" si="29"/>
        <v>67.799999999999713</v>
      </c>
      <c r="C470" s="1">
        <f t="shared" si="28"/>
        <v>9</v>
      </c>
      <c r="D470" s="1">
        <f t="shared" si="30"/>
        <v>14.361231628623971</v>
      </c>
      <c r="E470" s="1">
        <f t="shared" si="31"/>
        <v>2.8104171484587034E-2</v>
      </c>
    </row>
    <row r="471" spans="2:5" x14ac:dyDescent="0.25">
      <c r="B471" s="1">
        <f t="shared" si="29"/>
        <v>67.949999999999719</v>
      </c>
      <c r="C471" s="1">
        <f t="shared" si="28"/>
        <v>9</v>
      </c>
      <c r="D471" s="1">
        <f t="shared" si="30"/>
        <v>14.175793378565915</v>
      </c>
      <c r="E471" s="1">
        <f t="shared" si="31"/>
        <v>2.7741278627330567E-2</v>
      </c>
    </row>
    <row r="472" spans="2:5" x14ac:dyDescent="0.25">
      <c r="B472" s="1">
        <f t="shared" si="29"/>
        <v>68.099999999999724</v>
      </c>
      <c r="C472" s="1">
        <f t="shared" si="28"/>
        <v>9</v>
      </c>
      <c r="D472" s="1">
        <f t="shared" si="30"/>
        <v>13.992749585019238</v>
      </c>
      <c r="E472" s="1">
        <f t="shared" si="31"/>
        <v>2.7383071594949598E-2</v>
      </c>
    </row>
    <row r="473" spans="2:5" x14ac:dyDescent="0.25">
      <c r="B473" s="1">
        <f t="shared" si="29"/>
        <v>68.24999999999973</v>
      </c>
      <c r="C473" s="1">
        <f t="shared" si="28"/>
        <v>9</v>
      </c>
      <c r="D473" s="1">
        <f t="shared" si="30"/>
        <v>13.812069329756536</v>
      </c>
      <c r="E473" s="1">
        <f t="shared" si="31"/>
        <v>2.7029489882106718E-2</v>
      </c>
    </row>
    <row r="474" spans="2:5" x14ac:dyDescent="0.25">
      <c r="B474" s="1">
        <f t="shared" si="29"/>
        <v>68.399999999999736</v>
      </c>
      <c r="C474" s="1">
        <f t="shared" si="28"/>
        <v>9</v>
      </c>
      <c r="D474" s="1">
        <f t="shared" si="30"/>
        <v>13.633722093779532</v>
      </c>
      <c r="E474" s="1">
        <f t="shared" si="31"/>
        <v>2.6680473764734897E-2</v>
      </c>
    </row>
    <row r="475" spans="2:5" x14ac:dyDescent="0.25">
      <c r="B475" s="1">
        <f t="shared" si="29"/>
        <v>68.549999999999741</v>
      </c>
      <c r="C475" s="1">
        <f t="shared" si="28"/>
        <v>9</v>
      </c>
      <c r="D475" s="1">
        <f t="shared" si="30"/>
        <v>13.457677752164066</v>
      </c>
      <c r="E475" s="1">
        <f t="shared" si="31"/>
        <v>2.6335964289949249E-2</v>
      </c>
    </row>
    <row r="476" spans="2:5" x14ac:dyDescent="0.25">
      <c r="B476" s="1">
        <f t="shared" si="29"/>
        <v>68.699999999999747</v>
      </c>
      <c r="C476" s="1">
        <f t="shared" si="28"/>
        <v>9</v>
      </c>
      <c r="D476" s="1">
        <f t="shared" si="30"/>
        <v>13.283906568971636</v>
      </c>
      <c r="E476" s="1">
        <f t="shared" si="31"/>
        <v>2.5995903266089304E-2</v>
      </c>
    </row>
    <row r="477" spans="2:5" x14ac:dyDescent="0.25">
      <c r="B477" s="1">
        <f t="shared" si="29"/>
        <v>68.849999999999753</v>
      </c>
      <c r="C477" s="1">
        <f t="shared" si="28"/>
        <v>9</v>
      </c>
      <c r="D477" s="1">
        <f t="shared" si="30"/>
        <v>13.11237919222666</v>
      </c>
      <c r="E477" s="1">
        <f t="shared" si="31"/>
        <v>2.5660233252889752E-2</v>
      </c>
    </row>
    <row r="478" spans="2:5" x14ac:dyDescent="0.25">
      <c r="B478" s="1">
        <f t="shared" si="29"/>
        <v>68.999999999999758</v>
      </c>
      <c r="C478" s="1">
        <f t="shared" si="28"/>
        <v>9</v>
      </c>
      <c r="D478" s="1">
        <f t="shared" si="30"/>
        <v>12.94306664895859</v>
      </c>
      <c r="E478" s="1">
        <f t="shared" si="31"/>
        <v>2.5328897551778071E-2</v>
      </c>
    </row>
    <row r="479" spans="2:5" x14ac:dyDescent="0.25">
      <c r="B479" s="1">
        <f t="shared" si="29"/>
        <v>69.149999999999764</v>
      </c>
      <c r="C479" s="1">
        <f t="shared" si="28"/>
        <v>9</v>
      </c>
      <c r="D479" s="1">
        <f t="shared" si="30"/>
        <v>12.775940340308024</v>
      </c>
      <c r="E479" s="1">
        <f t="shared" si="31"/>
        <v>2.5001840196297514E-2</v>
      </c>
    </row>
    <row r="480" spans="2:5" x14ac:dyDescent="0.25">
      <c r="B480" s="1">
        <f t="shared" si="29"/>
        <v>69.29999999999977</v>
      </c>
      <c r="C480" s="1">
        <f t="shared" si="28"/>
        <v>9</v>
      </c>
      <c r="D480" s="1">
        <f t="shared" si="30"/>
        <v>12.610972036696042</v>
      </c>
      <c r="E480" s="1">
        <f t="shared" si="31"/>
        <v>2.4679005942653716E-2</v>
      </c>
    </row>
    <row r="481" spans="2:5" x14ac:dyDescent="0.25">
      <c r="B481" s="1">
        <f t="shared" si="29"/>
        <v>69.449999999999775</v>
      </c>
      <c r="C481" s="1">
        <f t="shared" si="28"/>
        <v>9</v>
      </c>
      <c r="D481" s="1">
        <f t="shared" si="30"/>
        <v>12.448133873055891</v>
      </c>
      <c r="E481" s="1">
        <f t="shared" si="31"/>
        <v>2.4360340260383362E-2</v>
      </c>
    </row>
    <row r="482" spans="2:5" x14ac:dyDescent="0.25">
      <c r="B482" s="1">
        <f t="shared" si="29"/>
        <v>69.599999999999781</v>
      </c>
      <c r="C482" s="1">
        <f t="shared" si="28"/>
        <v>9</v>
      </c>
      <c r="D482" s="1">
        <f t="shared" si="30"/>
        <v>12.287398344126252</v>
      </c>
      <c r="E482" s="1">
        <f t="shared" si="31"/>
        <v>2.4045789323143347E-2</v>
      </c>
    </row>
    <row r="483" spans="2:5" x14ac:dyDescent="0.25">
      <c r="B483" s="1">
        <f t="shared" si="29"/>
        <v>69.749999999999787</v>
      </c>
      <c r="C483" s="1">
        <f t="shared" si="28"/>
        <v>9</v>
      </c>
      <c r="D483" s="1">
        <f t="shared" si="30"/>
        <v>12.128738299805295</v>
      </c>
      <c r="E483" s="1">
        <f t="shared" si="31"/>
        <v>2.3735299999618969E-2</v>
      </c>
    </row>
    <row r="484" spans="2:5" x14ac:dyDescent="0.25">
      <c r="B484" s="1">
        <f t="shared" si="29"/>
        <v>69.899999999999793</v>
      </c>
      <c r="C484" s="1">
        <f t="shared" si="28"/>
        <v>9</v>
      </c>
      <c r="D484" s="1">
        <f t="shared" si="30"/>
        <v>11.972126940564687</v>
      </c>
      <c r="E484" s="1">
        <f t="shared" si="31"/>
        <v>2.3428819844549288E-2</v>
      </c>
    </row>
    <row r="485" spans="2:5" x14ac:dyDescent="0.25">
      <c r="B485" s="1">
        <f t="shared" si="29"/>
        <v>70.049999999999798</v>
      </c>
      <c r="C485" s="1">
        <f t="shared" si="28"/>
        <v>9</v>
      </c>
      <c r="D485" s="1">
        <f t="shared" si="30"/>
        <v>11.817537812922858</v>
      </c>
      <c r="E485" s="1">
        <f t="shared" si="31"/>
        <v>2.3126297089868606E-2</v>
      </c>
    </row>
    <row r="486" spans="2:5" x14ac:dyDescent="0.25">
      <c r="B486" s="1">
        <f t="shared" si="29"/>
        <v>70.199999999999804</v>
      </c>
      <c r="C486" s="1">
        <f t="shared" si="28"/>
        <v>9</v>
      </c>
      <c r="D486" s="1">
        <f t="shared" si="30"/>
        <v>11.664944804976694</v>
      </c>
      <c r="E486" s="1">
        <f t="shared" si="31"/>
        <v>2.2827680635962223E-2</v>
      </c>
    </row>
    <row r="487" spans="2:5" x14ac:dyDescent="0.25">
      <c r="B487" s="1">
        <f t="shared" si="29"/>
        <v>70.34999999999981</v>
      </c>
      <c r="C487" s="1">
        <f t="shared" si="28"/>
        <v>9</v>
      </c>
      <c r="D487" s="1">
        <f t="shared" si="30"/>
        <v>11.514322141990931</v>
      </c>
      <c r="E487" s="1">
        <f t="shared" si="31"/>
        <v>2.2532920043035094E-2</v>
      </c>
    </row>
    <row r="488" spans="2:5" x14ac:dyDescent="0.25">
      <c r="B488" s="1">
        <f t="shared" si="29"/>
        <v>70.499999999999815</v>
      </c>
      <c r="C488" s="1">
        <f t="shared" si="28"/>
        <v>9</v>
      </c>
      <c r="D488" s="1">
        <f t="shared" si="30"/>
        <v>11.365644382044508</v>
      </c>
      <c r="E488" s="1">
        <f t="shared" si="31"/>
        <v>2.2241965522592E-2</v>
      </c>
    </row>
    <row r="489" spans="2:5" x14ac:dyDescent="0.25">
      <c r="B489" s="1">
        <f t="shared" si="29"/>
        <v>70.649999999999821</v>
      </c>
      <c r="C489" s="1">
        <f t="shared" si="28"/>
        <v>9</v>
      </c>
      <c r="D489" s="1">
        <f t="shared" si="30"/>
        <v>11.218886411733124</v>
      </c>
      <c r="E489" s="1">
        <f t="shared" si="31"/>
        <v>2.1954767929027647E-2</v>
      </c>
    </row>
    <row r="490" spans="2:5" x14ac:dyDescent="0.25">
      <c r="B490" s="1">
        <f t="shared" si="29"/>
        <v>70.799999999999827</v>
      </c>
      <c r="C490" s="1">
        <f t="shared" si="28"/>
        <v>9</v>
      </c>
      <c r="D490" s="1">
        <f t="shared" si="30"/>
        <v>11.074023441927292</v>
      </c>
      <c r="E490" s="1">
        <f t="shared" si="31"/>
        <v>2.1671278751325438E-2</v>
      </c>
    </row>
    <row r="491" spans="2:5" x14ac:dyDescent="0.25">
      <c r="B491" s="1">
        <f t="shared" si="29"/>
        <v>70.949999999999832</v>
      </c>
      <c r="C491" s="1">
        <f t="shared" si="28"/>
        <v>9</v>
      </c>
      <c r="D491" s="1">
        <f t="shared" si="30"/>
        <v>10.931031003585172</v>
      </c>
      <c r="E491" s="1">
        <f t="shared" si="31"/>
        <v>2.1391450104863347E-2</v>
      </c>
    </row>
    <row r="492" spans="2:5" x14ac:dyDescent="0.25">
      <c r="B492" s="1">
        <f t="shared" si="29"/>
        <v>71.099999999999838</v>
      </c>
      <c r="C492" s="1">
        <f t="shared" si="28"/>
        <v>9</v>
      </c>
      <c r="D492" s="1">
        <f t="shared" si="30"/>
        <v>10.789884943619462</v>
      </c>
      <c r="E492" s="1">
        <f t="shared" si="31"/>
        <v>2.111523472332576E-2</v>
      </c>
    </row>
    <row r="493" spans="2:5" x14ac:dyDescent="0.25">
      <c r="B493" s="1">
        <f t="shared" si="29"/>
        <v>71.249999999999844</v>
      </c>
      <c r="C493" s="1">
        <f t="shared" si="28"/>
        <v>9</v>
      </c>
      <c r="D493" s="1">
        <f t="shared" si="30"/>
        <v>10.650561420817661</v>
      </c>
      <c r="E493" s="1">
        <f t="shared" si="31"/>
        <v>2.0842585950719493E-2</v>
      </c>
    </row>
    <row r="494" spans="2:5" x14ac:dyDescent="0.25">
      <c r="B494" s="1">
        <f t="shared" si="29"/>
        <v>71.399999999999849</v>
      </c>
      <c r="C494" s="1">
        <f t="shared" si="28"/>
        <v>9</v>
      </c>
      <c r="D494" s="1">
        <f t="shared" si="30"/>
        <v>10.513036901815003</v>
      </c>
      <c r="E494" s="1">
        <f t="shared" si="31"/>
        <v>2.0573457733493158E-2</v>
      </c>
    </row>
    <row r="495" spans="2:5" x14ac:dyDescent="0.25">
      <c r="B495" s="1">
        <f t="shared" si="29"/>
        <v>71.549999999999855</v>
      </c>
      <c r="C495" s="1">
        <f t="shared" si="28"/>
        <v>9</v>
      </c>
      <c r="D495" s="1">
        <f t="shared" si="30"/>
        <v>10.377288157119411</v>
      </c>
      <c r="E495" s="1">
        <f t="shared" si="31"/>
        <v>2.0307804612758149E-2</v>
      </c>
    </row>
    <row r="496" spans="2:5" x14ac:dyDescent="0.25">
      <c r="B496" s="1">
        <f t="shared" si="29"/>
        <v>71.699999999999861</v>
      </c>
      <c r="C496" s="1">
        <f t="shared" si="28"/>
        <v>9</v>
      </c>
      <c r="D496" s="1">
        <f t="shared" si="30"/>
        <v>10.243292257187754</v>
      </c>
      <c r="E496" s="1">
        <f t="shared" si="31"/>
        <v>2.0045581716610097E-2</v>
      </c>
    </row>
    <row r="497" spans="2:5" x14ac:dyDescent="0.25">
      <c r="B497" s="1">
        <f t="shared" si="29"/>
        <v>71.849999999999866</v>
      </c>
      <c r="C497" s="1">
        <f t="shared" si="28"/>
        <v>9</v>
      </c>
      <c r="D497" s="1">
        <f t="shared" si="30"/>
        <v>10.111026568552795</v>
      </c>
      <c r="E497" s="1">
        <f t="shared" si="31"/>
        <v>1.9786744752549511E-2</v>
      </c>
    </row>
    <row r="498" spans="2:5" x14ac:dyDescent="0.25">
      <c r="B498" s="1">
        <f t="shared" si="29"/>
        <v>71.999999999999872</v>
      </c>
      <c r="C498" s="1">
        <f t="shared" si="28"/>
        <v>9</v>
      </c>
      <c r="D498" s="1">
        <f t="shared" si="30"/>
        <v>9.9804687500001101</v>
      </c>
      <c r="E498" s="1">
        <f t="shared" si="31"/>
        <v>1.9531250000000226E-2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05"/>
  <sheetViews>
    <sheetView zoomScaleNormal="100" workbookViewId="0">
      <selection activeCell="D12" sqref="D12"/>
    </sheetView>
  </sheetViews>
  <sheetFormatPr defaultRowHeight="15" x14ac:dyDescent="0.25"/>
  <cols>
    <col min="1" max="1" width="2.28515625" style="1" customWidth="1"/>
    <col min="2" max="2" width="13.7109375" style="1" customWidth="1"/>
    <col min="3" max="3" width="5" style="1" customWidth="1"/>
    <col min="4" max="5" width="9.140625" style="1"/>
    <col min="6" max="6" width="14" style="1" customWidth="1"/>
    <col min="7" max="7" width="9.140625" style="1"/>
    <col min="8" max="8" width="9" style="1" customWidth="1"/>
    <col min="9" max="16384" width="9.140625" style="1"/>
  </cols>
  <sheetData>
    <row r="2" spans="2:12" ht="23.25" x14ac:dyDescent="0.35">
      <c r="B2" s="4" t="s">
        <v>27</v>
      </c>
    </row>
    <row r="8" spans="2:12" ht="15.75" thickBot="1" x14ac:dyDescent="0.3">
      <c r="B8" s="7" t="s">
        <v>22</v>
      </c>
      <c r="C8" s="8"/>
      <c r="D8" s="8"/>
      <c r="E8" s="9"/>
      <c r="F8" s="17" t="s">
        <v>19</v>
      </c>
      <c r="G8" s="18"/>
      <c r="H8" s="19"/>
    </row>
    <row r="9" spans="2:12" ht="15.75" thickBot="1" x14ac:dyDescent="0.3">
      <c r="B9" s="10" t="s">
        <v>38</v>
      </c>
      <c r="C9" s="11"/>
      <c r="D9" s="33">
        <v>200</v>
      </c>
      <c r="E9" s="12" t="s">
        <v>1</v>
      </c>
      <c r="F9" s="20" t="s">
        <v>5</v>
      </c>
      <c r="G9" s="33">
        <v>280</v>
      </c>
      <c r="H9" s="21" t="s">
        <v>4</v>
      </c>
    </row>
    <row r="10" spans="2:12" ht="15.75" thickBot="1" x14ac:dyDescent="0.3">
      <c r="B10" s="10" t="s">
        <v>18</v>
      </c>
      <c r="C10" s="11"/>
      <c r="D10" s="33">
        <v>200</v>
      </c>
      <c r="E10" s="12" t="s">
        <v>1</v>
      </c>
      <c r="F10" s="20" t="s">
        <v>29</v>
      </c>
      <c r="G10" s="33">
        <v>1</v>
      </c>
      <c r="H10" s="21"/>
    </row>
    <row r="11" spans="2:12" ht="15.75" thickBot="1" x14ac:dyDescent="0.3">
      <c r="B11" s="10" t="s">
        <v>13</v>
      </c>
      <c r="C11" s="11"/>
      <c r="D11" s="33">
        <v>10</v>
      </c>
      <c r="E11" s="12" t="str">
        <f>IF(D11&gt;1,"doses","dose")</f>
        <v>doses</v>
      </c>
      <c r="F11" s="20" t="s">
        <v>2</v>
      </c>
      <c r="G11" s="33">
        <v>10</v>
      </c>
      <c r="H11" s="21" t="s">
        <v>3</v>
      </c>
      <c r="K11" s="25" t="s">
        <v>17</v>
      </c>
      <c r="L11" s="25" t="s">
        <v>16</v>
      </c>
    </row>
    <row r="12" spans="2:12" ht="15.75" thickBot="1" x14ac:dyDescent="0.3">
      <c r="B12" s="13" t="s">
        <v>7</v>
      </c>
      <c r="C12" s="11"/>
      <c r="D12" s="33">
        <v>8</v>
      </c>
      <c r="E12" s="12" t="s">
        <v>3</v>
      </c>
      <c r="F12" s="20" t="s">
        <v>28</v>
      </c>
      <c r="G12" s="33">
        <v>1</v>
      </c>
      <c r="H12" s="21" t="s">
        <v>3</v>
      </c>
      <c r="J12" s="1" t="s">
        <v>24</v>
      </c>
      <c r="K12" s="25">
        <f>MIN($B$25:$B$505)</f>
        <v>0</v>
      </c>
      <c r="L12" s="25">
        <f>$G$13</f>
        <v>0</v>
      </c>
    </row>
    <row r="13" spans="2:12" ht="15.75" thickBot="1" x14ac:dyDescent="0.3">
      <c r="B13" s="10" t="s">
        <v>12</v>
      </c>
      <c r="C13" s="11"/>
      <c r="D13" s="33">
        <v>0.25</v>
      </c>
      <c r="E13" s="12" t="s">
        <v>3</v>
      </c>
      <c r="F13" s="20" t="s">
        <v>15</v>
      </c>
      <c r="G13" s="33">
        <v>0</v>
      </c>
      <c r="H13" s="21" t="s">
        <v>21</v>
      </c>
      <c r="J13" s="1" t="s">
        <v>25</v>
      </c>
      <c r="K13" s="25">
        <f>MAX($B$25:$B$505)</f>
        <v>120</v>
      </c>
      <c r="L13" s="25">
        <f>$G$13</f>
        <v>0</v>
      </c>
    </row>
    <row r="14" spans="2:12" ht="15.75" thickBot="1" x14ac:dyDescent="0.3">
      <c r="B14" s="10"/>
      <c r="C14" s="11"/>
      <c r="D14" s="11"/>
      <c r="E14" s="12"/>
      <c r="F14" s="20" t="s">
        <v>20</v>
      </c>
      <c r="G14" s="33">
        <v>0</v>
      </c>
      <c r="H14" s="21" t="s">
        <v>21</v>
      </c>
      <c r="J14" s="1" t="s">
        <v>23</v>
      </c>
      <c r="K14" s="25">
        <f>MIN($B$25:$B$505)</f>
        <v>0</v>
      </c>
      <c r="L14" s="25">
        <f>$G$14</f>
        <v>0</v>
      </c>
    </row>
    <row r="15" spans="2:12" x14ac:dyDescent="0.25">
      <c r="B15" s="10"/>
      <c r="C15" s="11"/>
      <c r="D15" s="11"/>
      <c r="E15" s="12"/>
      <c r="F15" s="20" t="s">
        <v>8</v>
      </c>
      <c r="G15" s="5"/>
      <c r="H15" s="21"/>
      <c r="J15" s="1" t="s">
        <v>26</v>
      </c>
      <c r="K15" s="25">
        <f>MAX($B$25:$B$505)</f>
        <v>120</v>
      </c>
      <c r="L15" s="25">
        <f>$G$14</f>
        <v>0</v>
      </c>
    </row>
    <row r="16" spans="2:12" x14ac:dyDescent="0.25">
      <c r="B16" s="10"/>
      <c r="C16" s="11"/>
      <c r="D16" s="11"/>
      <c r="E16" s="12"/>
      <c r="F16" s="20" t="s">
        <v>6</v>
      </c>
      <c r="G16" s="6">
        <f>LN(2)/G11</f>
        <v>6.9314718055994526E-2</v>
      </c>
      <c r="H16" s="21" t="s">
        <v>9</v>
      </c>
      <c r="K16" s="25"/>
      <c r="L16" s="25"/>
    </row>
    <row r="17" spans="2:12" x14ac:dyDescent="0.25">
      <c r="B17" s="10"/>
      <c r="C17" s="11"/>
      <c r="D17" s="11"/>
      <c r="E17" s="12"/>
      <c r="F17" s="20" t="s">
        <v>30</v>
      </c>
      <c r="G17" s="6">
        <f>LN(2)/G12</f>
        <v>0.69314718055994529</v>
      </c>
      <c r="H17" s="21" t="s">
        <v>9</v>
      </c>
      <c r="K17" s="25"/>
      <c r="L17" s="25"/>
    </row>
    <row r="18" spans="2:12" s="32" customFormat="1" x14ac:dyDescent="0.25">
      <c r="B18" s="10"/>
      <c r="C18" s="11"/>
      <c r="D18" s="11"/>
      <c r="E18" s="12"/>
      <c r="F18" s="20" t="s">
        <v>62</v>
      </c>
      <c r="G18" s="6">
        <f>ka/ke</f>
        <v>10</v>
      </c>
      <c r="H18" s="21"/>
      <c r="K18" s="34"/>
      <c r="L18" s="34"/>
    </row>
    <row r="19" spans="2:12" x14ac:dyDescent="0.25">
      <c r="B19" s="10"/>
      <c r="C19" s="11"/>
      <c r="D19" s="11"/>
      <c r="E19" s="12"/>
      <c r="F19" s="20" t="s">
        <v>43</v>
      </c>
      <c r="G19" s="6">
        <f>LN(ka/ke)/(ka-ke)</f>
        <v>3.6910312165415142</v>
      </c>
      <c r="H19" s="21" t="s">
        <v>3</v>
      </c>
      <c r="K19" s="25"/>
      <c r="L19" s="25"/>
    </row>
    <row r="20" spans="2:12" x14ac:dyDescent="0.25">
      <c r="B20" s="10"/>
      <c r="C20" s="11"/>
      <c r="D20" s="11"/>
      <c r="E20" s="12"/>
      <c r="F20" s="20" t="s">
        <v>42</v>
      </c>
      <c r="G20" s="6">
        <f>LN((ka*(1-EXP(-ke*tau)))/(ke*(1-EXP(-ka*tau))))/(ka-ke)</f>
        <v>2.3281299792799821</v>
      </c>
      <c r="H20" s="21" t="s">
        <v>3</v>
      </c>
      <c r="K20" s="25"/>
      <c r="L20" s="25"/>
    </row>
    <row r="21" spans="2:12" x14ac:dyDescent="0.25">
      <c r="B21" s="10"/>
      <c r="C21" s="11"/>
      <c r="D21" s="11"/>
      <c r="E21" s="12"/>
      <c r="F21" s="20" t="s">
        <v>60</v>
      </c>
      <c r="G21" s="6">
        <f>(EXP(-ke*G20)/(1-EXP(-ke*tau))-EXP(-ka*G20)/(1-EXP(-ka*tau)))/(EXP(-ke*G19)-EXP(-ka*G19))</f>
        <v>2.5821052364246504</v>
      </c>
      <c r="H21" s="21"/>
      <c r="K21" s="25"/>
      <c r="L21" s="25"/>
    </row>
    <row r="22" spans="2:12" x14ac:dyDescent="0.25">
      <c r="B22" s="14"/>
      <c r="C22" s="15"/>
      <c r="D22" s="15"/>
      <c r="E22" s="16"/>
      <c r="F22" s="22" t="s">
        <v>61</v>
      </c>
      <c r="G22" s="28">
        <f>1/(1-EXP(-MIN(ka,ke)*tau))</f>
        <v>2.3493435161787271</v>
      </c>
      <c r="H22" s="24"/>
      <c r="K22" s="25"/>
      <c r="L22" s="25"/>
    </row>
    <row r="24" spans="2:12" x14ac:dyDescent="0.25">
      <c r="B24" s="3" t="s">
        <v>11</v>
      </c>
      <c r="C24" s="3" t="s">
        <v>0</v>
      </c>
      <c r="D24" s="3" t="s">
        <v>31</v>
      </c>
      <c r="E24" s="3" t="s">
        <v>32</v>
      </c>
      <c r="G24" s="1" t="s">
        <v>41</v>
      </c>
    </row>
    <row r="25" spans="2:12" x14ac:dyDescent="0.25">
      <c r="B25" s="1">
        <v>0</v>
      </c>
      <c r="C25" s="1">
        <f t="shared" ref="C25:C88" si="0">IF(FLOOR($B25/$D$12,1)+1&lt;=$D$11,FLOOR($B25/$D$12,1)+1,$D$11)</f>
        <v>1</v>
      </c>
      <c r="D25" s="1">
        <f t="shared" ref="D25:D88" si="1">(ka*F*Dose/(Vd*(ka-ke)))*(((1-EXP(-C25*ke*tau))/(1-EXP(-ke*tau)))*EXP(-ke*($B25-(($C25-1)*$D$12)))-((1-EXP(-C25*ka*tau))/(1-EXP(-ka*tau)))*EXP(-ka*($B25-(($C25-1)*$D$12))))+(ka*F*($D$9-$D$10)/(Vd*(ka-ke)))*(EXP(-ke*B25)-EXP(-ka*B25))</f>
        <v>0</v>
      </c>
      <c r="E25" s="1">
        <f t="shared" ref="E25:E88" si="2">(ka*F*($D$9)/(Vd*(ka-ke)))*(EXP(-ke*B25)-EXP(-ka*B25))</f>
        <v>0</v>
      </c>
    </row>
    <row r="26" spans="2:12" x14ac:dyDescent="0.25">
      <c r="B26" s="1">
        <f t="shared" ref="B26:B89" si="3">B25+$D$13</f>
        <v>0.25</v>
      </c>
      <c r="C26" s="1">
        <f t="shared" si="0"/>
        <v>1</v>
      </c>
      <c r="D26" s="1">
        <f t="shared" si="1"/>
        <v>0.1126382407075687</v>
      </c>
      <c r="E26" s="1">
        <f t="shared" si="2"/>
        <v>0.1126382407075687</v>
      </c>
    </row>
    <row r="27" spans="2:12" x14ac:dyDescent="0.25">
      <c r="B27" s="1">
        <f t="shared" si="3"/>
        <v>0.5</v>
      </c>
      <c r="C27" s="1">
        <f t="shared" si="0"/>
        <v>1</v>
      </c>
      <c r="D27" s="1">
        <f t="shared" si="1"/>
        <v>0.20542027598277623</v>
      </c>
      <c r="E27" s="1">
        <f t="shared" si="2"/>
        <v>0.20542027598277623</v>
      </c>
    </row>
    <row r="28" spans="2:12" x14ac:dyDescent="0.25">
      <c r="B28" s="1">
        <f t="shared" si="3"/>
        <v>0.75</v>
      </c>
      <c r="C28" s="1">
        <f t="shared" si="0"/>
        <v>1</v>
      </c>
      <c r="D28" s="1">
        <f t="shared" si="1"/>
        <v>0.28153854241996723</v>
      </c>
      <c r="E28" s="1">
        <f t="shared" si="2"/>
        <v>0.28153854241996723</v>
      </c>
    </row>
    <row r="29" spans="2:12" x14ac:dyDescent="0.25">
      <c r="B29" s="1">
        <f t="shared" si="3"/>
        <v>1</v>
      </c>
      <c r="C29" s="1">
        <f t="shared" si="0"/>
        <v>1</v>
      </c>
      <c r="D29" s="1">
        <f t="shared" si="1"/>
        <v>0.34367697741016462</v>
      </c>
      <c r="E29" s="1">
        <f t="shared" si="2"/>
        <v>0.34367697741016462</v>
      </c>
    </row>
    <row r="30" spans="2:12" x14ac:dyDescent="0.25">
      <c r="B30" s="1">
        <f t="shared" si="3"/>
        <v>1.25</v>
      </c>
      <c r="C30" s="1">
        <f t="shared" si="0"/>
        <v>1</v>
      </c>
      <c r="D30" s="1">
        <f t="shared" si="1"/>
        <v>0.39409193299826506</v>
      </c>
      <c r="E30" s="1">
        <f t="shared" si="2"/>
        <v>0.39409193299826506</v>
      </c>
    </row>
    <row r="31" spans="2:12" x14ac:dyDescent="0.25">
      <c r="B31" s="1">
        <f t="shared" si="3"/>
        <v>1.5</v>
      </c>
      <c r="C31" s="1">
        <f t="shared" si="0"/>
        <v>1</v>
      </c>
      <c r="D31" s="1">
        <f t="shared" si="1"/>
        <v>0.43468021588694961</v>
      </c>
      <c r="E31" s="1">
        <f t="shared" si="2"/>
        <v>0.43468021588694961</v>
      </c>
    </row>
    <row r="32" spans="2:12" x14ac:dyDescent="0.25">
      <c r="B32" s="1">
        <f t="shared" si="3"/>
        <v>1.75</v>
      </c>
      <c r="C32" s="1">
        <f t="shared" si="0"/>
        <v>1</v>
      </c>
      <c r="D32" s="1">
        <f t="shared" si="1"/>
        <v>0.46703630186641298</v>
      </c>
      <c r="E32" s="1">
        <f t="shared" si="2"/>
        <v>0.46703630186641298</v>
      </c>
    </row>
    <row r="33" spans="2:5" x14ac:dyDescent="0.25">
      <c r="B33" s="1">
        <f t="shared" si="3"/>
        <v>2</v>
      </c>
      <c r="C33" s="1">
        <f t="shared" si="0"/>
        <v>1</v>
      </c>
      <c r="D33" s="1">
        <f t="shared" si="1"/>
        <v>0.49250044706041601</v>
      </c>
      <c r="E33" s="1">
        <f t="shared" si="2"/>
        <v>0.49250044706041601</v>
      </c>
    </row>
    <row r="34" spans="2:5" x14ac:dyDescent="0.25">
      <c r="B34" s="1">
        <f t="shared" si="3"/>
        <v>2.25</v>
      </c>
      <c r="C34" s="1">
        <f t="shared" si="0"/>
        <v>1</v>
      </c>
      <c r="D34" s="1">
        <f t="shared" si="1"/>
        <v>0.51219914434061387</v>
      </c>
      <c r="E34" s="1">
        <f t="shared" si="2"/>
        <v>0.51219914434061387</v>
      </c>
    </row>
    <row r="35" spans="2:5" x14ac:dyDescent="0.25">
      <c r="B35" s="1">
        <f t="shared" si="3"/>
        <v>2.5</v>
      </c>
      <c r="C35" s="1">
        <f t="shared" si="0"/>
        <v>1</v>
      </c>
      <c r="D35" s="1">
        <f t="shared" si="1"/>
        <v>0.52707914282307755</v>
      </c>
      <c r="E35" s="1">
        <f t="shared" si="2"/>
        <v>0.52707914282307755</v>
      </c>
    </row>
    <row r="36" spans="2:5" x14ac:dyDescent="0.25">
      <c r="B36" s="1">
        <f t="shared" si="3"/>
        <v>2.75</v>
      </c>
      <c r="C36" s="1">
        <f t="shared" si="0"/>
        <v>1</v>
      </c>
      <c r="D36" s="1">
        <f t="shared" si="1"/>
        <v>0.53793605458640603</v>
      </c>
      <c r="E36" s="1">
        <f t="shared" si="2"/>
        <v>0.53793605458640603</v>
      </c>
    </row>
    <row r="37" spans="2:5" x14ac:dyDescent="0.25">
      <c r="B37" s="1">
        <f t="shared" si="3"/>
        <v>3</v>
      </c>
      <c r="C37" s="1">
        <f t="shared" si="0"/>
        <v>1</v>
      </c>
      <c r="D37" s="1">
        <f t="shared" si="1"/>
        <v>0.54543840980653624</v>
      </c>
      <c r="E37" s="1">
        <f t="shared" si="2"/>
        <v>0.54543840980653624</v>
      </c>
    </row>
    <row r="38" spans="2:5" x14ac:dyDescent="0.25">
      <c r="B38" s="1">
        <f t="shared" si="3"/>
        <v>3.25</v>
      </c>
      <c r="C38" s="1">
        <f t="shared" si="0"/>
        <v>1</v>
      </c>
      <c r="D38" s="1">
        <f t="shared" si="1"/>
        <v>0.55014788448407592</v>
      </c>
      <c r="E38" s="1">
        <f t="shared" si="2"/>
        <v>0.55014788448407592</v>
      </c>
    </row>
    <row r="39" spans="2:5" x14ac:dyDescent="0.25">
      <c r="B39" s="1">
        <f t="shared" si="3"/>
        <v>3.5</v>
      </c>
      <c r="C39" s="1">
        <f t="shared" si="0"/>
        <v>1</v>
      </c>
      <c r="D39" s="1">
        <f t="shared" si="1"/>
        <v>0.552536309720978</v>
      </c>
      <c r="E39" s="1">
        <f t="shared" si="2"/>
        <v>0.552536309720978</v>
      </c>
    </row>
    <row r="40" spans="2:5" x14ac:dyDescent="0.25">
      <c r="B40" s="1">
        <f t="shared" si="3"/>
        <v>3.75</v>
      </c>
      <c r="C40" s="1">
        <f t="shared" si="0"/>
        <v>1</v>
      </c>
      <c r="D40" s="1">
        <f t="shared" si="1"/>
        <v>0.5529999746161115</v>
      </c>
      <c r="E40" s="1">
        <f t="shared" si="2"/>
        <v>0.5529999746161115</v>
      </c>
    </row>
    <row r="41" spans="2:5" x14ac:dyDescent="0.25">
      <c r="B41" s="1">
        <f t="shared" si="3"/>
        <v>4</v>
      </c>
      <c r="C41" s="1">
        <f t="shared" si="0"/>
        <v>1</v>
      </c>
      <c r="D41" s="1">
        <f t="shared" si="1"/>
        <v>0.55187165337714217</v>
      </c>
      <c r="E41" s="1">
        <f t="shared" si="2"/>
        <v>0.55187165337714217</v>
      </c>
    </row>
    <row r="42" spans="2:5" x14ac:dyDescent="0.25">
      <c r="B42" s="1">
        <f t="shared" si="3"/>
        <v>4.25</v>
      </c>
      <c r="C42" s="1">
        <f t="shared" si="0"/>
        <v>1</v>
      </c>
      <c r="D42" s="1">
        <f t="shared" si="1"/>
        <v>0.54943071873650318</v>
      </c>
      <c r="E42" s="1">
        <f t="shared" si="2"/>
        <v>0.54943071873650318</v>
      </c>
    </row>
    <row r="43" spans="2:5" x14ac:dyDescent="0.25">
      <c r="B43" s="1">
        <f t="shared" si="3"/>
        <v>4.5</v>
      </c>
      <c r="C43" s="1">
        <f t="shared" si="0"/>
        <v>1</v>
      </c>
      <c r="D43" s="1">
        <f t="shared" si="1"/>
        <v>0.54591164614972498</v>
      </c>
      <c r="E43" s="1">
        <f t="shared" si="2"/>
        <v>0.54591164614972498</v>
      </c>
    </row>
    <row r="44" spans="2:5" x14ac:dyDescent="0.25">
      <c r="B44" s="1">
        <f t="shared" si="3"/>
        <v>4.75</v>
      </c>
      <c r="C44" s="1">
        <f t="shared" si="0"/>
        <v>1</v>
      </c>
      <c r="D44" s="1">
        <f t="shared" si="1"/>
        <v>0.54151116481077388</v>
      </c>
      <c r="E44" s="1">
        <f t="shared" si="2"/>
        <v>0.54151116481077388</v>
      </c>
    </row>
    <row r="45" spans="2:5" x14ac:dyDescent="0.25">
      <c r="B45" s="1">
        <f t="shared" si="3"/>
        <v>5</v>
      </c>
      <c r="C45" s="1">
        <f t="shared" si="0"/>
        <v>1</v>
      </c>
      <c r="D45" s="1">
        <f t="shared" si="1"/>
        <v>0.5363942707829743</v>
      </c>
      <c r="E45" s="1">
        <f t="shared" si="2"/>
        <v>0.5363942707829743</v>
      </c>
    </row>
    <row r="46" spans="2:5" x14ac:dyDescent="0.25">
      <c r="B46" s="1">
        <f t="shared" si="3"/>
        <v>5.25</v>
      </c>
      <c r="C46" s="1">
        <f t="shared" si="0"/>
        <v>1</v>
      </c>
      <c r="D46" s="1">
        <f t="shared" si="1"/>
        <v>0.53069928328927785</v>
      </c>
      <c r="E46" s="1">
        <f t="shared" si="2"/>
        <v>0.53069928328927785</v>
      </c>
    </row>
    <row r="47" spans="2:5" x14ac:dyDescent="0.25">
      <c r="B47" s="1">
        <f t="shared" si="3"/>
        <v>5.5</v>
      </c>
      <c r="C47" s="1">
        <f t="shared" si="0"/>
        <v>1</v>
      </c>
      <c r="D47" s="1">
        <f t="shared" si="1"/>
        <v>0.52454209640088745</v>
      </c>
      <c r="E47" s="1">
        <f t="shared" si="2"/>
        <v>0.52454209640088745</v>
      </c>
    </row>
    <row r="48" spans="2:5" x14ac:dyDescent="0.25">
      <c r="B48" s="1">
        <f t="shared" si="3"/>
        <v>5.75</v>
      </c>
      <c r="C48" s="1">
        <f t="shared" si="0"/>
        <v>1</v>
      </c>
      <c r="D48" s="1">
        <f t="shared" si="1"/>
        <v>0.51801975414143986</v>
      </c>
      <c r="E48" s="1">
        <f t="shared" si="2"/>
        <v>0.51801975414143986</v>
      </c>
    </row>
    <row r="49" spans="2:5" x14ac:dyDescent="0.25">
      <c r="B49" s="1">
        <f t="shared" si="3"/>
        <v>6</v>
      </c>
      <c r="C49" s="1">
        <f t="shared" si="0"/>
        <v>1</v>
      </c>
      <c r="D49" s="1">
        <f t="shared" si="1"/>
        <v>0.51121345665591056</v>
      </c>
      <c r="E49" s="1">
        <f t="shared" si="2"/>
        <v>0.51121345665591056</v>
      </c>
    </row>
    <row r="50" spans="2:5" x14ac:dyDescent="0.25">
      <c r="B50" s="1">
        <f t="shared" si="3"/>
        <v>6.25</v>
      </c>
      <c r="C50" s="1">
        <f t="shared" si="0"/>
        <v>1</v>
      </c>
      <c r="D50" s="1">
        <f t="shared" si="1"/>
        <v>0.50419108796600443</v>
      </c>
      <c r="E50" s="1">
        <f t="shared" si="2"/>
        <v>0.50419108796600443</v>
      </c>
    </row>
    <row r="51" spans="2:5" x14ac:dyDescent="0.25">
      <c r="B51" s="1">
        <f t="shared" si="3"/>
        <v>6.5</v>
      </c>
      <c r="C51" s="1">
        <f t="shared" si="0"/>
        <v>1</v>
      </c>
      <c r="D51" s="1">
        <f t="shared" si="1"/>
        <v>0.49700934143142173</v>
      </c>
      <c r="E51" s="1">
        <f t="shared" si="2"/>
        <v>0.49700934143142173</v>
      </c>
    </row>
    <row r="52" spans="2:5" x14ac:dyDescent="0.25">
      <c r="B52" s="1">
        <f t="shared" si="3"/>
        <v>6.75</v>
      </c>
      <c r="C52" s="1">
        <f t="shared" si="0"/>
        <v>1</v>
      </c>
      <c r="D52" s="1">
        <f t="shared" si="1"/>
        <v>0.48971550692548038</v>
      </c>
      <c r="E52" s="1">
        <f t="shared" si="2"/>
        <v>0.48971550692548038</v>
      </c>
    </row>
    <row r="53" spans="2:5" x14ac:dyDescent="0.25">
      <c r="B53" s="1">
        <f t="shared" si="3"/>
        <v>7</v>
      </c>
      <c r="C53" s="1">
        <f t="shared" si="0"/>
        <v>1</v>
      </c>
      <c r="D53" s="1">
        <f t="shared" si="1"/>
        <v>0.48234897354957001</v>
      </c>
      <c r="E53" s="1">
        <f t="shared" si="2"/>
        <v>0.48234897354957001</v>
      </c>
    </row>
    <row r="54" spans="2:5" x14ac:dyDescent="0.25">
      <c r="B54" s="1">
        <f t="shared" si="3"/>
        <v>7.25</v>
      </c>
      <c r="C54" s="1">
        <f t="shared" si="0"/>
        <v>1</v>
      </c>
      <c r="D54" s="1">
        <f t="shared" si="1"/>
        <v>0.47494249314720377</v>
      </c>
      <c r="E54" s="1">
        <f t="shared" si="2"/>
        <v>0.47494249314720377</v>
      </c>
    </row>
    <row r="55" spans="2:5" x14ac:dyDescent="0.25">
      <c r="B55" s="1">
        <f t="shared" si="3"/>
        <v>7.5</v>
      </c>
      <c r="C55" s="1">
        <f t="shared" si="0"/>
        <v>1</v>
      </c>
      <c r="D55" s="1">
        <f t="shared" si="1"/>
        <v>0.46752324267725448</v>
      </c>
      <c r="E55" s="1">
        <f t="shared" si="2"/>
        <v>0.46752324267725448</v>
      </c>
    </row>
    <row r="56" spans="2:5" x14ac:dyDescent="0.25">
      <c r="B56" s="1">
        <f t="shared" si="3"/>
        <v>7.75</v>
      </c>
      <c r="C56" s="1">
        <f t="shared" si="0"/>
        <v>1</v>
      </c>
      <c r="D56" s="1">
        <f t="shared" si="1"/>
        <v>0.46011371745051066</v>
      </c>
      <c r="E56" s="1">
        <f t="shared" si="2"/>
        <v>0.46011371745051066</v>
      </c>
    </row>
    <row r="57" spans="2:5" x14ac:dyDescent="0.25">
      <c r="B57" s="1">
        <f t="shared" si="3"/>
        <v>8</v>
      </c>
      <c r="C57" s="1">
        <f t="shared" si="0"/>
        <v>2</v>
      </c>
      <c r="D57" s="1">
        <f t="shared" si="1"/>
        <v>0.45273248214168071</v>
      </c>
      <c r="E57" s="1">
        <f t="shared" si="2"/>
        <v>0.45273248214168066</v>
      </c>
    </row>
    <row r="58" spans="2:5" x14ac:dyDescent="0.25">
      <c r="B58" s="1">
        <f t="shared" si="3"/>
        <v>8.25</v>
      </c>
      <c r="C58" s="1">
        <f t="shared" si="0"/>
        <v>2</v>
      </c>
      <c r="D58" s="1">
        <f t="shared" si="1"/>
        <v>0.55803304291469635</v>
      </c>
      <c r="E58" s="1">
        <f t="shared" si="2"/>
        <v>0.44539480220712768</v>
      </c>
    </row>
    <row r="59" spans="2:5" x14ac:dyDescent="0.25">
      <c r="B59" s="1">
        <f t="shared" si="3"/>
        <v>8.5</v>
      </c>
      <c r="C59" s="1">
        <f t="shared" si="0"/>
        <v>2</v>
      </c>
      <c r="D59" s="1">
        <f t="shared" si="1"/>
        <v>0.64353345072080226</v>
      </c>
      <c r="E59" s="1">
        <f t="shared" si="2"/>
        <v>0.43811317473802586</v>
      </c>
    </row>
    <row r="60" spans="2:5" x14ac:dyDescent="0.25">
      <c r="B60" s="1">
        <f t="shared" si="3"/>
        <v>8.75</v>
      </c>
      <c r="C60" s="1">
        <f t="shared" si="0"/>
        <v>2</v>
      </c>
      <c r="D60" s="1">
        <f t="shared" si="1"/>
        <v>0.71243631717087152</v>
      </c>
      <c r="E60" s="1">
        <f t="shared" si="2"/>
        <v>0.43089777475090413</v>
      </c>
    </row>
    <row r="61" spans="2:5" x14ac:dyDescent="0.25">
      <c r="B61" s="1">
        <f t="shared" si="3"/>
        <v>9</v>
      </c>
      <c r="C61" s="1">
        <f t="shared" si="0"/>
        <v>2</v>
      </c>
      <c r="D61" s="1">
        <f t="shared" si="1"/>
        <v>0.76743380778170978</v>
      </c>
      <c r="E61" s="1">
        <f t="shared" si="2"/>
        <v>0.42375683037154493</v>
      </c>
    </row>
    <row r="62" spans="2:5" x14ac:dyDescent="0.25">
      <c r="B62" s="1">
        <f t="shared" si="3"/>
        <v>9.25</v>
      </c>
      <c r="C62" s="1">
        <f t="shared" si="0"/>
        <v>2</v>
      </c>
      <c r="D62" s="1">
        <f t="shared" si="1"/>
        <v>0.81078887122554733</v>
      </c>
      <c r="E62" s="1">
        <f t="shared" si="2"/>
        <v>0.41669693822728221</v>
      </c>
    </row>
    <row r="63" spans="2:5" x14ac:dyDescent="0.25">
      <c r="B63" s="1">
        <f t="shared" si="3"/>
        <v>9.5</v>
      </c>
      <c r="C63" s="1">
        <f t="shared" si="0"/>
        <v>2</v>
      </c>
      <c r="D63" s="1">
        <f t="shared" si="1"/>
        <v>0.84440354444939736</v>
      </c>
      <c r="E63" s="1">
        <f t="shared" si="2"/>
        <v>0.40972332856244748</v>
      </c>
    </row>
    <row r="64" spans="2:5" x14ac:dyDescent="0.25">
      <c r="B64" s="1">
        <f t="shared" si="3"/>
        <v>9.75</v>
      </c>
      <c r="C64" s="1">
        <f t="shared" si="0"/>
        <v>2</v>
      </c>
      <c r="D64" s="1">
        <f t="shared" si="1"/>
        <v>0.86987638994426897</v>
      </c>
      <c r="E64" s="1">
        <f t="shared" si="2"/>
        <v>0.40284008807785587</v>
      </c>
    </row>
    <row r="65" spans="2:5" x14ac:dyDescent="0.25">
      <c r="B65" s="1">
        <f t="shared" si="3"/>
        <v>10</v>
      </c>
      <c r="C65" s="1">
        <f t="shared" si="0"/>
        <v>2</v>
      </c>
      <c r="D65" s="1">
        <f t="shared" si="1"/>
        <v>0.8885507942826385</v>
      </c>
      <c r="E65" s="1">
        <f t="shared" si="2"/>
        <v>0.39605034722222227</v>
      </c>
    </row>
    <row r="66" spans="2:5" x14ac:dyDescent="0.25">
      <c r="B66" s="1">
        <f t="shared" si="3"/>
        <v>10.25</v>
      </c>
      <c r="C66" s="1">
        <f t="shared" si="0"/>
        <v>2</v>
      </c>
      <c r="D66" s="1">
        <f t="shared" si="1"/>
        <v>0.90155558193355412</v>
      </c>
      <c r="E66" s="1">
        <f t="shared" si="2"/>
        <v>0.38935643759293997</v>
      </c>
    </row>
    <row r="67" spans="2:5" x14ac:dyDescent="0.25">
      <c r="B67" s="1">
        <f t="shared" si="3"/>
        <v>10.5</v>
      </c>
      <c r="C67" s="1">
        <f t="shared" si="0"/>
        <v>2</v>
      </c>
      <c r="D67" s="1">
        <f t="shared" si="1"/>
        <v>0.90983916702658585</v>
      </c>
      <c r="E67" s="1">
        <f t="shared" si="2"/>
        <v>0.38276002420350819</v>
      </c>
    </row>
    <row r="68" spans="2:5" x14ac:dyDescent="0.25">
      <c r="B68" s="1">
        <f t="shared" si="3"/>
        <v>10.75</v>
      </c>
      <c r="C68" s="1">
        <f t="shared" si="0"/>
        <v>2</v>
      </c>
      <c r="D68" s="1">
        <f t="shared" si="1"/>
        <v>0.91419827120437225</v>
      </c>
      <c r="E68" s="1">
        <f t="shared" si="2"/>
        <v>0.37626221661796599</v>
      </c>
    </row>
    <row r="69" spans="2:5" x14ac:dyDescent="0.25">
      <c r="B69" s="1">
        <f t="shared" si="3"/>
        <v>11</v>
      </c>
      <c r="C69" s="1">
        <f t="shared" si="0"/>
        <v>2</v>
      </c>
      <c r="D69" s="1">
        <f t="shared" si="1"/>
        <v>0.91530207212272974</v>
      </c>
      <c r="E69" s="1">
        <f t="shared" si="2"/>
        <v>0.36986366231619344</v>
      </c>
    </row>
    <row r="70" spans="2:5" x14ac:dyDescent="0.25">
      <c r="B70" s="1">
        <f t="shared" si="3"/>
        <v>11.25</v>
      </c>
      <c r="C70" s="1">
        <f t="shared" si="0"/>
        <v>2</v>
      </c>
      <c r="D70" s="1">
        <f t="shared" si="1"/>
        <v>0.91371250960278649</v>
      </c>
      <c r="E70" s="1">
        <f t="shared" si="2"/>
        <v>0.36356462511871035</v>
      </c>
    </row>
    <row r="71" spans="2:5" x14ac:dyDescent="0.25">
      <c r="B71" s="1">
        <f t="shared" si="3"/>
        <v>11.5</v>
      </c>
      <c r="C71" s="1">
        <f t="shared" si="0"/>
        <v>2</v>
      </c>
      <c r="D71" s="1">
        <f t="shared" si="1"/>
        <v>0.90990136077051287</v>
      </c>
      <c r="E71" s="1">
        <f t="shared" si="2"/>
        <v>0.35736505104953487</v>
      </c>
    </row>
    <row r="72" spans="2:5" x14ac:dyDescent="0.25">
      <c r="B72" s="1">
        <f t="shared" si="3"/>
        <v>11.75</v>
      </c>
      <c r="C72" s="1">
        <f t="shared" si="0"/>
        <v>2</v>
      </c>
      <c r="D72" s="1">
        <f t="shared" si="1"/>
        <v>0.9042645982533094</v>
      </c>
      <c r="E72" s="1">
        <f t="shared" si="2"/>
        <v>0.35126462363719774</v>
      </c>
    </row>
    <row r="73" spans="2:5" x14ac:dyDescent="0.25">
      <c r="B73" s="1">
        <f t="shared" si="3"/>
        <v>12</v>
      </c>
      <c r="C73" s="1">
        <f t="shared" si="0"/>
        <v>2</v>
      </c>
      <c r="D73" s="1">
        <f t="shared" si="1"/>
        <v>0.89713446371290584</v>
      </c>
      <c r="E73" s="1">
        <f t="shared" si="2"/>
        <v>0.34526281033576361</v>
      </c>
    </row>
    <row r="74" spans="2:5" x14ac:dyDescent="0.25">
      <c r="B74" s="1">
        <f t="shared" si="3"/>
        <v>12.25</v>
      </c>
      <c r="C74" s="1">
        <f t="shared" si="0"/>
        <v>2</v>
      </c>
      <c r="D74" s="1">
        <f t="shared" si="1"/>
        <v>0.88878962021659924</v>
      </c>
      <c r="E74" s="1">
        <f t="shared" si="2"/>
        <v>0.33935890148009595</v>
      </c>
    </row>
    <row r="75" spans="2:5" x14ac:dyDescent="0.25">
      <c r="B75" s="1">
        <f t="shared" si="3"/>
        <v>12.5</v>
      </c>
      <c r="C75" s="1">
        <f t="shared" si="0"/>
        <v>2</v>
      </c>
      <c r="D75" s="1">
        <f t="shared" si="1"/>
        <v>0.87946368911429396</v>
      </c>
      <c r="E75" s="1">
        <f t="shared" si="2"/>
        <v>0.33355204296456886</v>
      </c>
    </row>
    <row r="76" spans="2:5" x14ac:dyDescent="0.25">
      <c r="B76" s="1">
        <f t="shared" si="3"/>
        <v>12.75</v>
      </c>
      <c r="C76" s="1">
        <f t="shared" si="0"/>
        <v>2</v>
      </c>
      <c r="D76" s="1">
        <f t="shared" si="1"/>
        <v>0.86935242845597271</v>
      </c>
      <c r="E76" s="1">
        <f t="shared" si="2"/>
        <v>0.32784126364519867</v>
      </c>
    </row>
    <row r="77" spans="2:5" x14ac:dyDescent="0.25">
      <c r="B77" s="1">
        <f t="shared" si="3"/>
        <v>13</v>
      </c>
      <c r="C77" s="1">
        <f t="shared" si="0"/>
        <v>2</v>
      </c>
      <c r="D77" s="1">
        <f t="shared" si="1"/>
        <v>0.85861976908902016</v>
      </c>
      <c r="E77" s="1">
        <f t="shared" si="2"/>
        <v>0.32222549830604591</v>
      </c>
    </row>
    <row r="78" spans="2:5" x14ac:dyDescent="0.25">
      <c r="B78" s="1">
        <f t="shared" si="3"/>
        <v>13.25</v>
      </c>
      <c r="C78" s="1">
        <f t="shared" si="0"/>
        <v>2</v>
      </c>
      <c r="D78" s="1">
        <f t="shared" si="1"/>
        <v>0.84740289018621029</v>
      </c>
      <c r="E78" s="1">
        <f t="shared" si="2"/>
        <v>0.31670360689693244</v>
      </c>
    </row>
    <row r="79" spans="2:5" x14ac:dyDescent="0.25">
      <c r="B79" s="1">
        <f t="shared" si="3"/>
        <v>13.5</v>
      </c>
      <c r="C79" s="1">
        <f t="shared" si="0"/>
        <v>2</v>
      </c>
      <c r="D79" s="1">
        <f t="shared" si="1"/>
        <v>0.83581648703789158</v>
      </c>
      <c r="E79" s="1">
        <f t="shared" si="2"/>
        <v>0.31127439063700402</v>
      </c>
    </row>
    <row r="80" spans="2:5" x14ac:dyDescent="0.25">
      <c r="B80" s="1">
        <f t="shared" si="3"/>
        <v>13.75</v>
      </c>
      <c r="C80" s="1">
        <f t="shared" si="0"/>
        <v>2</v>
      </c>
      <c r="D80" s="1">
        <f t="shared" si="1"/>
        <v>0.82395635962549363</v>
      </c>
      <c r="E80" s="1">
        <f t="shared" si="2"/>
        <v>0.30593660548405355</v>
      </c>
    </row>
    <row r="81" spans="2:5" x14ac:dyDescent="0.25">
      <c r="B81" s="1">
        <f t="shared" si="3"/>
        <v>14</v>
      </c>
      <c r="C81" s="1">
        <f t="shared" si="0"/>
        <v>2</v>
      </c>
      <c r="D81" s="1">
        <f t="shared" si="1"/>
        <v>0.81190243004587059</v>
      </c>
      <c r="E81" s="1">
        <f t="shared" si="2"/>
        <v>0.30068897338995998</v>
      </c>
    </row>
    <row r="82" spans="2:5" x14ac:dyDescent="0.25">
      <c r="B82" s="1">
        <f t="shared" si="3"/>
        <v>14.25</v>
      </c>
      <c r="C82" s="1">
        <f t="shared" si="0"/>
        <v>2</v>
      </c>
      <c r="D82" s="1">
        <f t="shared" si="1"/>
        <v>0.79972127966170337</v>
      </c>
      <c r="E82" s="1">
        <f t="shared" si="2"/>
        <v>0.29553019169569883</v>
      </c>
    </row>
    <row r="83" spans="2:5" x14ac:dyDescent="0.25">
      <c r="B83" s="1">
        <f t="shared" si="3"/>
        <v>14.5</v>
      </c>
      <c r="C83" s="1">
        <f t="shared" si="0"/>
        <v>2</v>
      </c>
      <c r="D83" s="1">
        <f t="shared" si="1"/>
        <v>0.78746828239454181</v>
      </c>
      <c r="E83" s="1">
        <f t="shared" si="2"/>
        <v>0.29045894096312008</v>
      </c>
    </row>
    <row r="84" spans="2:5" x14ac:dyDescent="0.25">
      <c r="B84" s="1">
        <f t="shared" si="3"/>
        <v>14.75</v>
      </c>
      <c r="C84" s="1">
        <f t="shared" si="0"/>
        <v>2</v>
      </c>
      <c r="D84" s="1">
        <f t="shared" si="1"/>
        <v>0.77518939841886625</v>
      </c>
      <c r="E84" s="1">
        <f t="shared" si="2"/>
        <v>0.28547389149338581</v>
      </c>
    </row>
    <row r="85" spans="2:5" x14ac:dyDescent="0.25">
      <c r="B85" s="1">
        <f t="shared" si="3"/>
        <v>15</v>
      </c>
      <c r="C85" s="1">
        <f t="shared" si="0"/>
        <v>2</v>
      </c>
      <c r="D85" s="1">
        <f t="shared" si="1"/>
        <v>0.76292268229175164</v>
      </c>
      <c r="E85" s="1">
        <f t="shared" si="2"/>
        <v>0.28057370874218163</v>
      </c>
    </row>
    <row r="86" spans="2:5" x14ac:dyDescent="0.25">
      <c r="B86" s="1">
        <f t="shared" si="3"/>
        <v>15.25</v>
      </c>
      <c r="C86" s="1">
        <f t="shared" si="0"/>
        <v>2</v>
      </c>
      <c r="D86" s="1">
        <f t="shared" si="1"/>
        <v>0.75069955095556629</v>
      </c>
      <c r="E86" s="1">
        <f t="shared" si="2"/>
        <v>0.27575705780836257</v>
      </c>
    </row>
    <row r="87" spans="2:5" x14ac:dyDescent="0.25">
      <c r="B87" s="1">
        <f t="shared" si="3"/>
        <v>15.5</v>
      </c>
      <c r="C87" s="1">
        <f t="shared" si="0"/>
        <v>2</v>
      </c>
      <c r="D87" s="1">
        <f t="shared" si="1"/>
        <v>0.73854584982182703</v>
      </c>
      <c r="E87" s="1">
        <f t="shared" si="2"/>
        <v>0.27102260714457249</v>
      </c>
    </row>
    <row r="88" spans="2:5" x14ac:dyDescent="0.25">
      <c r="B88" s="1">
        <f t="shared" si="3"/>
        <v>15.75</v>
      </c>
      <c r="C88" s="1">
        <f t="shared" si="0"/>
        <v>2</v>
      </c>
      <c r="D88" s="1">
        <f t="shared" si="1"/>
        <v>0.72648274906523014</v>
      </c>
      <c r="E88" s="1">
        <f t="shared" si="2"/>
        <v>0.26636903161471942</v>
      </c>
    </row>
    <row r="89" spans="2:5" x14ac:dyDescent="0.25">
      <c r="B89" s="1">
        <f t="shared" si="3"/>
        <v>16</v>
      </c>
      <c r="C89" s="1">
        <f t="shared" ref="C89:C152" si="4">IF(FLOOR($B89/$D$12,1)+1&lt;=$D$11,FLOOR($B89/$D$12,1)+1,$D$11)</f>
        <v>3</v>
      </c>
      <c r="D89" s="1">
        <f t="shared" ref="D89:D152" si="5">(ka*F*Dose/(Vd*(ka-ke)))*(((1-EXP(-C89*ke*tau))/(1-EXP(-ke*tau)))*EXP(-ke*($B89-(($C89-1)*$D$12)))-((1-EXP(-C89*ka*tau))/(1-EXP(-ka*tau)))*EXP(-ka*($B89-(($C89-1)*$D$12))))+(ka*F*($D$9-$D$10)/(Vd*(ka-ke)))*(EXP(-ke*B89)-EXP(-ka*B89))</f>
        <v>0.71452749714498298</v>
      </c>
      <c r="E89" s="1">
        <f t="shared" ref="E89:E152" si="6">(ka*F*($D$9)/(Vd*(ka-ke)))*(EXP(-ke*B89)-EXP(-ka*B89))</f>
        <v>0.26179501500330249</v>
      </c>
    </row>
    <row r="90" spans="2:5" x14ac:dyDescent="0.25">
      <c r="B90" s="1">
        <f t="shared" ref="B90:B153" si="7">B89+$D$13</f>
        <v>16.25</v>
      </c>
      <c r="C90" s="1">
        <f t="shared" si="4"/>
        <v>3</v>
      </c>
      <c r="D90" s="1">
        <f t="shared" si="5"/>
        <v>0.81533229497956028</v>
      </c>
      <c r="E90" s="1">
        <f t="shared" si="6"/>
        <v>0.25729925206486404</v>
      </c>
    </row>
    <row r="91" spans="2:5" x14ac:dyDescent="0.25">
      <c r="B91" s="1">
        <f t="shared" si="7"/>
        <v>16.5</v>
      </c>
      <c r="C91" s="1">
        <f t="shared" si="4"/>
        <v>3</v>
      </c>
      <c r="D91" s="1">
        <f t="shared" si="5"/>
        <v>0.8964139009085772</v>
      </c>
      <c r="E91" s="1">
        <f t="shared" si="6"/>
        <v>0.25288045018777527</v>
      </c>
    </row>
    <row r="92" spans="2:5" x14ac:dyDescent="0.25">
      <c r="B92" s="1">
        <f t="shared" si="7"/>
        <v>16.75</v>
      </c>
      <c r="C92" s="1">
        <f t="shared" si="4"/>
        <v>3</v>
      </c>
      <c r="D92" s="1">
        <f t="shared" si="5"/>
        <v>0.96097364790561113</v>
      </c>
      <c r="E92" s="1">
        <f t="shared" si="6"/>
        <v>0.24853733073473991</v>
      </c>
    </row>
    <row r="93" spans="2:5" x14ac:dyDescent="0.25">
      <c r="B93" s="1">
        <f t="shared" si="7"/>
        <v>17</v>
      </c>
      <c r="C93" s="1">
        <f t="shared" si="4"/>
        <v>3</v>
      </c>
      <c r="D93" s="1">
        <f t="shared" si="5"/>
        <v>1.0117024378941681</v>
      </c>
      <c r="E93" s="1">
        <f t="shared" si="6"/>
        <v>0.24426863011245861</v>
      </c>
    </row>
    <row r="94" spans="2:5" x14ac:dyDescent="0.25">
      <c r="B94" s="1">
        <f t="shared" si="7"/>
        <v>17.25</v>
      </c>
      <c r="C94" s="1">
        <f t="shared" si="4"/>
        <v>3</v>
      </c>
      <c r="D94" s="1">
        <f t="shared" si="5"/>
        <v>1.05086197184008</v>
      </c>
      <c r="E94" s="1">
        <f t="shared" si="6"/>
        <v>0.24007310061453277</v>
      </c>
    </row>
    <row r="95" spans="2:5" x14ac:dyDescent="0.25">
      <c r="B95" s="1">
        <f t="shared" si="7"/>
        <v>17.5</v>
      </c>
      <c r="C95" s="1">
        <f t="shared" si="4"/>
        <v>3</v>
      </c>
      <c r="D95" s="1">
        <f t="shared" si="5"/>
        <v>1.0803530555240566</v>
      </c>
      <c r="E95" s="1">
        <f t="shared" si="6"/>
        <v>0.2359495110746595</v>
      </c>
    </row>
    <row r="96" spans="2:5" x14ac:dyDescent="0.25">
      <c r="B96" s="1">
        <f t="shared" si="7"/>
        <v>17.75</v>
      </c>
      <c r="C96" s="1">
        <f t="shared" si="4"/>
        <v>3</v>
      </c>
      <c r="D96" s="1">
        <f t="shared" si="5"/>
        <v>1.1017730373055239</v>
      </c>
      <c r="E96" s="1">
        <f t="shared" si="6"/>
        <v>0.23189664736125518</v>
      </c>
    </row>
    <row r="97" spans="2:5" x14ac:dyDescent="0.25">
      <c r="B97" s="1">
        <f t="shared" si="7"/>
        <v>18</v>
      </c>
      <c r="C97" s="1">
        <f t="shared" si="4"/>
        <v>3</v>
      </c>
      <c r="D97" s="1">
        <f t="shared" si="5"/>
        <v>1.1164641070223154</v>
      </c>
      <c r="E97" s="1">
        <f t="shared" si="6"/>
        <v>0.22791331273967713</v>
      </c>
    </row>
    <row r="98" spans="2:5" x14ac:dyDescent="0.25">
      <c r="B98" s="1">
        <f t="shared" si="7"/>
        <v>18.25</v>
      </c>
      <c r="C98" s="1">
        <f t="shared" si="4"/>
        <v>3</v>
      </c>
      <c r="D98" s="1">
        <f t="shared" si="5"/>
        <v>1.1255539100575829</v>
      </c>
      <c r="E98" s="1">
        <f t="shared" si="6"/>
        <v>0.22399832812402931</v>
      </c>
    </row>
    <row r="99" spans="2:5" x14ac:dyDescent="0.25">
      <c r="B99" s="1">
        <f t="shared" si="7"/>
        <v>18.5</v>
      </c>
      <c r="C99" s="1">
        <f t="shared" si="4"/>
        <v>3</v>
      </c>
      <c r="D99" s="1">
        <f t="shared" si="5"/>
        <v>1.1299896992636147</v>
      </c>
      <c r="E99" s="1">
        <f t="shared" si="6"/>
        <v>0.22015053223702902</v>
      </c>
    </row>
    <row r="100" spans="2:5" x14ac:dyDescent="0.25">
      <c r="B100" s="1">
        <f t="shared" si="7"/>
        <v>18.75</v>
      </c>
      <c r="C100" s="1">
        <f t="shared" si="4"/>
        <v>3</v>
      </c>
      <c r="D100" s="1">
        <f t="shared" si="5"/>
        <v>1.130567052897824</v>
      </c>
      <c r="E100" s="1">
        <f t="shared" si="6"/>
        <v>0.216368781693452</v>
      </c>
    </row>
    <row r="101" spans="2:5" x14ac:dyDescent="0.25">
      <c r="B101" s="1">
        <f t="shared" si="7"/>
        <v>19</v>
      </c>
      <c r="C101" s="1">
        <f t="shared" si="4"/>
        <v>3</v>
      </c>
      <c r="D101" s="1">
        <f t="shared" si="5"/>
        <v>1.1279540231429206</v>
      </c>
      <c r="E101" s="1">
        <f t="shared" si="6"/>
        <v>0.21265195102019085</v>
      </c>
    </row>
    <row r="102" spans="2:5" x14ac:dyDescent="0.25">
      <c r="B102" s="1">
        <f t="shared" si="7"/>
        <v>19.25</v>
      </c>
      <c r="C102" s="1">
        <f t="shared" si="4"/>
        <v>3</v>
      </c>
      <c r="D102" s="1">
        <f t="shared" si="5"/>
        <v>1.12271144222666</v>
      </c>
      <c r="E102" s="1">
        <f t="shared" si="6"/>
        <v>0.20899893262387384</v>
      </c>
    </row>
    <row r="103" spans="2:5" x14ac:dyDescent="0.25">
      <c r="B103" s="1">
        <f t="shared" si="7"/>
        <v>19.5</v>
      </c>
      <c r="C103" s="1">
        <f t="shared" si="4"/>
        <v>3</v>
      </c>
      <c r="D103" s="1">
        <f t="shared" si="5"/>
        <v>1.1153099974857448</v>
      </c>
      <c r="E103" s="1">
        <f t="shared" si="6"/>
        <v>0.2054086367152318</v>
      </c>
    </row>
    <row r="104" spans="2:5" x14ac:dyDescent="0.25">
      <c r="B104" s="1">
        <f t="shared" si="7"/>
        <v>19.75</v>
      </c>
      <c r="C104" s="1">
        <f t="shared" si="4"/>
        <v>3</v>
      </c>
      <c r="D104" s="1">
        <f t="shared" si="5"/>
        <v>1.1061445894512369</v>
      </c>
      <c r="E104" s="1">
        <f t="shared" si="6"/>
        <v>0.20187999119792793</v>
      </c>
    </row>
    <row r="105" spans="2:5" x14ac:dyDescent="0.25">
      <c r="B105" s="1">
        <f t="shared" si="7"/>
        <v>20</v>
      </c>
      <c r="C105" s="1">
        <f t="shared" si="4"/>
        <v>3</v>
      </c>
      <c r="D105" s="1">
        <f t="shared" si="5"/>
        <v>1.0955464052412263</v>
      </c>
      <c r="E105" s="1">
        <f t="shared" si="6"/>
        <v>0.19841194152832034</v>
      </c>
    </row>
    <row r="106" spans="2:5" x14ac:dyDescent="0.25">
      <c r="B106" s="1">
        <f t="shared" si="7"/>
        <v>20.25</v>
      </c>
      <c r="C106" s="1">
        <f t="shared" si="4"/>
        <v>3</v>
      </c>
      <c r="D106" s="1">
        <f t="shared" si="5"/>
        <v>1.0837930707681855</v>
      </c>
      <c r="E106" s="1">
        <f t="shared" si="6"/>
        <v>0.19500345055158635</v>
      </c>
    </row>
    <row r="107" spans="2:5" x14ac:dyDescent="0.25">
      <c r="B107" s="1">
        <f t="shared" si="7"/>
        <v>20.5</v>
      </c>
      <c r="C107" s="1">
        <f t="shared" si="4"/>
        <v>3</v>
      </c>
      <c r="D107" s="1">
        <f t="shared" si="5"/>
        <v>1.0711171874330521</v>
      </c>
      <c r="E107" s="1">
        <f t="shared" si="6"/>
        <v>0.19165349831875814</v>
      </c>
    </row>
    <row r="108" spans="2:5" x14ac:dyDescent="0.25">
      <c r="B108" s="1">
        <f t="shared" si="7"/>
        <v>20.75</v>
      </c>
      <c r="C108" s="1">
        <f t="shared" si="4"/>
        <v>3</v>
      </c>
      <c r="D108" s="1">
        <f t="shared" si="5"/>
        <v>1.0577135103444555</v>
      </c>
      <c r="E108" s="1">
        <f t="shared" si="6"/>
        <v>0.18836108188848302</v>
      </c>
    </row>
    <row r="109" spans="2:5" x14ac:dyDescent="0.25">
      <c r="B109" s="1">
        <f t="shared" si="7"/>
        <v>21</v>
      </c>
      <c r="C109" s="1">
        <f t="shared" si="4"/>
        <v>3</v>
      </c>
      <c r="D109" s="1">
        <f t="shared" si="5"/>
        <v>1.0437449842057216</v>
      </c>
      <c r="E109" s="1">
        <f t="shared" si="6"/>
        <v>0.18512521511670132</v>
      </c>
    </row>
    <row r="110" spans="2:5" x14ac:dyDescent="0.25">
      <c r="B110" s="1">
        <f t="shared" si="7"/>
        <v>21.25</v>
      </c>
      <c r="C110" s="1">
        <f t="shared" si="4"/>
        <v>3</v>
      </c>
      <c r="D110" s="1">
        <f t="shared" si="5"/>
        <v>1.0293478186231235</v>
      </c>
      <c r="E110" s="1">
        <f t="shared" si="6"/>
        <v>0.18194492843691337</v>
      </c>
    </row>
    <row r="111" spans="2:5" x14ac:dyDescent="0.25">
      <c r="B111" s="1">
        <f t="shared" si="7"/>
        <v>21.5</v>
      </c>
      <c r="C111" s="1">
        <f t="shared" si="4"/>
        <v>3</v>
      </c>
      <c r="D111" s="1">
        <f t="shared" si="5"/>
        <v>1.0146357556711609</v>
      </c>
      <c r="E111" s="1">
        <f t="shared" si="6"/>
        <v>0.17881926863326944</v>
      </c>
    </row>
    <row r="112" spans="2:5" x14ac:dyDescent="0.25">
      <c r="B112" s="1">
        <f t="shared" si="7"/>
        <v>21.75</v>
      </c>
      <c r="C112" s="1">
        <f t="shared" si="4"/>
        <v>3</v>
      </c>
      <c r="D112" s="1">
        <f t="shared" si="5"/>
        <v>0.99970365823384222</v>
      </c>
      <c r="E112" s="1">
        <f t="shared" si="6"/>
        <v>0.17574729860834887</v>
      </c>
    </row>
    <row r="113" spans="2:5" x14ac:dyDescent="0.25">
      <c r="B113" s="1">
        <f t="shared" si="7"/>
        <v>22</v>
      </c>
      <c r="C113" s="1">
        <f t="shared" si="4"/>
        <v>3</v>
      </c>
      <c r="D113" s="1">
        <f t="shared" si="5"/>
        <v>0.98463052719305466</v>
      </c>
      <c r="E113" s="1">
        <f t="shared" si="6"/>
        <v>0.1727280971471841</v>
      </c>
    </row>
    <row r="114" spans="2:5" x14ac:dyDescent="0.25">
      <c r="B114" s="1">
        <f t="shared" si="7"/>
        <v>22.25</v>
      </c>
      <c r="C114" s="1">
        <f t="shared" si="4"/>
        <v>3</v>
      </c>
      <c r="D114" s="1">
        <f t="shared" si="5"/>
        <v>0.96948203834053015</v>
      </c>
      <c r="E114" s="1">
        <f t="shared" si="6"/>
        <v>0.16976075867882703</v>
      </c>
    </row>
    <row r="115" spans="2:5" x14ac:dyDescent="0.25">
      <c r="B115" s="1">
        <f t="shared" si="7"/>
        <v>22.5</v>
      </c>
      <c r="C115" s="1">
        <f t="shared" si="4"/>
        <v>3</v>
      </c>
      <c r="D115" s="1">
        <f t="shared" si="5"/>
        <v>0.95431267543107712</v>
      </c>
      <c r="E115" s="1">
        <f t="shared" si="6"/>
        <v>0.16684439303653542</v>
      </c>
    </row>
    <row r="116" spans="2:5" x14ac:dyDescent="0.25">
      <c r="B116" s="1">
        <f t="shared" si="7"/>
        <v>22.75</v>
      </c>
      <c r="C116" s="1">
        <f t="shared" si="4"/>
        <v>3</v>
      </c>
      <c r="D116" s="1">
        <f t="shared" si="5"/>
        <v>0.93916752363634037</v>
      </c>
      <c r="E116" s="1">
        <f t="shared" si="6"/>
        <v>0.16397812521747432</v>
      </c>
    </row>
    <row r="117" spans="2:5" x14ac:dyDescent="0.25">
      <c r="B117" s="1">
        <f t="shared" si="7"/>
        <v>23</v>
      </c>
      <c r="C117" s="1">
        <f t="shared" si="4"/>
        <v>3</v>
      </c>
      <c r="D117" s="1">
        <f t="shared" si="5"/>
        <v>0.9240837774344256</v>
      </c>
      <c r="E117" s="1">
        <f t="shared" si="6"/>
        <v>0.1611610951426741</v>
      </c>
    </row>
    <row r="118" spans="2:5" x14ac:dyDescent="0.25">
      <c r="B118" s="1">
        <f t="shared" si="7"/>
        <v>23.25</v>
      </c>
      <c r="C118" s="1">
        <f t="shared" si="4"/>
        <v>3</v>
      </c>
      <c r="D118" s="1">
        <f t="shared" si="5"/>
        <v>0.90909200837342197</v>
      </c>
      <c r="E118" s="1">
        <f t="shared" si="6"/>
        <v>0.15839245741785576</v>
      </c>
    </row>
    <row r="119" spans="2:5" x14ac:dyDescent="0.25">
      <c r="B119" s="1">
        <f t="shared" si="7"/>
        <v>23.5</v>
      </c>
      <c r="C119" s="1">
        <f t="shared" si="4"/>
        <v>3</v>
      </c>
      <c r="D119" s="1">
        <f t="shared" si="5"/>
        <v>0.89421723091745431</v>
      </c>
      <c r="E119" s="1">
        <f t="shared" si="6"/>
        <v>0.15567138109562753</v>
      </c>
    </row>
    <row r="120" spans="2:5" x14ac:dyDescent="0.25">
      <c r="B120" s="1">
        <f t="shared" si="7"/>
        <v>23.75</v>
      </c>
      <c r="C120" s="1">
        <f t="shared" si="4"/>
        <v>3</v>
      </c>
      <c r="D120" s="1">
        <f t="shared" si="5"/>
        <v>0.87947979850469427</v>
      </c>
      <c r="E120" s="1">
        <f t="shared" si="6"/>
        <v>0.15299704943946424</v>
      </c>
    </row>
    <row r="121" spans="2:5" x14ac:dyDescent="0.25">
      <c r="B121" s="1">
        <f t="shared" si="7"/>
        <v>24</v>
      </c>
      <c r="C121" s="1">
        <f t="shared" si="4"/>
        <v>4</v>
      </c>
      <c r="D121" s="1">
        <f t="shared" si="5"/>
        <v>0.86489615683478882</v>
      </c>
      <c r="E121" s="1">
        <f t="shared" si="6"/>
        <v>0.15036865968980559</v>
      </c>
    </row>
    <row r="122" spans="2:5" x14ac:dyDescent="0.25">
      <c r="B122" s="1">
        <f t="shared" si="7"/>
        <v>24.25</v>
      </c>
      <c r="C122" s="1">
        <f t="shared" si="4"/>
        <v>4</v>
      </c>
      <c r="D122" s="1">
        <f t="shared" si="5"/>
        <v>0.96311771781210487</v>
      </c>
      <c r="E122" s="1">
        <f t="shared" si="6"/>
        <v>0.14778542283254423</v>
      </c>
    </row>
    <row r="123" spans="2:5" x14ac:dyDescent="0.25">
      <c r="B123" s="1">
        <f t="shared" si="7"/>
        <v>24.5</v>
      </c>
      <c r="C123" s="1">
        <f t="shared" si="4"/>
        <v>4</v>
      </c>
      <c r="D123" s="1">
        <f t="shared" si="5"/>
        <v>1.0416604642787002</v>
      </c>
      <c r="E123" s="1">
        <f t="shared" si="6"/>
        <v>0.14524656337012279</v>
      </c>
    </row>
    <row r="124" spans="2:5" x14ac:dyDescent="0.25">
      <c r="B124" s="1">
        <f t="shared" si="7"/>
        <v>24.75</v>
      </c>
      <c r="C124" s="1">
        <f t="shared" si="4"/>
        <v>4</v>
      </c>
      <c r="D124" s="1">
        <f t="shared" si="5"/>
        <v>1.103724967001023</v>
      </c>
      <c r="E124" s="1">
        <f t="shared" si="6"/>
        <v>0.14275131909541167</v>
      </c>
    </row>
    <row r="125" spans="2:5" x14ac:dyDescent="0.25">
      <c r="B125" s="1">
        <f t="shared" si="7"/>
        <v>25</v>
      </c>
      <c r="C125" s="1">
        <f t="shared" si="4"/>
        <v>4</v>
      </c>
      <c r="D125" s="1">
        <f t="shared" si="5"/>
        <v>1.1520013787626719</v>
      </c>
      <c r="E125" s="1">
        <f t="shared" si="6"/>
        <v>0.14029894086850361</v>
      </c>
    </row>
    <row r="126" spans="2:5" x14ac:dyDescent="0.25">
      <c r="B126" s="1">
        <f t="shared" si="7"/>
        <v>25.25</v>
      </c>
      <c r="C126" s="1">
        <f t="shared" si="4"/>
        <v>4</v>
      </c>
      <c r="D126" s="1">
        <f t="shared" si="5"/>
        <v>1.1887506642366088</v>
      </c>
      <c r="E126" s="1">
        <f t="shared" si="6"/>
        <v>0.13788869239652868</v>
      </c>
    </row>
    <row r="127" spans="2:5" x14ac:dyDescent="0.25">
      <c r="B127" s="1">
        <f t="shared" si="7"/>
        <v>25.5</v>
      </c>
      <c r="C127" s="1">
        <f t="shared" si="4"/>
        <v>4</v>
      </c>
      <c r="D127" s="1">
        <f t="shared" si="5"/>
        <v>1.2158729055406243</v>
      </c>
      <c r="E127" s="1">
        <f t="shared" si="6"/>
        <v>0.13551985001656766</v>
      </c>
    </row>
    <row r="128" spans="2:5" x14ac:dyDescent="0.25">
      <c r="B128" s="1">
        <f t="shared" si="7"/>
        <v>25.75</v>
      </c>
      <c r="C128" s="1">
        <f t="shared" si="4"/>
        <v>4</v>
      </c>
      <c r="D128" s="1">
        <f t="shared" si="5"/>
        <v>1.2349647397872434</v>
      </c>
      <c r="E128" s="1">
        <f t="shared" si="6"/>
        <v>0.1331917024817191</v>
      </c>
    </row>
    <row r="129" spans="2:5" x14ac:dyDescent="0.25">
      <c r="B129" s="1">
        <f t="shared" si="7"/>
        <v>26</v>
      </c>
      <c r="C129" s="1">
        <f t="shared" si="4"/>
        <v>4</v>
      </c>
      <c r="D129" s="1">
        <f t="shared" si="5"/>
        <v>1.2473676577726733</v>
      </c>
      <c r="E129" s="1">
        <f t="shared" si="6"/>
        <v>0.13090355075035767</v>
      </c>
    </row>
    <row r="130" spans="2:5" x14ac:dyDescent="0.25">
      <c r="B130" s="1">
        <f t="shared" si="7"/>
        <v>26.25</v>
      </c>
      <c r="C130" s="1">
        <f t="shared" si="4"/>
        <v>4</v>
      </c>
      <c r="D130" s="1">
        <f t="shared" si="5"/>
        <v>1.2542086178361889</v>
      </c>
      <c r="E130" s="1">
        <f t="shared" si="6"/>
        <v>0.12865470777860574</v>
      </c>
    </row>
    <row r="131" spans="2:5" x14ac:dyDescent="0.25">
      <c r="B131" s="1">
        <f t="shared" si="7"/>
        <v>26.5</v>
      </c>
      <c r="C131" s="1">
        <f t="shared" si="4"/>
        <v>4</v>
      </c>
      <c r="D131" s="1">
        <f t="shared" si="5"/>
        <v>1.2564341975796431</v>
      </c>
      <c r="E131" s="1">
        <f t="shared" si="6"/>
        <v>0.12644449831602833</v>
      </c>
    </row>
    <row r="132" spans="2:5" x14ac:dyDescent="0.25">
      <c r="B132" s="1">
        <f t="shared" si="7"/>
        <v>26.75</v>
      </c>
      <c r="C132" s="1">
        <f t="shared" si="4"/>
        <v>4</v>
      </c>
      <c r="D132" s="1">
        <f t="shared" si="5"/>
        <v>1.2548393116023737</v>
      </c>
      <c r="E132" s="1">
        <f t="shared" si="6"/>
        <v>0.12427225870454967</v>
      </c>
    </row>
    <row r="133" spans="2:5" x14ac:dyDescent="0.25">
      <c r="B133" s="1">
        <f t="shared" si="7"/>
        <v>27</v>
      </c>
      <c r="C133" s="1">
        <f t="shared" si="4"/>
        <v>4</v>
      </c>
      <c r="D133" s="1">
        <f t="shared" si="5"/>
        <v>1.2500913598235033</v>
      </c>
      <c r="E133" s="1">
        <f t="shared" si="6"/>
        <v>0.12213733668058252</v>
      </c>
    </row>
    <row r="134" spans="2:5" x14ac:dyDescent="0.25">
      <c r="B134" s="1">
        <f t="shared" si="7"/>
        <v>27.25</v>
      </c>
      <c r="C134" s="1">
        <f t="shared" si="4"/>
        <v>4</v>
      </c>
      <c r="D134" s="1">
        <f t="shared" si="5"/>
        <v>1.2427505334070137</v>
      </c>
      <c r="E134" s="1">
        <f t="shared" si="6"/>
        <v>0.12003909118035325</v>
      </c>
    </row>
    <row r="135" spans="2:5" x14ac:dyDescent="0.25">
      <c r="B135" s="1">
        <f t="shared" si="7"/>
        <v>27.5</v>
      </c>
      <c r="C135" s="1">
        <f t="shared" si="4"/>
        <v>4</v>
      </c>
      <c r="D135" s="1">
        <f t="shared" si="5"/>
        <v>1.2332868896341449</v>
      </c>
      <c r="E135" s="1">
        <f t="shared" si="6"/>
        <v>0.11797689214840008</v>
      </c>
    </row>
    <row r="136" spans="2:5" x14ac:dyDescent="0.25">
      <c r="B136" s="1">
        <f t="shared" si="7"/>
        <v>27.75</v>
      </c>
      <c r="C136" s="1">
        <f t="shared" si="4"/>
        <v>4</v>
      </c>
      <c r="D136" s="1">
        <f t="shared" si="5"/>
        <v>1.2220947098004546</v>
      </c>
      <c r="E136" s="1">
        <f t="shared" si="6"/>
        <v>0.11595012034921746</v>
      </c>
    </row>
    <row r="137" spans="2:5" x14ac:dyDescent="0.25">
      <c r="B137" s="1">
        <f t="shared" si="7"/>
        <v>28</v>
      </c>
      <c r="C137" s="1">
        <f t="shared" si="4"/>
        <v>4</v>
      </c>
      <c r="D137" s="1">
        <f t="shared" si="5"/>
        <v>1.2095045724232414</v>
      </c>
      <c r="E137" s="1">
        <f t="shared" si="6"/>
        <v>0.11395816718201518</v>
      </c>
    </row>
    <row r="138" spans="2:5" x14ac:dyDescent="0.25">
      <c r="B138" s="1">
        <f t="shared" si="7"/>
        <v>28.25</v>
      </c>
      <c r="C138" s="1">
        <f t="shared" si="4"/>
        <v>4</v>
      </c>
      <c r="D138" s="1">
        <f t="shared" si="5"/>
        <v>1.1957935052667437</v>
      </c>
      <c r="E138" s="1">
        <f t="shared" si="6"/>
        <v>0.11200043449855808</v>
      </c>
    </row>
    <row r="139" spans="2:5" x14ac:dyDescent="0.25">
      <c r="B139" s="1">
        <f t="shared" si="7"/>
        <v>28.5</v>
      </c>
      <c r="C139" s="1">
        <f t="shared" si="4"/>
        <v>4</v>
      </c>
      <c r="D139" s="1">
        <f t="shared" si="5"/>
        <v>1.1811935218571019</v>
      </c>
      <c r="E139" s="1">
        <f t="shared" si="6"/>
        <v>0.11007633442404971</v>
      </c>
    </row>
    <row r="140" spans="2:5" x14ac:dyDescent="0.25">
      <c r="B140" s="1">
        <f t="shared" si="7"/>
        <v>28.75</v>
      </c>
      <c r="C140" s="1">
        <f t="shared" si="4"/>
        <v>4</v>
      </c>
      <c r="D140" s="1">
        <f t="shared" si="5"/>
        <v>1.1658987995254766</v>
      </c>
      <c r="E140" s="1">
        <f t="shared" si="6"/>
        <v>0.10818528918102094</v>
      </c>
    </row>
    <row r="141" spans="2:5" x14ac:dyDescent="0.25">
      <c r="B141" s="1">
        <f t="shared" si="7"/>
        <v>29</v>
      </c>
      <c r="C141" s="1">
        <f t="shared" si="4"/>
        <v>4</v>
      </c>
      <c r="D141" s="1">
        <f t="shared" si="5"/>
        <v>1.1500717151219055</v>
      </c>
      <c r="E141" s="1">
        <f t="shared" si="6"/>
        <v>0.10632673091618375</v>
      </c>
    </row>
    <row r="142" spans="2:5" x14ac:dyDescent="0.25">
      <c r="B142" s="1">
        <f t="shared" si="7"/>
        <v>29.25</v>
      </c>
      <c r="C142" s="1">
        <f t="shared" si="4"/>
        <v>4</v>
      </c>
      <c r="D142" s="1">
        <f t="shared" si="5"/>
        <v>1.1338479201533322</v>
      </c>
      <c r="E142" s="1">
        <f t="shared" si="6"/>
        <v>0.10450010153020861</v>
      </c>
    </row>
    <row r="143" spans="2:5" x14ac:dyDescent="0.25">
      <c r="B143" s="1">
        <f t="shared" si="7"/>
        <v>29.5</v>
      </c>
      <c r="C143" s="1">
        <f t="shared" si="4"/>
        <v>4</v>
      </c>
      <c r="D143" s="1">
        <f t="shared" si="5"/>
        <v>1.1173406081815445</v>
      </c>
      <c r="E143" s="1">
        <f t="shared" si="6"/>
        <v>0.1027048525103835</v>
      </c>
    </row>
    <row r="144" spans="2:5" x14ac:dyDescent="0.25">
      <c r="B144" s="1">
        <f t="shared" si="7"/>
        <v>29.75</v>
      </c>
      <c r="C144" s="1">
        <f t="shared" si="4"/>
        <v>4</v>
      </c>
      <c r="D144" s="1">
        <f t="shared" si="5"/>
        <v>1.1006441029999539</v>
      </c>
      <c r="E144" s="1">
        <f t="shared" si="6"/>
        <v>0.1009404447661114</v>
      </c>
    </row>
    <row r="145" spans="2:5" x14ac:dyDescent="0.25">
      <c r="B145" s="1">
        <f t="shared" si="7"/>
        <v>30</v>
      </c>
      <c r="C145" s="1">
        <f t="shared" si="4"/>
        <v>4</v>
      </c>
      <c r="D145" s="1">
        <f t="shared" si="5"/>
        <v>1.0838368756602592</v>
      </c>
      <c r="E145" s="1">
        <f t="shared" si="6"/>
        <v>9.9206348467204331E-2</v>
      </c>
    </row>
    <row r="146" spans="2:5" x14ac:dyDescent="0.25">
      <c r="B146" s="1">
        <f t="shared" si="7"/>
        <v>30.25</v>
      </c>
      <c r="C146" s="1">
        <f t="shared" si="4"/>
        <v>4</v>
      </c>
      <c r="D146" s="1">
        <f t="shared" si="5"/>
        <v>1.0669840812254594</v>
      </c>
      <c r="E146" s="1">
        <f t="shared" si="6"/>
        <v>9.750204288492903E-2</v>
      </c>
    </row>
    <row r="147" spans="2:5" x14ac:dyDescent="0.25">
      <c r="B147" s="1">
        <f t="shared" si="7"/>
        <v>30.5</v>
      </c>
      <c r="C147" s="1">
        <f t="shared" si="4"/>
        <v>4</v>
      </c>
      <c r="D147" s="1">
        <f t="shared" si="5"/>
        <v>1.0501396916668402</v>
      </c>
      <c r="E147" s="1">
        <f t="shared" si="6"/>
        <v>9.5827016235762869E-2</v>
      </c>
    </row>
    <row r="148" spans="2:5" x14ac:dyDescent="0.25">
      <c r="B148" s="1">
        <f t="shared" si="7"/>
        <v>30.75</v>
      </c>
      <c r="C148" s="1">
        <f t="shared" si="4"/>
        <v>4</v>
      </c>
      <c r="D148" s="1">
        <f t="shared" si="5"/>
        <v>1.0333482891641559</v>
      </c>
      <c r="E148" s="1">
        <f t="shared" si="6"/>
        <v>9.4180765527815236E-2</v>
      </c>
    </row>
    <row r="149" spans="2:5" x14ac:dyDescent="0.25">
      <c r="B149" s="1">
        <f t="shared" si="7"/>
        <v>31</v>
      </c>
      <c r="C149" s="1">
        <f t="shared" si="4"/>
        <v>4</v>
      </c>
      <c r="D149" s="1">
        <f t="shared" si="5"/>
        <v>1.0166465738442985</v>
      </c>
      <c r="E149" s="1">
        <f t="shared" si="6"/>
        <v>9.256279640987275E-2</v>
      </c>
    </row>
    <row r="150" spans="2:5" x14ac:dyDescent="0.25">
      <c r="B150" s="1">
        <f t="shared" si="7"/>
        <v>31.25</v>
      </c>
      <c r="C150" s="1">
        <f t="shared" si="4"/>
        <v>4</v>
      </c>
      <c r="D150" s="1">
        <f t="shared" si="5"/>
        <v>1.0000646313964467</v>
      </c>
      <c r="E150" s="1">
        <f t="shared" si="6"/>
        <v>9.0972623023024599E-2</v>
      </c>
    </row>
    <row r="151" spans="2:5" x14ac:dyDescent="0.25">
      <c r="B151" s="1">
        <f t="shared" si="7"/>
        <v>31.5</v>
      </c>
      <c r="C151" s="1">
        <f t="shared" si="4"/>
        <v>4</v>
      </c>
      <c r="D151" s="1">
        <f t="shared" si="5"/>
        <v>0.98362699877228121</v>
      </c>
      <c r="E151" s="1">
        <f t="shared" si="6"/>
        <v>8.9409767854826641E-2</v>
      </c>
    </row>
    <row r="152" spans="2:5" x14ac:dyDescent="0.25">
      <c r="B152" s="1">
        <f t="shared" si="7"/>
        <v>31.75</v>
      </c>
      <c r="C152" s="1">
        <f t="shared" si="4"/>
        <v>4</v>
      </c>
      <c r="D152" s="1">
        <f t="shared" si="5"/>
        <v>0.96735356010065576</v>
      </c>
      <c r="E152" s="1">
        <f t="shared" si="6"/>
        <v>8.7873761595961275E-2</v>
      </c>
    </row>
    <row r="153" spans="2:5" x14ac:dyDescent="0.25">
      <c r="B153" s="1">
        <f t="shared" si="7"/>
        <v>32</v>
      </c>
      <c r="C153" s="1">
        <f t="shared" ref="C153:C216" si="8">IF(FLOOR($B153/$D$12,1)+1&lt;=$D$11,FLOOR($B153/$D$12,1)+1,$D$11)</f>
        <v>5</v>
      </c>
      <c r="D153" s="1">
        <f t="shared" ref="D153:D216" si="9">(ka*F*Dose/(Vd*(ka-ke)))*(((1-EXP(-C153*ke*tau))/(1-EXP(-ke*tau)))*EXP(-ke*($B153-(($C153-1)*$D$12)))-((1-EXP(-C153*ka*tau))/(1-EXP(-ka*tau)))*EXP(-ka*($B153-(($C153-1)*$D$12))))+(ka*F*($D$9-$D$10)/(Vd*(ka-ke)))*(EXP(-ke*B153)-EXP(-ka*B153))</f>
        <v>0.95126029983414184</v>
      </c>
      <c r="E153" s="1">
        <f t="shared" ref="E153:E216" si="10">(ka*F*($D$9)/(Vd*(ka-ke)))*(EXP(-ke*B153)-EXP(-ka*B153))</f>
        <v>8.6364142999353091E-2</v>
      </c>
    </row>
    <row r="154" spans="2:5" x14ac:dyDescent="0.25">
      <c r="B154" s="1">
        <f t="shared" ref="B154:B217" si="11">B153+$D$13</f>
        <v>32.25</v>
      </c>
      <c r="C154" s="1">
        <f t="shared" si="8"/>
        <v>5</v>
      </c>
      <c r="D154" s="1">
        <f t="shared" si="9"/>
        <v>1.0479981765538025</v>
      </c>
      <c r="E154" s="1">
        <f t="shared" si="10"/>
        <v>8.4880458741697515E-2</v>
      </c>
    </row>
    <row r="155" spans="2:5" x14ac:dyDescent="0.25">
      <c r="B155" s="1">
        <f t="shared" si="11"/>
        <v>32.5</v>
      </c>
      <c r="C155" s="1">
        <f t="shared" si="8"/>
        <v>5</v>
      </c>
      <c r="D155" s="1">
        <f t="shared" si="9"/>
        <v>1.125082727566064</v>
      </c>
      <c r="E155" s="1">
        <f t="shared" si="10"/>
        <v>8.3422263287363671E-2</v>
      </c>
    </row>
    <row r="156" spans="2:5" x14ac:dyDescent="0.25">
      <c r="B156" s="1">
        <f t="shared" si="11"/>
        <v>32.75</v>
      </c>
      <c r="C156" s="1">
        <f t="shared" si="8"/>
        <v>5</v>
      </c>
      <c r="D156" s="1">
        <f t="shared" si="9"/>
        <v>1.1857140857556538</v>
      </c>
      <c r="E156" s="1">
        <f t="shared" si="10"/>
        <v>8.1989118754630622E-2</v>
      </c>
    </row>
    <row r="157" spans="2:5" x14ac:dyDescent="0.25">
      <c r="B157" s="1">
        <f t="shared" si="11"/>
        <v>33</v>
      </c>
      <c r="C157" s="1">
        <f t="shared" si="8"/>
        <v>5</v>
      </c>
      <c r="D157" s="1">
        <f t="shared" si="9"/>
        <v>1.2325819735468895</v>
      </c>
      <c r="E157" s="1">
        <f t="shared" si="10"/>
        <v>8.0580594784217585E-2</v>
      </c>
    </row>
    <row r="158" spans="2:5" x14ac:dyDescent="0.25">
      <c r="B158" s="1">
        <f t="shared" si="11"/>
        <v>33.25</v>
      </c>
      <c r="C158" s="1">
        <f t="shared" si="8"/>
        <v>5</v>
      </c>
      <c r="D158" s="1">
        <f t="shared" si="9"/>
        <v>1.2679469326466788</v>
      </c>
      <c r="E158" s="1">
        <f t="shared" si="10"/>
        <v>7.9196268410069895E-2</v>
      </c>
    </row>
    <row r="159" spans="2:5" x14ac:dyDescent="0.25">
      <c r="B159" s="1">
        <f t="shared" si="11"/>
        <v>33.5</v>
      </c>
      <c r="C159" s="1">
        <f t="shared" si="8"/>
        <v>5</v>
      </c>
      <c r="D159" s="1">
        <f t="shared" si="9"/>
        <v>1.293708629472986</v>
      </c>
      <c r="E159" s="1">
        <f t="shared" si="10"/>
        <v>7.7835723932361739E-2</v>
      </c>
    </row>
    <row r="160" spans="2:5" x14ac:dyDescent="0.25">
      <c r="B160" s="1">
        <f t="shared" si="11"/>
        <v>33.75</v>
      </c>
      <c r="C160" s="1">
        <f t="shared" si="8"/>
        <v>5</v>
      </c>
      <c r="D160" s="1">
        <f t="shared" si="9"/>
        <v>1.3114632925799221</v>
      </c>
      <c r="E160" s="1">
        <f t="shared" si="10"/>
        <v>7.6498552792678878E-2</v>
      </c>
    </row>
    <row r="161" spans="2:5" x14ac:dyDescent="0.25">
      <c r="B161" s="1">
        <f t="shared" si="11"/>
        <v>34</v>
      </c>
      <c r="C161" s="1">
        <f t="shared" si="8"/>
        <v>5</v>
      </c>
      <c r="D161" s="1">
        <f t="shared" si="9"/>
        <v>1.3225520112240161</v>
      </c>
      <c r="E161" s="1">
        <f t="shared" si="10"/>
        <v>7.5184353451343042E-2</v>
      </c>
    </row>
    <row r="162" spans="2:5" x14ac:dyDescent="0.25">
      <c r="B162" s="1">
        <f t="shared" si="11"/>
        <v>34.25</v>
      </c>
      <c r="C162" s="1">
        <f t="shared" si="8"/>
        <v>5</v>
      </c>
      <c r="D162" s="1">
        <f t="shared" si="9"/>
        <v>1.328101349103032</v>
      </c>
      <c r="E162" s="1">
        <f t="shared" si="10"/>
        <v>7.3892731266843106E-2</v>
      </c>
    </row>
    <row r="163" spans="2:5" x14ac:dyDescent="0.25">
      <c r="B163" s="1">
        <f t="shared" si="11"/>
        <v>34.5</v>
      </c>
      <c r="C163" s="1">
        <f t="shared" si="8"/>
        <v>5</v>
      </c>
      <c r="D163" s="1">
        <f t="shared" si="9"/>
        <v>1.3290574959569783</v>
      </c>
      <c r="E163" s="1">
        <f t="shared" si="10"/>
        <v>7.2623298377335374E-2</v>
      </c>
    </row>
    <row r="164" spans="2:5" x14ac:dyDescent="0.25">
      <c r="B164" s="1">
        <f t="shared" si="11"/>
        <v>34.75</v>
      </c>
      <c r="C164" s="1">
        <f t="shared" si="8"/>
        <v>5</v>
      </c>
      <c r="D164" s="1">
        <f t="shared" si="9"/>
        <v>1.3262149851865528</v>
      </c>
      <c r="E164" s="1">
        <f t="shared" si="10"/>
        <v>7.1375673584179206E-2</v>
      </c>
    </row>
    <row r="165" spans="2:5" x14ac:dyDescent="0.25">
      <c r="B165" s="1">
        <f t="shared" si="11"/>
        <v>35</v>
      </c>
      <c r="C165" s="1">
        <f t="shared" si="8"/>
        <v>5</v>
      </c>
      <c r="D165" s="1">
        <f t="shared" si="9"/>
        <v>1.3202408420609753</v>
      </c>
      <c r="E165" s="1">
        <f t="shared" si="10"/>
        <v>7.014948223747193E-2</v>
      </c>
    </row>
    <row r="166" spans="2:5" x14ac:dyDescent="0.25">
      <c r="B166" s="1">
        <f t="shared" si="11"/>
        <v>35.25</v>
      </c>
      <c r="C166" s="1">
        <f t="shared" si="8"/>
        <v>5</v>
      </c>
      <c r="D166" s="1">
        <f t="shared" si="9"/>
        <v>1.3116948895305633</v>
      </c>
      <c r="E166" s="1">
        <f t="shared" si="10"/>
        <v>6.8944356123549835E-2</v>
      </c>
    </row>
    <row r="167" spans="2:5" x14ac:dyDescent="0.25">
      <c r="B167" s="1">
        <f t="shared" si="11"/>
        <v>35.5</v>
      </c>
      <c r="C167" s="1">
        <f t="shared" si="8"/>
        <v>5</v>
      </c>
      <c r="D167" s="1">
        <f t="shared" si="9"/>
        <v>1.3010468229885657</v>
      </c>
      <c r="E167" s="1">
        <f t="shared" si="10"/>
        <v>6.775993335442082E-2</v>
      </c>
    </row>
    <row r="168" spans="2:5" x14ac:dyDescent="0.25">
      <c r="B168" s="1">
        <f t="shared" si="11"/>
        <v>35.75</v>
      </c>
      <c r="C168" s="1">
        <f t="shared" si="8"/>
        <v>5</v>
      </c>
      <c r="D168" s="1">
        <f t="shared" si="9"/>
        <v>1.2886905680595511</v>
      </c>
      <c r="E168" s="1">
        <f t="shared" si="10"/>
        <v>6.6595858259096238E-2</v>
      </c>
    </row>
    <row r="169" spans="2:5" x14ac:dyDescent="0.25">
      <c r="B169" s="1">
        <f t="shared" si="11"/>
        <v>36</v>
      </c>
      <c r="C169" s="1">
        <f t="shared" si="8"/>
        <v>5</v>
      </c>
      <c r="D169" s="1">
        <f t="shared" si="9"/>
        <v>1.2749563537000304</v>
      </c>
      <c r="E169" s="1">
        <f t="shared" si="10"/>
        <v>6.5451781276788884E-2</v>
      </c>
    </row>
    <row r="170" spans="2:5" x14ac:dyDescent="0.25">
      <c r="B170" s="1">
        <f t="shared" si="11"/>
        <v>36.25</v>
      </c>
      <c r="C170" s="1">
        <f t="shared" si="8"/>
        <v>5</v>
      </c>
      <c r="D170" s="1">
        <f t="shared" si="9"/>
        <v>1.2601208641186892</v>
      </c>
      <c r="E170" s="1">
        <f t="shared" si="10"/>
        <v>6.4327358851945626E-2</v>
      </c>
    </row>
    <row r="171" spans="2:5" x14ac:dyDescent="0.25">
      <c r="B171" s="1">
        <f t="shared" si="11"/>
        <v>36.5</v>
      </c>
      <c r="C171" s="1">
        <f t="shared" si="8"/>
        <v>5</v>
      </c>
      <c r="D171" s="1">
        <f t="shared" si="9"/>
        <v>1.2444157751881844</v>
      </c>
      <c r="E171" s="1">
        <f t="shared" si="10"/>
        <v>6.3222253331082653E-2</v>
      </c>
    </row>
    <row r="172" spans="2:5" x14ac:dyDescent="0.25">
      <c r="B172" s="1">
        <f t="shared" si="11"/>
        <v>36.75</v>
      </c>
      <c r="C172" s="1">
        <f t="shared" si="8"/>
        <v>5</v>
      </c>
      <c r="D172" s="1">
        <f t="shared" si="9"/>
        <v>1.2280349323868698</v>
      </c>
      <c r="E172" s="1">
        <f t="shared" si="10"/>
        <v>6.2136132861393183E-2</v>
      </c>
    </row>
    <row r="173" spans="2:5" x14ac:dyDescent="0.25">
      <c r="B173" s="1">
        <f t="shared" si="11"/>
        <v>37</v>
      </c>
      <c r="C173" s="1">
        <f t="shared" si="8"/>
        <v>5</v>
      </c>
      <c r="D173" s="1">
        <f t="shared" si="9"/>
        <v>1.2111403864130017</v>
      </c>
      <c r="E173" s="1">
        <f t="shared" si="10"/>
        <v>6.1068671291096298E-2</v>
      </c>
    </row>
    <row r="174" spans="2:5" x14ac:dyDescent="0.25">
      <c r="B174" s="1">
        <f t="shared" si="11"/>
        <v>37.25</v>
      </c>
      <c r="C174" s="1">
        <f t="shared" si="8"/>
        <v>5</v>
      </c>
      <c r="D174" s="1">
        <f t="shared" si="9"/>
        <v>1.1938674682248305</v>
      </c>
      <c r="E174" s="1">
        <f t="shared" si="10"/>
        <v>6.0019548071498015E-2</v>
      </c>
    </row>
    <row r="175" spans="2:5" x14ac:dyDescent="0.25">
      <c r="B175" s="1">
        <f t="shared" si="11"/>
        <v>37.5</v>
      </c>
      <c r="C175" s="1">
        <f t="shared" si="8"/>
        <v>5</v>
      </c>
      <c r="D175" s="1">
        <f t="shared" si="9"/>
        <v>1.1763290563422788</v>
      </c>
      <c r="E175" s="1">
        <f t="shared" si="10"/>
        <v>5.8988448160734286E-2</v>
      </c>
    </row>
    <row r="176" spans="2:5" x14ac:dyDescent="0.25">
      <c r="B176" s="1">
        <f t="shared" si="11"/>
        <v>37.75</v>
      </c>
      <c r="C176" s="1">
        <f t="shared" si="8"/>
        <v>5</v>
      </c>
      <c r="D176" s="1">
        <f t="shared" si="9"/>
        <v>1.1586191649291218</v>
      </c>
      <c r="E176" s="1">
        <f t="shared" si="10"/>
        <v>5.7975061929167911E-2</v>
      </c>
    </row>
    <row r="177" spans="2:5" x14ac:dyDescent="0.25">
      <c r="B177" s="1">
        <f t="shared" si="11"/>
        <v>38</v>
      </c>
      <c r="C177" s="1">
        <f t="shared" si="8"/>
        <v>5</v>
      </c>
      <c r="D177" s="1">
        <f t="shared" si="9"/>
        <v>1.1408159607266692</v>
      </c>
      <c r="E177" s="1">
        <f t="shared" si="10"/>
        <v>5.6979085066410098E-2</v>
      </c>
    </row>
    <row r="178" spans="2:5" x14ac:dyDescent="0.25">
      <c r="B178" s="1">
        <f t="shared" si="11"/>
        <v>38.25</v>
      </c>
      <c r="C178" s="1">
        <f t="shared" si="8"/>
        <v>5</v>
      </c>
      <c r="D178" s="1">
        <f t="shared" si="9"/>
        <v>1.1229842997153991</v>
      </c>
      <c r="E178" s="1">
        <f t="shared" si="10"/>
        <v>5.6000218489939732E-2</v>
      </c>
    </row>
    <row r="179" spans="2:5" x14ac:dyDescent="0.25">
      <c r="B179" s="1">
        <f t="shared" si="11"/>
        <v>38.5</v>
      </c>
      <c r="C179" s="1">
        <f t="shared" si="8"/>
        <v>5</v>
      </c>
      <c r="D179" s="1">
        <f t="shared" si="9"/>
        <v>1.1051778599221322</v>
      </c>
      <c r="E179" s="1">
        <f t="shared" si="10"/>
        <v>5.5038168255291967E-2</v>
      </c>
    </row>
    <row r="180" spans="2:5" x14ac:dyDescent="0.25">
      <c r="B180" s="1">
        <f t="shared" si="11"/>
        <v>38.75</v>
      </c>
      <c r="C180" s="1">
        <f t="shared" si="8"/>
        <v>5</v>
      </c>
      <c r="D180" s="1">
        <f t="shared" si="9"/>
        <v>1.0874409346319458</v>
      </c>
      <c r="E180" s="1">
        <f t="shared" si="10"/>
        <v>5.4092645467790051E-2</v>
      </c>
    </row>
    <row r="181" spans="2:5" x14ac:dyDescent="0.25">
      <c r="B181" s="1">
        <f t="shared" si="11"/>
        <v>39</v>
      </c>
      <c r="C181" s="1">
        <f t="shared" si="8"/>
        <v>5</v>
      </c>
      <c r="D181" s="1">
        <f t="shared" si="9"/>
        <v>1.0698099400400916</v>
      </c>
      <c r="E181" s="1">
        <f t="shared" si="10"/>
        <v>5.3163366195793135E-2</v>
      </c>
    </row>
    <row r="182" spans="2:5" x14ac:dyDescent="0.25">
      <c r="B182" s="1">
        <f t="shared" si="11"/>
        <v>39.25</v>
      </c>
      <c r="C182" s="1">
        <f t="shared" si="8"/>
        <v>5</v>
      </c>
      <c r="D182" s="1">
        <f t="shared" si="9"/>
        <v>1.0523146827818814</v>
      </c>
      <c r="E182" s="1">
        <f t="shared" si="10"/>
        <v>5.2250051385434669E-2</v>
      </c>
    </row>
    <row r="183" spans="2:5" x14ac:dyDescent="0.25">
      <c r="B183" s="1">
        <f t="shared" si="11"/>
        <v>39.5</v>
      </c>
      <c r="C183" s="1">
        <f t="shared" si="8"/>
        <v>5</v>
      </c>
      <c r="D183" s="1">
        <f t="shared" si="9"/>
        <v>1.0349794255491065</v>
      </c>
      <c r="E183" s="1">
        <f t="shared" si="10"/>
        <v>5.1352426776825305E-2</v>
      </c>
    </row>
    <row r="184" spans="2:5" x14ac:dyDescent="0.25">
      <c r="B184" s="1">
        <f t="shared" si="11"/>
        <v>39.75</v>
      </c>
      <c r="C184" s="1">
        <f t="shared" si="8"/>
        <v>5</v>
      </c>
      <c r="D184" s="1">
        <f t="shared" si="9"/>
        <v>1.0178237829223513</v>
      </c>
      <c r="E184" s="1">
        <f t="shared" si="10"/>
        <v>5.0470222821695512E-2</v>
      </c>
    </row>
    <row r="185" spans="2:5" x14ac:dyDescent="0.25">
      <c r="B185" s="1">
        <f t="shared" si="11"/>
        <v>40</v>
      </c>
      <c r="C185" s="1">
        <f t="shared" si="8"/>
        <v>6</v>
      </c>
      <c r="D185" s="1">
        <f t="shared" si="9"/>
        <v>1.0008634744365947</v>
      </c>
      <c r="E185" s="1">
        <f t="shared" si="10"/>
        <v>4.9603174602452789E-2</v>
      </c>
    </row>
    <row r="186" spans="2:5" x14ac:dyDescent="0.25">
      <c r="B186" s="1">
        <f t="shared" si="11"/>
        <v>40.25</v>
      </c>
      <c r="C186" s="1">
        <f t="shared" si="8"/>
        <v>6</v>
      </c>
      <c r="D186" s="1">
        <f t="shared" si="9"/>
        <v>1.0967491983064319</v>
      </c>
      <c r="E186" s="1">
        <f t="shared" si="10"/>
        <v>4.87510217526297E-2</v>
      </c>
    </row>
    <row r="187" spans="2:5" x14ac:dyDescent="0.25">
      <c r="B187" s="1">
        <f t="shared" si="11"/>
        <v>40.5</v>
      </c>
      <c r="C187" s="1">
        <f t="shared" si="8"/>
        <v>6</v>
      </c>
      <c r="D187" s="1">
        <f t="shared" si="9"/>
        <v>1.1729962359447621</v>
      </c>
      <c r="E187" s="1">
        <f t="shared" si="10"/>
        <v>4.7913508378698212E-2</v>
      </c>
    </row>
    <row r="188" spans="2:5" x14ac:dyDescent="0.25">
      <c r="B188" s="1">
        <f t="shared" si="11"/>
        <v>40.75</v>
      </c>
      <c r="C188" s="1">
        <f t="shared" si="8"/>
        <v>6</v>
      </c>
      <c r="D188" s="1">
        <f t="shared" si="9"/>
        <v>1.2328044687388813</v>
      </c>
      <c r="E188" s="1">
        <f t="shared" si="10"/>
        <v>4.7090382983227527E-2</v>
      </c>
    </row>
    <row r="189" spans="2:5" x14ac:dyDescent="0.25">
      <c r="B189" s="1">
        <f t="shared" si="11"/>
        <v>41</v>
      </c>
      <c r="C189" s="1">
        <f t="shared" si="8"/>
        <v>6</v>
      </c>
      <c r="D189" s="1">
        <f t="shared" si="9"/>
        <v>1.2788633719362512</v>
      </c>
      <c r="E189" s="1">
        <f t="shared" si="10"/>
        <v>4.628139838936169E-2</v>
      </c>
    </row>
    <row r="190" spans="2:5" x14ac:dyDescent="0.25">
      <c r="B190" s="1">
        <f t="shared" si="11"/>
        <v>41.25</v>
      </c>
      <c r="C190" s="1">
        <f t="shared" si="8"/>
        <v>6</v>
      </c>
      <c r="D190" s="1">
        <f t="shared" si="9"/>
        <v>1.3134332443132737</v>
      </c>
      <c r="E190" s="1">
        <f t="shared" si="10"/>
        <v>4.5486311666594906E-2</v>
      </c>
    </row>
    <row r="191" spans="2:5" x14ac:dyDescent="0.25">
      <c r="B191" s="1">
        <f t="shared" si="11"/>
        <v>41.5</v>
      </c>
      <c r="C191" s="1">
        <f t="shared" si="8"/>
        <v>6</v>
      </c>
      <c r="D191" s="1">
        <f t="shared" si="9"/>
        <v>1.3384135135308075</v>
      </c>
      <c r="E191" s="1">
        <f t="shared" si="10"/>
        <v>4.4704884057821699E-2</v>
      </c>
    </row>
    <row r="192" spans="2:5" x14ac:dyDescent="0.25">
      <c r="B192" s="1">
        <f t="shared" si="11"/>
        <v>41.75</v>
      </c>
      <c r="C192" s="1">
        <f t="shared" si="8"/>
        <v>6</v>
      </c>
      <c r="D192" s="1">
        <f t="shared" si="9"/>
        <v>1.3554001734875627</v>
      </c>
      <c r="E192" s="1">
        <f t="shared" si="10"/>
        <v>4.3936880907640606E-2</v>
      </c>
    </row>
    <row r="193" spans="2:5" x14ac:dyDescent="0.25">
      <c r="B193" s="1">
        <f t="shared" si="11"/>
        <v>42</v>
      </c>
      <c r="C193" s="1">
        <f t="shared" si="8"/>
        <v>6</v>
      </c>
      <c r="D193" s="1">
        <f t="shared" si="9"/>
        <v>1.3657340828159052</v>
      </c>
      <c r="E193" s="1">
        <f t="shared" si="10"/>
        <v>4.31820715918892E-2</v>
      </c>
    </row>
    <row r="194" spans="2:5" x14ac:dyDescent="0.25">
      <c r="B194" s="1">
        <f t="shared" si="11"/>
        <v>42.25</v>
      </c>
      <c r="C194" s="1">
        <f t="shared" si="8"/>
        <v>6</v>
      </c>
      <c r="D194" s="1">
        <f t="shared" si="9"/>
        <v>1.3705415785514221</v>
      </c>
      <c r="E194" s="1">
        <f t="shared" si="10"/>
        <v>4.244022944839005E-2</v>
      </c>
    </row>
    <row r="195" spans="2:5" x14ac:dyDescent="0.25">
      <c r="B195" s="1">
        <f t="shared" si="11"/>
        <v>42.5</v>
      </c>
      <c r="C195" s="1">
        <f t="shared" si="8"/>
        <v>6</v>
      </c>
      <c r="D195" s="1">
        <f t="shared" si="9"/>
        <v>1.3707686276658646</v>
      </c>
      <c r="E195" s="1">
        <f t="shared" si="10"/>
        <v>4.1711131708886025E-2</v>
      </c>
    </row>
    <row r="196" spans="2:5" x14ac:dyDescent="0.25">
      <c r="B196" s="1">
        <f t="shared" si="11"/>
        <v>42.75</v>
      </c>
      <c r="C196" s="1">
        <f t="shared" si="8"/>
        <v>6</v>
      </c>
      <c r="D196" s="1">
        <f t="shared" si="9"/>
        <v>1.367209544618698</v>
      </c>
      <c r="E196" s="1">
        <f t="shared" si="10"/>
        <v>4.0994559432145285E-2</v>
      </c>
    </row>
    <row r="197" spans="2:5" x14ac:dyDescent="0.25">
      <c r="B197" s="1">
        <f t="shared" si="11"/>
        <v>43</v>
      </c>
      <c r="C197" s="1">
        <f t="shared" si="8"/>
        <v>6</v>
      </c>
      <c r="D197" s="1">
        <f t="shared" si="9"/>
        <v>1.3605311394991904</v>
      </c>
      <c r="E197" s="1">
        <f t="shared" si="10"/>
        <v>4.0290297438215113E-2</v>
      </c>
    </row>
    <row r="198" spans="2:5" x14ac:dyDescent="0.25">
      <c r="B198" s="1">
        <f t="shared" si="11"/>
        <v>43.25</v>
      </c>
      <c r="C198" s="1">
        <f t="shared" si="8"/>
        <v>6</v>
      </c>
      <c r="D198" s="1">
        <f t="shared" si="9"/>
        <v>1.351293023774369</v>
      </c>
      <c r="E198" s="1">
        <f t="shared" si="10"/>
        <v>3.9598134243805587E-2</v>
      </c>
    </row>
    <row r="199" spans="2:5" x14ac:dyDescent="0.25">
      <c r="B199" s="1">
        <f t="shared" si="11"/>
        <v>43.5</v>
      </c>
      <c r="C199" s="1">
        <f t="shared" si="8"/>
        <v>6</v>
      </c>
      <c r="D199" s="1">
        <f t="shared" si="9"/>
        <v>1.3399646849873486</v>
      </c>
      <c r="E199" s="1">
        <f t="shared" si="10"/>
        <v>3.8917861998782971E-2</v>
      </c>
    </row>
    <row r="200" spans="2:5" x14ac:dyDescent="0.25">
      <c r="B200" s="1">
        <f t="shared" si="11"/>
        <v>43.75</v>
      </c>
      <c r="C200" s="1">
        <f t="shared" si="8"/>
        <v>6</v>
      </c>
      <c r="D200" s="1">
        <f t="shared" si="9"/>
        <v>1.3269398444833054</v>
      </c>
      <c r="E200" s="1">
        <f t="shared" si="10"/>
        <v>3.8249276423754419E-2</v>
      </c>
    </row>
    <row r="201" spans="2:5" x14ac:dyDescent="0.25">
      <c r="B201" s="1">
        <f t="shared" si="11"/>
        <v>44</v>
      </c>
      <c r="C201" s="1">
        <f t="shared" si="8"/>
        <v>6</v>
      </c>
      <c r="D201" s="1">
        <f t="shared" si="9"/>
        <v>1.312548530448755</v>
      </c>
      <c r="E201" s="1">
        <f t="shared" si="10"/>
        <v>3.7592176748724684E-2</v>
      </c>
    </row>
    <row r="202" spans="2:5" x14ac:dyDescent="0.25">
      <c r="B202" s="1">
        <f t="shared" si="11"/>
        <v>44.25</v>
      </c>
      <c r="C202" s="1">
        <f t="shared" si="8"/>
        <v>6</v>
      </c>
      <c r="D202" s="1">
        <f t="shared" si="9"/>
        <v>1.2970672297714962</v>
      </c>
      <c r="E202" s="1">
        <f t="shared" si="10"/>
        <v>3.6946365652806873E-2</v>
      </c>
    </row>
    <row r="203" spans="2:5" x14ac:dyDescent="0.25">
      <c r="B203" s="1">
        <f t="shared" si="11"/>
        <v>44.5</v>
      </c>
      <c r="C203" s="1">
        <f t="shared" si="8"/>
        <v>6</v>
      </c>
      <c r="D203" s="1">
        <f t="shared" si="9"/>
        <v>1.2807274243931532</v>
      </c>
      <c r="E203" s="1">
        <f t="shared" si="10"/>
        <v>3.6311649204968731E-2</v>
      </c>
    </row>
    <row r="204" spans="2:5" x14ac:dyDescent="0.25">
      <c r="B204" s="1">
        <f t="shared" si="11"/>
        <v>44.75</v>
      </c>
      <c r="C204" s="1">
        <f t="shared" si="8"/>
        <v>6</v>
      </c>
      <c r="D204" s="1">
        <f t="shared" si="9"/>
        <v>1.2637227691926669</v>
      </c>
      <c r="E204" s="1">
        <f t="shared" si="10"/>
        <v>3.5687836805797096E-2</v>
      </c>
    </row>
    <row r="205" spans="2:5" x14ac:dyDescent="0.25">
      <c r="B205" s="1">
        <f t="shared" si="11"/>
        <v>45</v>
      </c>
      <c r="C205" s="1">
        <f t="shared" si="8"/>
        <v>6</v>
      </c>
      <c r="D205" s="1">
        <f t="shared" si="9"/>
        <v>1.2462151275432642</v>
      </c>
      <c r="E205" s="1">
        <f t="shared" si="10"/>
        <v>3.5074741130262543E-2</v>
      </c>
    </row>
    <row r="206" spans="2:5" x14ac:dyDescent="0.25">
      <c r="B206" s="1">
        <f t="shared" si="11"/>
        <v>45.25</v>
      </c>
      <c r="C206" s="1">
        <f t="shared" si="8"/>
        <v>6</v>
      </c>
      <c r="D206" s="1">
        <f t="shared" si="9"/>
        <v>1.2283396462962979</v>
      </c>
      <c r="E206" s="1">
        <f t="shared" si="10"/>
        <v>3.4472178071467581E-2</v>
      </c>
    </row>
    <row r="207" spans="2:5" x14ac:dyDescent="0.25">
      <c r="B207" s="1">
        <f t="shared" si="11"/>
        <v>45.5</v>
      </c>
      <c r="C207" s="1">
        <f t="shared" si="8"/>
        <v>6</v>
      </c>
      <c r="D207" s="1">
        <f t="shared" si="9"/>
        <v>1.2102090230276397</v>
      </c>
      <c r="E207" s="1">
        <f t="shared" si="10"/>
        <v>3.3879966685360932E-2</v>
      </c>
    </row>
    <row r="208" spans="2:5" x14ac:dyDescent="0.25">
      <c r="B208" s="1">
        <f t="shared" si="11"/>
        <v>45.75</v>
      </c>
      <c r="C208" s="1">
        <f t="shared" si="8"/>
        <v>6</v>
      </c>
      <c r="D208" s="1">
        <f t="shared" si="9"/>
        <v>1.1919170940655237</v>
      </c>
      <c r="E208" s="1">
        <f t="shared" si="10"/>
        <v>3.3297929136401866E-2</v>
      </c>
    </row>
    <row r="209" spans="2:5" x14ac:dyDescent="0.25">
      <c r="B209" s="1">
        <f t="shared" si="11"/>
        <v>46</v>
      </c>
      <c r="C209" s="1">
        <f t="shared" si="8"/>
        <v>6</v>
      </c>
      <c r="D209" s="1">
        <f t="shared" si="9"/>
        <v>1.1735418513708269</v>
      </c>
      <c r="E209" s="1">
        <f t="shared" si="10"/>
        <v>3.2725890644157735E-2</v>
      </c>
    </row>
    <row r="210" spans="2:5" x14ac:dyDescent="0.25">
      <c r="B210" s="1">
        <f t="shared" si="11"/>
        <v>46.25</v>
      </c>
      <c r="C210" s="1">
        <f t="shared" si="8"/>
        <v>6</v>
      </c>
      <c r="D210" s="1">
        <f t="shared" si="9"/>
        <v>1.1551479791462183</v>
      </c>
      <c r="E210" s="1">
        <f t="shared" si="10"/>
        <v>3.2163679430819145E-2</v>
      </c>
    </row>
    <row r="211" spans="2:5" x14ac:dyDescent="0.25">
      <c r="B211" s="1">
        <f t="shared" si="11"/>
        <v>46.5</v>
      </c>
      <c r="C211" s="1">
        <f t="shared" si="8"/>
        <v>6</v>
      </c>
      <c r="D211" s="1">
        <f t="shared" si="9"/>
        <v>1.1367889865917489</v>
      </c>
      <c r="E211" s="1">
        <f t="shared" si="10"/>
        <v>3.1611126669616588E-2</v>
      </c>
    </row>
    <row r="212" spans="2:5" x14ac:dyDescent="0.25">
      <c r="B212" s="1">
        <f t="shared" si="11"/>
        <v>46.75</v>
      </c>
      <c r="C212" s="1">
        <f t="shared" si="8"/>
        <v>6</v>
      </c>
      <c r="D212" s="1">
        <f t="shared" si="9"/>
        <v>1.1185090010660694</v>
      </c>
      <c r="E212" s="1">
        <f t="shared" si="10"/>
        <v>3.1068066434123458E-2</v>
      </c>
    </row>
    <row r="213" spans="2:5" x14ac:dyDescent="0.25">
      <c r="B213" s="1">
        <f t="shared" si="11"/>
        <v>47</v>
      </c>
      <c r="C213" s="1">
        <f t="shared" si="8"/>
        <v>6</v>
      </c>
      <c r="D213" s="1">
        <f t="shared" si="9"/>
        <v>1.1003442756885216</v>
      </c>
      <c r="E213" s="1">
        <f t="shared" si="10"/>
        <v>3.0534335648429788E-2</v>
      </c>
    </row>
    <row r="214" spans="2:5" x14ac:dyDescent="0.25">
      <c r="B214" s="1">
        <f t="shared" si="11"/>
        <v>47.25</v>
      </c>
      <c r="C214" s="1">
        <f t="shared" si="8"/>
        <v>6</v>
      </c>
      <c r="D214" s="1">
        <f t="shared" si="9"/>
        <v>1.0823244568200536</v>
      </c>
      <c r="E214" s="1">
        <f t="shared" si="10"/>
        <v>3.0009774038172166E-2</v>
      </c>
    </row>
    <row r="215" spans="2:5" x14ac:dyDescent="0.25">
      <c r="B215" s="1">
        <f t="shared" si="11"/>
        <v>47.5</v>
      </c>
      <c r="C215" s="1">
        <f t="shared" si="8"/>
        <v>6</v>
      </c>
      <c r="D215" s="1">
        <f t="shared" si="9"/>
        <v>1.0644736496315113</v>
      </c>
      <c r="E215" s="1">
        <f t="shared" si="10"/>
        <v>2.949422408240477E-2</v>
      </c>
    </row>
    <row r="216" spans="2:5" x14ac:dyDescent="0.25">
      <c r="B216" s="1">
        <f t="shared" si="11"/>
        <v>47.75</v>
      </c>
      <c r="C216" s="1">
        <f t="shared" si="8"/>
        <v>6</v>
      </c>
      <c r="D216" s="1">
        <f t="shared" si="9"/>
        <v>1.0468113138886486</v>
      </c>
      <c r="E216" s="1">
        <f t="shared" si="10"/>
        <v>2.8987530966297387E-2</v>
      </c>
    </row>
    <row r="217" spans="2:5" x14ac:dyDescent="0.25">
      <c r="B217" s="1">
        <f t="shared" si="11"/>
        <v>48</v>
      </c>
      <c r="C217" s="1">
        <f t="shared" ref="C217:C280" si="12">IF(FLOOR($B217/$D$12,1)+1&lt;=$D$11,FLOOR($B217/$D$12,1)+1,$D$11)</f>
        <v>7</v>
      </c>
      <c r="D217" s="1">
        <f t="shared" ref="D217:D280" si="13">(ka*F*Dose/(Vd*(ka-ke)))*(((1-EXP(-C217*ke*tau))/(1-EXP(-ke*tau)))*EXP(-ke*($B217-(($C217-1)*$D$12)))-((1-EXP(-C217*ka*tau))/(1-EXP(-ka*tau)))*EXP(-ka*($B217-(($C217-1)*$D$12))))+(ka*F*($D$9-$D$10)/(Vd*(ka-ke)))*(EXP(-ke*B217)-EXP(-ka*B217))</f>
        <v>1.0293530169712406</v>
      </c>
      <c r="E217" s="1">
        <f t="shared" ref="E217:E280" si="14">(ka*F*($D$9)/(Vd*(ka-ke)))*(EXP(-ke*B217)-EXP(-ka*B217))</f>
        <v>2.8489542534645883E-2</v>
      </c>
    </row>
    <row r="218" spans="2:5" x14ac:dyDescent="0.25">
      <c r="B218" s="1">
        <f t="shared" ref="B218:B281" si="15">B217+$D$13</f>
        <v>48.25</v>
      </c>
      <c r="C218" s="1">
        <f t="shared" si="12"/>
        <v>7</v>
      </c>
      <c r="D218" s="1">
        <f t="shared" si="13"/>
        <v>1.1247493075526134</v>
      </c>
      <c r="E218" s="1">
        <f t="shared" si="14"/>
        <v>2.8000109246181449E-2</v>
      </c>
    </row>
    <row r="219" spans="2:5" x14ac:dyDescent="0.25">
      <c r="B219" s="1">
        <f t="shared" si="15"/>
        <v>48.5</v>
      </c>
      <c r="C219" s="1">
        <f t="shared" si="12"/>
        <v>7</v>
      </c>
      <c r="D219" s="1">
        <f t="shared" si="13"/>
        <v>1.2005153200734271</v>
      </c>
      <c r="E219" s="1">
        <f t="shared" si="14"/>
        <v>2.7519084128664811E-2</v>
      </c>
    </row>
    <row r="220" spans="2:5" x14ac:dyDescent="0.25">
      <c r="B220" s="1">
        <f t="shared" si="15"/>
        <v>48.75</v>
      </c>
      <c r="C220" s="1">
        <f t="shared" si="12"/>
        <v>7</v>
      </c>
      <c r="D220" s="1">
        <f t="shared" si="13"/>
        <v>1.259850791473633</v>
      </c>
      <c r="E220" s="1">
        <f t="shared" si="14"/>
        <v>2.704632273475175E-2</v>
      </c>
    </row>
    <row r="221" spans="2:5" x14ac:dyDescent="0.25">
      <c r="B221" s="1">
        <f t="shared" si="15"/>
        <v>49</v>
      </c>
      <c r="C221" s="1">
        <f t="shared" si="12"/>
        <v>7</v>
      </c>
      <c r="D221" s="1">
        <f t="shared" si="13"/>
        <v>1.3054450550348682</v>
      </c>
      <c r="E221" s="1">
        <f t="shared" si="14"/>
        <v>2.6581683098616984E-2</v>
      </c>
    </row>
    <row r="222" spans="2:5" x14ac:dyDescent="0.25">
      <c r="B222" s="1">
        <f t="shared" si="15"/>
        <v>49.25</v>
      </c>
      <c r="C222" s="1">
        <f t="shared" si="12"/>
        <v>7</v>
      </c>
      <c r="D222" s="1">
        <f t="shared" si="13"/>
        <v>1.3395582700065967</v>
      </c>
      <c r="E222" s="1">
        <f t="shared" si="14"/>
        <v>2.6125025693323128E-2</v>
      </c>
    </row>
    <row r="223" spans="2:5" x14ac:dyDescent="0.25">
      <c r="B223" s="1">
        <f t="shared" si="15"/>
        <v>49.5</v>
      </c>
      <c r="C223" s="1">
        <f t="shared" si="12"/>
        <v>7</v>
      </c>
      <c r="D223" s="1">
        <f t="shared" si="13"/>
        <v>1.3640897269197299</v>
      </c>
      <c r="E223" s="1">
        <f t="shared" si="14"/>
        <v>2.5676213388922071E-2</v>
      </c>
    </row>
    <row r="224" spans="2:5" x14ac:dyDescent="0.25">
      <c r="B224" s="1">
        <f t="shared" si="15"/>
        <v>49.75</v>
      </c>
      <c r="C224" s="1">
        <f t="shared" si="12"/>
        <v>7</v>
      </c>
      <c r="D224" s="1">
        <f t="shared" si="13"/>
        <v>1.380635284898839</v>
      </c>
      <c r="E224" s="1">
        <f t="shared" si="14"/>
        <v>2.5235111411276111E-2</v>
      </c>
    </row>
    <row r="225" spans="2:5" x14ac:dyDescent="0.25">
      <c r="B225" s="1">
        <f t="shared" si="15"/>
        <v>50</v>
      </c>
      <c r="C225" s="1">
        <f t="shared" si="12"/>
        <v>7</v>
      </c>
      <c r="D225" s="1">
        <f t="shared" si="13"/>
        <v>1.390535670117492</v>
      </c>
      <c r="E225" s="1">
        <f t="shared" si="14"/>
        <v>2.480158730158661E-2</v>
      </c>
    </row>
    <row r="226" spans="2:5" x14ac:dyDescent="0.25">
      <c r="B226" s="1">
        <f t="shared" si="15"/>
        <v>50.25</v>
      </c>
      <c r="C226" s="1">
        <f t="shared" si="12"/>
        <v>7</v>
      </c>
      <c r="D226" s="1">
        <f t="shared" si="13"/>
        <v>1.39491708942804</v>
      </c>
      <c r="E226" s="1">
        <f t="shared" si="14"/>
        <v>2.4375510876617747E-2</v>
      </c>
    </row>
    <row r="227" spans="2:5" x14ac:dyDescent="0.25">
      <c r="B227" s="1">
        <f t="shared" si="15"/>
        <v>50.5</v>
      </c>
      <c r="C227" s="1">
        <f t="shared" si="12"/>
        <v>7</v>
      </c>
      <c r="D227" s="1">
        <f t="shared" si="13"/>
        <v>1.3947253818554686</v>
      </c>
      <c r="E227" s="1">
        <f t="shared" si="14"/>
        <v>2.3956754189603819E-2</v>
      </c>
    </row>
    <row r="228" spans="2:5" x14ac:dyDescent="0.25">
      <c r="B228" s="1">
        <f t="shared" si="15"/>
        <v>50.75</v>
      </c>
      <c r="C228" s="1">
        <f t="shared" si="12"/>
        <v>7</v>
      </c>
      <c r="D228" s="1">
        <f t="shared" si="13"/>
        <v>1.3907547361105264</v>
      </c>
      <c r="E228" s="1">
        <f t="shared" si="14"/>
        <v>2.3545191491827943E-2</v>
      </c>
    </row>
    <row r="229" spans="2:5" x14ac:dyDescent="0.25">
      <c r="B229" s="1">
        <f t="shared" si="15"/>
        <v>51</v>
      </c>
      <c r="C229" s="1">
        <f t="shared" si="12"/>
        <v>7</v>
      </c>
      <c r="D229" s="1">
        <f t="shared" si="13"/>
        <v>1.3836718386940512</v>
      </c>
      <c r="E229" s="1">
        <f t="shared" si="14"/>
        <v>2.3140699194860954E-2</v>
      </c>
    </row>
    <row r="230" spans="2:5" x14ac:dyDescent="0.25">
      <c r="B230" s="1">
        <f t="shared" si="15"/>
        <v>51.25</v>
      </c>
      <c r="C230" s="1">
        <f t="shared" si="12"/>
        <v>7</v>
      </c>
      <c r="D230" s="1">
        <f t="shared" si="13"/>
        <v>1.3740361796078178</v>
      </c>
      <c r="E230" s="1">
        <f t="shared" si="14"/>
        <v>2.2743155833448898E-2</v>
      </c>
    </row>
    <row r="231" spans="2:5" x14ac:dyDescent="0.25">
      <c r="B231" s="1">
        <f t="shared" si="15"/>
        <v>51.5</v>
      </c>
      <c r="C231" s="1">
        <f t="shared" si="12"/>
        <v>7</v>
      </c>
      <c r="D231" s="1">
        <f t="shared" si="13"/>
        <v>1.362317127016387</v>
      </c>
      <c r="E231" s="1">
        <f t="shared" si="14"/>
        <v>2.2352442029038209E-2</v>
      </c>
    </row>
    <row r="232" spans="2:5" x14ac:dyDescent="0.25">
      <c r="B232" s="1">
        <f t="shared" si="15"/>
        <v>51.75</v>
      </c>
      <c r="C232" s="1">
        <f t="shared" si="12"/>
        <v>7</v>
      </c>
      <c r="D232" s="1">
        <f t="shared" si="13"/>
        <v>1.3489082849372329</v>
      </c>
      <c r="E232" s="1">
        <f t="shared" si="14"/>
        <v>2.1968440453927391E-2</v>
      </c>
    </row>
    <row r="233" spans="2:5" x14ac:dyDescent="0.25">
      <c r="B233" s="1">
        <f t="shared" si="15"/>
        <v>52</v>
      </c>
      <c r="C233" s="1">
        <f t="shared" si="12"/>
        <v>7</v>
      </c>
      <c r="D233" s="1">
        <f t="shared" si="13"/>
        <v>1.3341395662447897</v>
      </c>
      <c r="E233" s="1">
        <f t="shared" si="14"/>
        <v>2.159103579603466E-2</v>
      </c>
    </row>
    <row r="234" spans="2:5" x14ac:dyDescent="0.25">
      <c r="B234" s="1">
        <f t="shared" si="15"/>
        <v>52.25</v>
      </c>
      <c r="C234" s="1">
        <f t="shared" si="12"/>
        <v>7</v>
      </c>
      <c r="D234" s="1">
        <f t="shared" si="13"/>
        <v>1.318287344495767</v>
      </c>
      <c r="E234" s="1">
        <f t="shared" si="14"/>
        <v>2.1220114724270746E-2</v>
      </c>
    </row>
    <row r="235" spans="2:5" x14ac:dyDescent="0.25">
      <c r="B235" s="1">
        <f t="shared" si="15"/>
        <v>52.5</v>
      </c>
      <c r="C235" s="1">
        <f t="shared" si="12"/>
        <v>7</v>
      </c>
      <c r="D235" s="1">
        <f t="shared" si="13"/>
        <v>1.3015829902476599</v>
      </c>
      <c r="E235" s="1">
        <f t="shared" si="14"/>
        <v>2.0855565854506698E-2</v>
      </c>
    </row>
    <row r="236" spans="2:5" x14ac:dyDescent="0.25">
      <c r="B236" s="1">
        <f t="shared" si="15"/>
        <v>52.75</v>
      </c>
      <c r="C236" s="1">
        <f t="shared" si="12"/>
        <v>7</v>
      </c>
      <c r="D236" s="1">
        <f t="shared" si="13"/>
        <v>1.2842200489087932</v>
      </c>
      <c r="E236" s="1">
        <f t="shared" si="14"/>
        <v>2.0497279716126183E-2</v>
      </c>
    </row>
    <row r="237" spans="2:5" x14ac:dyDescent="0.25">
      <c r="B237" s="1">
        <f t="shared" si="15"/>
        <v>53</v>
      </c>
      <c r="C237" s="1">
        <f t="shared" si="12"/>
        <v>7</v>
      </c>
      <c r="D237" s="1">
        <f t="shared" si="13"/>
        <v>1.2663602762624171</v>
      </c>
      <c r="E237" s="1">
        <f t="shared" si="14"/>
        <v>2.014514871915259E-2</v>
      </c>
    </row>
    <row r="238" spans="2:5" x14ac:dyDescent="0.25">
      <c r="B238" s="1">
        <f t="shared" si="15"/>
        <v>53.25</v>
      </c>
      <c r="C238" s="1">
        <f t="shared" si="12"/>
        <v>7</v>
      </c>
      <c r="D238" s="1">
        <f t="shared" si="13"/>
        <v>1.2481387134182387</v>
      </c>
      <c r="E238" s="1">
        <f t="shared" si="14"/>
        <v>1.9799067121940652E-2</v>
      </c>
    </row>
    <row r="239" spans="2:5" x14ac:dyDescent="0.25">
      <c r="B239" s="1">
        <f t="shared" si="15"/>
        <v>53.5</v>
      </c>
      <c r="C239" s="1">
        <f t="shared" si="12"/>
        <v>7</v>
      </c>
      <c r="D239" s="1">
        <f t="shared" si="13"/>
        <v>1.229667954027063</v>
      </c>
      <c r="E239" s="1">
        <f t="shared" si="14"/>
        <v>1.9458930999423328E-2</v>
      </c>
    </row>
    <row r="240" spans="2:5" x14ac:dyDescent="0.25">
      <c r="B240" s="1">
        <f t="shared" si="15"/>
        <v>53.75</v>
      </c>
      <c r="C240" s="1">
        <f t="shared" si="12"/>
        <v>7</v>
      </c>
      <c r="D240" s="1">
        <f t="shared" si="13"/>
        <v>1.2110417322774276</v>
      </c>
      <c r="E240" s="1">
        <f t="shared" si="14"/>
        <v>1.9124638211903983E-2</v>
      </c>
    </row>
    <row r="241" spans="2:5" x14ac:dyDescent="0.25">
      <c r="B241" s="1">
        <f t="shared" si="15"/>
        <v>54</v>
      </c>
      <c r="C241" s="1">
        <f t="shared" si="12"/>
        <v>7</v>
      </c>
      <c r="D241" s="1">
        <f t="shared" si="13"/>
        <v>1.1923379397452118</v>
      </c>
      <c r="E241" s="1">
        <f t="shared" si="14"/>
        <v>1.8796088374384862E-2</v>
      </c>
    </row>
    <row r="242" spans="2:5" x14ac:dyDescent="0.25">
      <c r="B242" s="1">
        <f t="shared" si="15"/>
        <v>54.25</v>
      </c>
      <c r="C242" s="1">
        <f t="shared" si="12"/>
        <v>7</v>
      </c>
      <c r="D242" s="1">
        <f t="shared" si="13"/>
        <v>1.1736211619726407</v>
      </c>
      <c r="E242" s="1">
        <f t="shared" si="14"/>
        <v>1.8473182826422369E-2</v>
      </c>
    </row>
    <row r="243" spans="2:5" x14ac:dyDescent="0.25">
      <c r="B243" s="1">
        <f t="shared" si="15"/>
        <v>54.5</v>
      </c>
      <c r="C243" s="1">
        <f t="shared" si="12"/>
        <v>7</v>
      </c>
      <c r="D243" s="1">
        <f t="shared" si="13"/>
        <v>1.1549448111942491</v>
      </c>
      <c r="E243" s="1">
        <f t="shared" si="14"/>
        <v>1.8155824602500294E-2</v>
      </c>
    </row>
    <row r="244" spans="2:5" x14ac:dyDescent="0.25">
      <c r="B244" s="1">
        <f t="shared" si="15"/>
        <v>54.75</v>
      </c>
      <c r="C244" s="1">
        <f t="shared" si="12"/>
        <v>7</v>
      </c>
      <c r="D244" s="1">
        <f t="shared" si="13"/>
        <v>1.1363529194689814</v>
      </c>
      <c r="E244" s="1">
        <f t="shared" si="14"/>
        <v>1.7843918402911933E-2</v>
      </c>
    </row>
    <row r="245" spans="2:5" x14ac:dyDescent="0.25">
      <c r="B245" s="1">
        <f t="shared" si="15"/>
        <v>55</v>
      </c>
      <c r="C245" s="1">
        <f t="shared" si="12"/>
        <v>7</v>
      </c>
      <c r="D245" s="1">
        <f t="shared" si="13"/>
        <v>1.117881646253664</v>
      </c>
      <c r="E245" s="1">
        <f t="shared" si="14"/>
        <v>1.7537370565142534E-2</v>
      </c>
    </row>
    <row r="246" spans="2:5" x14ac:dyDescent="0.25">
      <c r="B246" s="1">
        <f t="shared" si="15"/>
        <v>55.25</v>
      </c>
      <c r="C246" s="1">
        <f t="shared" si="12"/>
        <v>7</v>
      </c>
      <c r="D246" s="1">
        <f t="shared" si="13"/>
        <v>1.0995605458557969</v>
      </c>
      <c r="E246" s="1">
        <f t="shared" si="14"/>
        <v>1.7236089035743252E-2</v>
      </c>
    </row>
    <row r="247" spans="2:5" x14ac:dyDescent="0.25">
      <c r="B247" s="1">
        <f t="shared" si="15"/>
        <v>55.5</v>
      </c>
      <c r="C247" s="1">
        <f t="shared" si="12"/>
        <v>7</v>
      </c>
      <c r="D247" s="1">
        <f t="shared" si="13"/>
        <v>1.0814136329741999</v>
      </c>
      <c r="E247" s="1">
        <f t="shared" si="14"/>
        <v>1.6939983342688428E-2</v>
      </c>
    </row>
    <row r="248" spans="2:5" x14ac:dyDescent="0.25">
      <c r="B248" s="1">
        <f t="shared" si="15"/>
        <v>55.75</v>
      </c>
      <c r="C248" s="1">
        <f t="shared" si="12"/>
        <v>7</v>
      </c>
      <c r="D248" s="1">
        <f t="shared" si="13"/>
        <v>1.0634602784568563</v>
      </c>
      <c r="E248" s="1">
        <f t="shared" si="14"/>
        <v>1.6648964568207622E-2</v>
      </c>
    </row>
    <row r="249" spans="2:5" x14ac:dyDescent="0.25">
      <c r="B249" s="1">
        <f t="shared" si="15"/>
        <v>56</v>
      </c>
      <c r="C249" s="1">
        <f t="shared" si="12"/>
        <v>8</v>
      </c>
      <c r="D249" s="1">
        <f t="shared" si="13"/>
        <v>1.0457159622933252</v>
      </c>
      <c r="E249" s="1">
        <f t="shared" si="14"/>
        <v>1.6362945322084502E-2</v>
      </c>
    </row>
    <row r="250" spans="2:5" x14ac:dyDescent="0.25">
      <c r="B250" s="1">
        <f t="shared" si="15"/>
        <v>56.25</v>
      </c>
      <c r="C250" s="1">
        <f t="shared" si="12"/>
        <v>8</v>
      </c>
      <c r="D250" s="1">
        <f t="shared" si="13"/>
        <v>1.1408311472680277</v>
      </c>
      <c r="E250" s="1">
        <f t="shared" si="14"/>
        <v>1.6081839715414301E-2</v>
      </c>
    </row>
    <row r="251" spans="2:5" x14ac:dyDescent="0.25">
      <c r="B251" s="1">
        <f t="shared" si="15"/>
        <v>56.5</v>
      </c>
      <c r="C251" s="1">
        <f t="shared" si="12"/>
        <v>8</v>
      </c>
      <c r="D251" s="1">
        <f t="shared" si="13"/>
        <v>1.2163208834082393</v>
      </c>
      <c r="E251" s="1">
        <f t="shared" si="14"/>
        <v>1.5805563334812277E-2</v>
      </c>
    </row>
    <row r="252" spans="2:5" x14ac:dyDescent="0.25">
      <c r="B252" s="1">
        <f t="shared" si="15"/>
        <v>56.75</v>
      </c>
      <c r="C252" s="1">
        <f t="shared" si="12"/>
        <v>8</v>
      </c>
      <c r="D252" s="1">
        <f t="shared" si="13"/>
        <v>1.275384824690698</v>
      </c>
      <c r="E252" s="1">
        <f t="shared" si="14"/>
        <v>1.5534033217065077E-2</v>
      </c>
    </row>
    <row r="253" spans="2:5" x14ac:dyDescent="0.25">
      <c r="B253" s="1">
        <f t="shared" si="15"/>
        <v>57</v>
      </c>
      <c r="C253" s="1">
        <f t="shared" si="12"/>
        <v>8</v>
      </c>
      <c r="D253" s="1">
        <f t="shared" si="13"/>
        <v>1.320712222859086</v>
      </c>
      <c r="E253" s="1">
        <f t="shared" si="14"/>
        <v>1.5267167824217713E-2</v>
      </c>
    </row>
    <row r="254" spans="2:5" x14ac:dyDescent="0.25">
      <c r="B254" s="1">
        <f t="shared" si="15"/>
        <v>57.25</v>
      </c>
      <c r="C254" s="1">
        <f t="shared" si="12"/>
        <v>8</v>
      </c>
      <c r="D254" s="1">
        <f t="shared" si="13"/>
        <v>1.3545631570256851</v>
      </c>
      <c r="E254" s="1">
        <f t="shared" si="14"/>
        <v>1.5004887019088449E-2</v>
      </c>
    </row>
    <row r="255" spans="2:5" x14ac:dyDescent="0.25">
      <c r="B255" s="1">
        <f t="shared" si="15"/>
        <v>57.5</v>
      </c>
      <c r="C255" s="1">
        <f t="shared" si="12"/>
        <v>8</v>
      </c>
      <c r="D255" s="1">
        <f t="shared" si="13"/>
        <v>1.3788368389609347</v>
      </c>
      <c r="E255" s="1">
        <f t="shared" si="14"/>
        <v>1.4747112041204382E-2</v>
      </c>
    </row>
    <row r="256" spans="2:5" x14ac:dyDescent="0.25">
      <c r="B256" s="1">
        <f t="shared" si="15"/>
        <v>57.75</v>
      </c>
      <c r="C256" s="1">
        <f t="shared" si="12"/>
        <v>8</v>
      </c>
      <c r="D256" s="1">
        <f t="shared" si="13"/>
        <v>1.3951290503819893</v>
      </c>
      <c r="E256" s="1">
        <f t="shared" si="14"/>
        <v>1.4493765483150373E-2</v>
      </c>
    </row>
    <row r="257" spans="2:5" x14ac:dyDescent="0.25">
      <c r="B257" s="1">
        <f t="shared" si="15"/>
        <v>58</v>
      </c>
      <c r="C257" s="1">
        <f t="shared" si="12"/>
        <v>8</v>
      </c>
      <c r="D257" s="1">
        <f t="shared" si="13"/>
        <v>1.4047804413848164</v>
      </c>
      <c r="E257" s="1">
        <f t="shared" si="14"/>
        <v>1.4244771267324348E-2</v>
      </c>
    </row>
    <row r="258" spans="2:5" x14ac:dyDescent="0.25">
      <c r="B258" s="1">
        <f t="shared" si="15"/>
        <v>58.25</v>
      </c>
      <c r="C258" s="1">
        <f t="shared" si="12"/>
        <v>8</v>
      </c>
      <c r="D258" s="1">
        <f t="shared" si="13"/>
        <v>1.4089171440511319</v>
      </c>
      <c r="E258" s="1">
        <f t="shared" si="14"/>
        <v>1.4000054623091906E-2</v>
      </c>
    </row>
    <row r="259" spans="2:5" x14ac:dyDescent="0.25">
      <c r="B259" s="1">
        <f t="shared" si="15"/>
        <v>58.5</v>
      </c>
      <c r="C259" s="1">
        <f t="shared" si="12"/>
        <v>8</v>
      </c>
      <c r="D259" s="1">
        <f t="shared" si="13"/>
        <v>1.4084849239198018</v>
      </c>
      <c r="E259" s="1">
        <f t="shared" si="14"/>
        <v>1.3759542064333392E-2</v>
      </c>
    </row>
    <row r="260" spans="2:5" x14ac:dyDescent="0.25">
      <c r="B260" s="1">
        <f t="shared" si="15"/>
        <v>58.75</v>
      </c>
      <c r="C260" s="1">
        <f t="shared" si="12"/>
        <v>8</v>
      </c>
      <c r="D260" s="1">
        <f t="shared" si="13"/>
        <v>1.4042778974779031</v>
      </c>
      <c r="E260" s="1">
        <f t="shared" si="14"/>
        <v>1.3523161367376715E-2</v>
      </c>
    </row>
    <row r="261" spans="2:5" x14ac:dyDescent="0.25">
      <c r="B261" s="1">
        <f t="shared" si="15"/>
        <v>59</v>
      </c>
      <c r="C261" s="1">
        <f t="shared" si="12"/>
        <v>8</v>
      </c>
      <c r="D261" s="1">
        <f t="shared" si="13"/>
        <v>1.3969626802433606</v>
      </c>
      <c r="E261" s="1">
        <f t="shared" si="14"/>
        <v>1.3290841549309197E-2</v>
      </c>
    </row>
    <row r="262" spans="2:5" x14ac:dyDescent="0.25">
      <c r="B262" s="1">
        <f t="shared" si="15"/>
        <v>59.25</v>
      </c>
      <c r="C262" s="1">
        <f t="shared" si="12"/>
        <v>8</v>
      </c>
      <c r="D262" s="1">
        <f t="shared" si="13"/>
        <v>1.3870986924544799</v>
      </c>
      <c r="E262" s="1">
        <f t="shared" si="14"/>
        <v>1.3062512846662154E-2</v>
      </c>
    </row>
    <row r="263" spans="2:5" x14ac:dyDescent="0.25">
      <c r="B263" s="1">
        <f t="shared" si="15"/>
        <v>59.5</v>
      </c>
      <c r="C263" s="1">
        <f t="shared" si="12"/>
        <v>8</v>
      </c>
      <c r="D263" s="1">
        <f t="shared" si="13"/>
        <v>1.3751552337108486</v>
      </c>
      <c r="E263" s="1">
        <f t="shared" si="14"/>
        <v>1.2838106694461527E-2</v>
      </c>
    </row>
    <row r="264" spans="2:5" x14ac:dyDescent="0.25">
      <c r="B264" s="1">
        <f t="shared" si="15"/>
        <v>59.75</v>
      </c>
      <c r="C264" s="1">
        <f t="shared" si="12"/>
        <v>8</v>
      </c>
      <c r="D264" s="1">
        <f t="shared" si="13"/>
        <v>1.3615258406428714</v>
      </c>
      <c r="E264" s="1">
        <f t="shared" si="14"/>
        <v>1.2617555705638481E-2</v>
      </c>
    </row>
    <row r="265" spans="2:5" x14ac:dyDescent="0.25">
      <c r="B265" s="1">
        <f t="shared" si="15"/>
        <v>60</v>
      </c>
      <c r="C265" s="1">
        <f t="shared" si="12"/>
        <v>8</v>
      </c>
      <c r="D265" s="1">
        <f t="shared" si="13"/>
        <v>1.3465403598955834</v>
      </c>
      <c r="E265" s="1">
        <f t="shared" si="14"/>
        <v>1.2400793650793657E-2</v>
      </c>
    </row>
    <row r="266" spans="2:5" x14ac:dyDescent="0.25">
      <c r="B266" s="1">
        <f t="shared" si="15"/>
        <v>60.25</v>
      </c>
      <c r="C266" s="1">
        <f t="shared" si="12"/>
        <v>8</v>
      </c>
      <c r="D266" s="1">
        <f t="shared" si="13"/>
        <v>1.330475099934076</v>
      </c>
      <c r="E266" s="1">
        <f t="shared" si="14"/>
        <v>1.2187755438309167E-2</v>
      </c>
    </row>
    <row r="267" spans="2:5" x14ac:dyDescent="0.25">
      <c r="B267" s="1">
        <f t="shared" si="15"/>
        <v>60.5</v>
      </c>
      <c r="C267" s="1">
        <f t="shared" si="12"/>
        <v>8</v>
      </c>
      <c r="D267" s="1">
        <f t="shared" si="13"/>
        <v>1.3135613673424622</v>
      </c>
      <c r="E267" s="1">
        <f t="shared" si="14"/>
        <v>1.1978377094802152E-2</v>
      </c>
    </row>
    <row r="268" spans="2:5" x14ac:dyDescent="0.25">
      <c r="B268" s="1">
        <f t="shared" si="15"/>
        <v>60.75</v>
      </c>
      <c r="C268" s="1">
        <f t="shared" si="12"/>
        <v>8</v>
      </c>
      <c r="D268" s="1">
        <f t="shared" si="13"/>
        <v>1.2959926446547072</v>
      </c>
      <c r="E268" s="1">
        <f t="shared" si="14"/>
        <v>1.1772595745914185E-2</v>
      </c>
    </row>
    <row r="269" spans="2:5" x14ac:dyDescent="0.25">
      <c r="B269" s="1">
        <f t="shared" si="15"/>
        <v>61</v>
      </c>
      <c r="C269" s="1">
        <f t="shared" si="12"/>
        <v>8</v>
      </c>
      <c r="D269" s="1">
        <f t="shared" si="13"/>
        <v>1.2779306258598475</v>
      </c>
      <c r="E269" s="1">
        <f t="shared" si="14"/>
        <v>1.1570349597430652E-2</v>
      </c>
    </row>
    <row r="270" spans="2:5" x14ac:dyDescent="0.25">
      <c r="B270" s="1">
        <f t="shared" si="15"/>
        <v>61.25</v>
      </c>
      <c r="C270" s="1">
        <f t="shared" si="12"/>
        <v>8</v>
      </c>
      <c r="D270" s="1">
        <f t="shared" si="13"/>
        <v>1.2595102913349632</v>
      </c>
      <c r="E270" s="1">
        <f t="shared" si="14"/>
        <v>1.1371577916724596E-2</v>
      </c>
    </row>
    <row r="271" spans="2:5" x14ac:dyDescent="0.25">
      <c r="B271" s="1">
        <f t="shared" si="15"/>
        <v>61.5</v>
      </c>
      <c r="C271" s="1">
        <f t="shared" si="12"/>
        <v>8</v>
      </c>
      <c r="D271" s="1">
        <f t="shared" si="13"/>
        <v>1.2408441750415822</v>
      </c>
      <c r="E271" s="1">
        <f t="shared" si="14"/>
        <v>1.1176221014519224E-2</v>
      </c>
    </row>
    <row r="272" spans="2:5" x14ac:dyDescent="0.25">
      <c r="B272" s="1">
        <f t="shared" si="15"/>
        <v>61.75</v>
      </c>
      <c r="C272" s="1">
        <f t="shared" si="12"/>
        <v>8</v>
      </c>
      <c r="D272" s="1">
        <f t="shared" si="13"/>
        <v>1.2220259525043915</v>
      </c>
      <c r="E272" s="1">
        <f t="shared" si="14"/>
        <v>1.0984220226963803E-2</v>
      </c>
    </row>
    <row r="273" spans="2:5" x14ac:dyDescent="0.25">
      <c r="B273" s="1">
        <f t="shared" si="15"/>
        <v>62</v>
      </c>
      <c r="C273" s="1">
        <f t="shared" si="12"/>
        <v>8</v>
      </c>
      <c r="D273" s="1">
        <f t="shared" si="13"/>
        <v>1.2031334576432293</v>
      </c>
      <c r="E273" s="1">
        <f t="shared" si="14"/>
        <v>1.0795517898017417E-2</v>
      </c>
    </row>
    <row r="274" spans="2:5" x14ac:dyDescent="0.25">
      <c r="B274" s="1">
        <f t="shared" si="15"/>
        <v>62.25</v>
      </c>
      <c r="C274" s="1">
        <f t="shared" si="12"/>
        <v>8</v>
      </c>
      <c r="D274" s="1">
        <f t="shared" si="13"/>
        <v>1.1842312193347762</v>
      </c>
      <c r="E274" s="1">
        <f t="shared" si="14"/>
        <v>1.0610057362135446E-2</v>
      </c>
    </row>
    <row r="275" spans="2:5" x14ac:dyDescent="0.25">
      <c r="B275" s="1">
        <f t="shared" si="15"/>
        <v>62.5</v>
      </c>
      <c r="C275" s="1">
        <f t="shared" si="12"/>
        <v>8</v>
      </c>
      <c r="D275" s="1">
        <f t="shared" si="13"/>
        <v>1.1653725941215023</v>
      </c>
      <c r="E275" s="1">
        <f t="shared" si="14"/>
        <v>1.0427782927253404E-2</v>
      </c>
    </row>
    <row r="276" spans="2:5" x14ac:dyDescent="0.25">
      <c r="B276" s="1">
        <f t="shared" si="15"/>
        <v>62.75</v>
      </c>
      <c r="C276" s="1">
        <f t="shared" si="12"/>
        <v>8</v>
      </c>
      <c r="D276" s="1">
        <f t="shared" si="13"/>
        <v>1.1466015593270447</v>
      </c>
      <c r="E276" s="1">
        <f t="shared" si="14"/>
        <v>1.0248639858063149E-2</v>
      </c>
    </row>
    <row r="277" spans="2:5" x14ac:dyDescent="0.25">
      <c r="B277" s="1">
        <f t="shared" si="15"/>
        <v>63</v>
      </c>
      <c r="C277" s="1">
        <f t="shared" si="12"/>
        <v>8</v>
      </c>
      <c r="D277" s="1">
        <f t="shared" si="13"/>
        <v>1.1279542206132405</v>
      </c>
      <c r="E277" s="1">
        <f t="shared" si="14"/>
        <v>1.0072574359576338E-2</v>
      </c>
    </row>
    <row r="278" spans="2:5" x14ac:dyDescent="0.25">
      <c r="B278" s="1">
        <f t="shared" si="15"/>
        <v>63.25</v>
      </c>
      <c r="C278" s="1">
        <f t="shared" si="12"/>
        <v>8</v>
      </c>
      <c r="D278" s="1">
        <f t="shared" si="13"/>
        <v>1.1094600794167673</v>
      </c>
      <c r="E278" s="1">
        <f t="shared" si="14"/>
        <v>9.8995335609703625E-3</v>
      </c>
    </row>
    <row r="279" spans="2:5" x14ac:dyDescent="0.25">
      <c r="B279" s="1">
        <f t="shared" si="15"/>
        <v>63.5</v>
      </c>
      <c r="C279" s="1">
        <f t="shared" si="12"/>
        <v>8</v>
      </c>
      <c r="D279" s="1">
        <f t="shared" si="13"/>
        <v>1.0911430984739114</v>
      </c>
      <c r="E279" s="1">
        <f t="shared" si="14"/>
        <v>9.7294654997116901E-3</v>
      </c>
    </row>
    <row r="280" spans="2:5" x14ac:dyDescent="0.25">
      <c r="B280" s="1">
        <f t="shared" si="15"/>
        <v>63.75</v>
      </c>
      <c r="C280" s="1">
        <f t="shared" si="12"/>
        <v>8</v>
      </c>
      <c r="D280" s="1">
        <f t="shared" si="13"/>
        <v>1.0730225975628083</v>
      </c>
      <c r="E280" s="1">
        <f t="shared" si="14"/>
        <v>9.5623191059520194E-3</v>
      </c>
    </row>
    <row r="281" spans="2:5" x14ac:dyDescent="0.25">
      <c r="B281" s="1">
        <f t="shared" si="15"/>
        <v>64</v>
      </c>
      <c r="C281" s="1">
        <f t="shared" ref="C281:C344" si="16">IF(FLOOR($B281/$D$12,1)+1&lt;=$D$11,FLOOR($B281/$D$12,1)+1,$D$11)</f>
        <v>9</v>
      </c>
      <c r="D281" s="1">
        <f t="shared" ref="D281:D344" si="17">(ka*F*Dose/(Vd*(ka-ke)))*(((1-EXP(-C281*ke*tau))/(1-EXP(-ke*tau)))*EXP(-ke*($B281-(($C281-1)*$D$12)))-((1-EXP(-C281*ka*tau))/(1-EXP(-ka*tau)))*EXP(-ka*($B281-(($C281-1)*$D$12))))+(ka*F*($D$9-$D$10)/(Vd*(ka-ke)))*(EXP(-ke*B281)-EXP(-ka*B281))</f>
        <v>1.0551140064805176</v>
      </c>
      <c r="E281" s="1">
        <f t="shared" ref="E281:E344" si="18">(ka*F*($D$9)/(Vd*(ka-ke)))*(EXP(-ke*B281)-EXP(-ka*B281))</f>
        <v>9.398044187192452E-3</v>
      </c>
    </row>
    <row r="282" spans="2:5" x14ac:dyDescent="0.25">
      <c r="B282" s="1">
        <f t="shared" ref="B282:B345" si="19">B281+$D$13</f>
        <v>64.25</v>
      </c>
      <c r="C282" s="1">
        <f t="shared" si="16"/>
        <v>9</v>
      </c>
      <c r="D282" s="1">
        <f t="shared" si="17"/>
        <v>1.1500677386812388</v>
      </c>
      <c r="E282" s="1">
        <f t="shared" si="18"/>
        <v>9.2365914132112002E-3</v>
      </c>
    </row>
    <row r="283" spans="2:5" x14ac:dyDescent="0.25">
      <c r="B283" s="1">
        <f t="shared" si="19"/>
        <v>64.5</v>
      </c>
      <c r="C283" s="1">
        <f t="shared" si="16"/>
        <v>9</v>
      </c>
      <c r="D283" s="1">
        <f t="shared" si="17"/>
        <v>1.2253987957094896</v>
      </c>
      <c r="E283" s="1">
        <f t="shared" si="18"/>
        <v>9.0779123012501659E-3</v>
      </c>
    </row>
    <row r="284" spans="2:5" x14ac:dyDescent="0.25">
      <c r="B284" s="1">
        <f t="shared" si="19"/>
        <v>64.75</v>
      </c>
      <c r="C284" s="1">
        <f t="shared" si="16"/>
        <v>9</v>
      </c>
      <c r="D284" s="1">
        <f t="shared" si="17"/>
        <v>1.284306783892154</v>
      </c>
      <c r="E284" s="1">
        <f t="shared" si="18"/>
        <v>8.9219592014559822E-3</v>
      </c>
    </row>
    <row r="285" spans="2:5" x14ac:dyDescent="0.25">
      <c r="B285" s="1">
        <f t="shared" si="19"/>
        <v>65</v>
      </c>
      <c r="C285" s="1">
        <f t="shared" si="16"/>
        <v>9</v>
      </c>
      <c r="D285" s="1">
        <f t="shared" si="17"/>
        <v>1.3294809081416572</v>
      </c>
      <c r="E285" s="1">
        <f t="shared" si="18"/>
        <v>8.7686852825712772E-3</v>
      </c>
    </row>
    <row r="286" spans="2:5" x14ac:dyDescent="0.25">
      <c r="B286" s="1">
        <f t="shared" si="19"/>
        <v>65.25</v>
      </c>
      <c r="C286" s="1">
        <f t="shared" si="16"/>
        <v>9</v>
      </c>
      <c r="D286" s="1">
        <f t="shared" si="17"/>
        <v>1.3631812015435569</v>
      </c>
      <c r="E286" s="1">
        <f t="shared" si="18"/>
        <v>8.6180445178716345E-3</v>
      </c>
    </row>
    <row r="287" spans="2:5" x14ac:dyDescent="0.25">
      <c r="B287" s="1">
        <f t="shared" si="19"/>
        <v>65.5</v>
      </c>
      <c r="C287" s="1">
        <f t="shared" si="16"/>
        <v>9</v>
      </c>
      <c r="D287" s="1">
        <f t="shared" si="17"/>
        <v>1.3873068306322784</v>
      </c>
      <c r="E287" s="1">
        <f t="shared" si="18"/>
        <v>8.4699916713442246E-3</v>
      </c>
    </row>
    <row r="288" spans="2:5" x14ac:dyDescent="0.25">
      <c r="B288" s="1">
        <f t="shared" si="19"/>
        <v>65.75</v>
      </c>
      <c r="C288" s="1">
        <f t="shared" si="16"/>
        <v>9</v>
      </c>
      <c r="D288" s="1">
        <f t="shared" si="17"/>
        <v>1.4034535326660931</v>
      </c>
      <c r="E288" s="1">
        <f t="shared" si="18"/>
        <v>8.3244822841038214E-3</v>
      </c>
    </row>
    <row r="289" spans="2:5" x14ac:dyDescent="0.25">
      <c r="B289" s="1">
        <f t="shared" si="19"/>
        <v>66</v>
      </c>
      <c r="C289" s="1">
        <f t="shared" si="16"/>
        <v>9</v>
      </c>
      <c r="D289" s="1">
        <f t="shared" si="17"/>
        <v>1.4129619140458585</v>
      </c>
      <c r="E289" s="1">
        <f t="shared" si="18"/>
        <v>8.1814726610422543E-3</v>
      </c>
    </row>
    <row r="290" spans="2:5" x14ac:dyDescent="0.25">
      <c r="B290" s="1">
        <f t="shared" si="19"/>
        <v>66.25</v>
      </c>
      <c r="C290" s="1">
        <f t="shared" si="16"/>
        <v>9</v>
      </c>
      <c r="D290" s="1">
        <f t="shared" si="17"/>
        <v>1.4169580639088388</v>
      </c>
      <c r="E290" s="1">
        <f t="shared" si="18"/>
        <v>8.0409198577071558E-3</v>
      </c>
    </row>
    <row r="291" spans="2:5" x14ac:dyDescent="0.25">
      <c r="B291" s="1">
        <f t="shared" si="19"/>
        <v>66.5</v>
      </c>
      <c r="C291" s="1">
        <f t="shared" si="16"/>
        <v>9</v>
      </c>
      <c r="D291" s="1">
        <f t="shared" si="17"/>
        <v>1.4163877055872078</v>
      </c>
      <c r="E291" s="1">
        <f t="shared" si="18"/>
        <v>7.9027816674061453E-3</v>
      </c>
    </row>
    <row r="292" spans="2:5" x14ac:dyDescent="0.25">
      <c r="B292" s="1">
        <f t="shared" si="19"/>
        <v>66.75</v>
      </c>
      <c r="C292" s="1">
        <f t="shared" si="16"/>
        <v>9</v>
      </c>
      <c r="D292" s="1">
        <f t="shared" si="17"/>
        <v>1.4120449140864353</v>
      </c>
      <c r="E292" s="1">
        <f t="shared" si="18"/>
        <v>7.7670166085325437E-3</v>
      </c>
    </row>
    <row r="293" spans="2:5" x14ac:dyDescent="0.25">
      <c r="B293" s="1">
        <f t="shared" si="19"/>
        <v>67</v>
      </c>
      <c r="C293" s="1">
        <f t="shared" si="16"/>
        <v>9</v>
      </c>
      <c r="D293" s="1">
        <f t="shared" si="17"/>
        <v>1.4045962641554692</v>
      </c>
      <c r="E293" s="1">
        <f t="shared" si="18"/>
        <v>7.6335839121088591E-3</v>
      </c>
    </row>
    <row r="294" spans="2:5" x14ac:dyDescent="0.25">
      <c r="B294" s="1">
        <f t="shared" si="19"/>
        <v>67.25</v>
      </c>
      <c r="C294" s="1">
        <f t="shared" si="16"/>
        <v>9</v>
      </c>
      <c r="D294" s="1">
        <f t="shared" si="17"/>
        <v>1.3946011359640242</v>
      </c>
      <c r="E294" s="1">
        <f t="shared" si="18"/>
        <v>7.5024435095442255E-3</v>
      </c>
    </row>
    <row r="295" spans="2:5" x14ac:dyDescent="0.25">
      <c r="B295" s="1">
        <f t="shared" si="19"/>
        <v>67.5</v>
      </c>
      <c r="C295" s="1">
        <f t="shared" si="16"/>
        <v>9</v>
      </c>
      <c r="D295" s="1">
        <f t="shared" si="17"/>
        <v>1.3825287897314507</v>
      </c>
      <c r="E295" s="1">
        <f t="shared" si="18"/>
        <v>7.3735560206021952E-3</v>
      </c>
    </row>
    <row r="296" spans="2:5" x14ac:dyDescent="0.25">
      <c r="B296" s="1">
        <f t="shared" si="19"/>
        <v>67.75</v>
      </c>
      <c r="C296" s="1">
        <f t="shared" si="16"/>
        <v>9</v>
      </c>
      <c r="D296" s="1">
        <f t="shared" si="17"/>
        <v>1.3687727233844464</v>
      </c>
      <c r="E296" s="1">
        <f t="shared" si="18"/>
        <v>7.246882741575188E-3</v>
      </c>
    </row>
    <row r="297" spans="2:5" x14ac:dyDescent="0.25">
      <c r="B297" s="1">
        <f t="shared" si="19"/>
        <v>68</v>
      </c>
      <c r="C297" s="1">
        <f t="shared" si="16"/>
        <v>9</v>
      </c>
      <c r="D297" s="1">
        <f t="shared" si="17"/>
        <v>1.3536627455292454</v>
      </c>
      <c r="E297" s="1">
        <f t="shared" si="18"/>
        <v>7.1223856336621741E-3</v>
      </c>
    </row>
    <row r="298" spans="2:5" x14ac:dyDescent="0.25">
      <c r="B298" s="1">
        <f t="shared" si="19"/>
        <v>68.25</v>
      </c>
      <c r="C298" s="1">
        <f t="shared" si="16"/>
        <v>9</v>
      </c>
      <c r="D298" s="1">
        <f t="shared" si="17"/>
        <v>1.337475127245622</v>
      </c>
      <c r="E298" s="1">
        <f t="shared" si="18"/>
        <v>7.0000273115459538E-3</v>
      </c>
    </row>
    <row r="299" spans="2:5" x14ac:dyDescent="0.25">
      <c r="B299" s="1">
        <f t="shared" si="19"/>
        <v>68.5</v>
      </c>
      <c r="C299" s="1">
        <f t="shared" si="16"/>
        <v>9</v>
      </c>
      <c r="D299" s="1">
        <f t="shared" si="17"/>
        <v>1.3204411383746286</v>
      </c>
      <c r="E299" s="1">
        <f t="shared" si="18"/>
        <v>6.8797710321667031E-3</v>
      </c>
    </row>
    <row r="300" spans="2:5" x14ac:dyDescent="0.25">
      <c r="B300" s="1">
        <f t="shared" si="19"/>
        <v>68.75</v>
      </c>
      <c r="C300" s="1">
        <f t="shared" si="16"/>
        <v>9</v>
      </c>
      <c r="D300" s="1">
        <f t="shared" si="17"/>
        <v>1.3027542253383955</v>
      </c>
      <c r="E300" s="1">
        <f t="shared" si="18"/>
        <v>6.7615806836883573E-3</v>
      </c>
    </row>
    <row r="301" spans="2:5" x14ac:dyDescent="0.25">
      <c r="B301" s="1">
        <f t="shared" si="19"/>
        <v>69</v>
      </c>
      <c r="C301" s="1">
        <f t="shared" si="16"/>
        <v>9</v>
      </c>
      <c r="D301" s="1">
        <f t="shared" si="17"/>
        <v>1.284576046634502</v>
      </c>
      <c r="E301" s="1">
        <f t="shared" si="18"/>
        <v>6.6454207746545983E-3</v>
      </c>
    </row>
    <row r="302" spans="2:5" x14ac:dyDescent="0.25">
      <c r="B302" s="1">
        <f t="shared" si="19"/>
        <v>69.25</v>
      </c>
      <c r="C302" s="1">
        <f t="shared" si="16"/>
        <v>9</v>
      </c>
      <c r="D302" s="1">
        <f t="shared" si="17"/>
        <v>1.2660415477582943</v>
      </c>
      <c r="E302" s="1">
        <f t="shared" si="18"/>
        <v>6.5312564233310768E-3</v>
      </c>
    </row>
    <row r="303" spans="2:5" x14ac:dyDescent="0.25">
      <c r="B303" s="1">
        <f t="shared" si="19"/>
        <v>69.5</v>
      </c>
      <c r="C303" s="1">
        <f t="shared" si="16"/>
        <v>9</v>
      </c>
      <c r="D303" s="1">
        <f t="shared" si="17"/>
        <v>1.247263228388813</v>
      </c>
      <c r="E303" s="1">
        <f t="shared" si="18"/>
        <v>6.4190533472307685E-3</v>
      </c>
    </row>
    <row r="304" spans="2:5" x14ac:dyDescent="0.25">
      <c r="B304" s="1">
        <f t="shared" si="19"/>
        <v>69.75</v>
      </c>
      <c r="C304" s="1">
        <f t="shared" si="16"/>
        <v>9</v>
      </c>
      <c r="D304" s="1">
        <f t="shared" si="17"/>
        <v>1.2283347303572105</v>
      </c>
      <c r="E304" s="1">
        <f t="shared" si="18"/>
        <v>6.3087778528192404E-3</v>
      </c>
    </row>
    <row r="305" spans="2:5" x14ac:dyDescent="0.25">
      <c r="B305" s="1">
        <f t="shared" si="19"/>
        <v>70</v>
      </c>
      <c r="C305" s="1">
        <f t="shared" si="16"/>
        <v>9</v>
      </c>
      <c r="D305" s="1">
        <f t="shared" si="17"/>
        <v>1.2093338544686261</v>
      </c>
      <c r="E305" s="1">
        <f t="shared" si="18"/>
        <v>6.2003968253968277E-3</v>
      </c>
    </row>
    <row r="306" spans="2:5" x14ac:dyDescent="0.25">
      <c r="B306" s="1">
        <f t="shared" si="19"/>
        <v>70.25</v>
      </c>
      <c r="C306" s="1">
        <f t="shared" si="16"/>
        <v>9</v>
      </c>
      <c r="D306" s="1">
        <f t="shared" si="17"/>
        <v>1.1903250970539307</v>
      </c>
      <c r="E306" s="1">
        <f t="shared" si="18"/>
        <v>6.0938777191545833E-3</v>
      </c>
    </row>
    <row r="307" spans="2:5" x14ac:dyDescent="0.25">
      <c r="B307" s="1">
        <f t="shared" si="19"/>
        <v>70.5</v>
      </c>
      <c r="C307" s="1">
        <f t="shared" si="16"/>
        <v>9</v>
      </c>
      <c r="D307" s="1">
        <f t="shared" si="17"/>
        <v>1.1713617826689033</v>
      </c>
      <c r="E307" s="1">
        <f t="shared" si="18"/>
        <v>5.9891885474010814E-3</v>
      </c>
    </row>
    <row r="308" spans="2:5" x14ac:dyDescent="0.25">
      <c r="B308" s="1">
        <f t="shared" si="19"/>
        <v>70.75</v>
      </c>
      <c r="C308" s="1">
        <f t="shared" si="16"/>
        <v>9</v>
      </c>
      <c r="D308" s="1">
        <f t="shared" si="17"/>
        <v>1.1524878572000015</v>
      </c>
      <c r="E308" s="1">
        <f t="shared" si="18"/>
        <v>5.8862978729570916E-3</v>
      </c>
    </row>
    <row r="309" spans="2:5" x14ac:dyDescent="0.25">
      <c r="B309" s="1">
        <f t="shared" si="19"/>
        <v>71</v>
      </c>
      <c r="C309" s="1">
        <f t="shared" si="16"/>
        <v>9</v>
      </c>
      <c r="D309" s="1">
        <f t="shared" si="17"/>
        <v>1.1337393954119557</v>
      </c>
      <c r="E309" s="1">
        <f t="shared" si="18"/>
        <v>5.7851747987153253E-3</v>
      </c>
    </row>
    <row r="310" spans="2:5" x14ac:dyDescent="0.25">
      <c r="B310" s="1">
        <f t="shared" si="19"/>
        <v>71.25</v>
      </c>
      <c r="C310" s="1">
        <f t="shared" si="16"/>
        <v>9</v>
      </c>
      <c r="D310" s="1">
        <f t="shared" si="17"/>
        <v>1.1151458683751294</v>
      </c>
      <c r="E310" s="1">
        <f t="shared" si="18"/>
        <v>5.6857889583622973E-3</v>
      </c>
    </row>
    <row r="311" spans="2:5" x14ac:dyDescent="0.25">
      <c r="B311" s="1">
        <f t="shared" si="19"/>
        <v>71.5</v>
      </c>
      <c r="C311" s="1">
        <f t="shared" si="16"/>
        <v>9</v>
      </c>
      <c r="D311" s="1">
        <f t="shared" si="17"/>
        <v>1.0967312089811712</v>
      </c>
      <c r="E311" s="1">
        <f t="shared" si="18"/>
        <v>5.5881105072596166E-3</v>
      </c>
    </row>
    <row r="312" spans="2:5" x14ac:dyDescent="0.25">
      <c r="B312" s="1">
        <f t="shared" si="19"/>
        <v>71.75</v>
      </c>
      <c r="C312" s="1">
        <f t="shared" si="16"/>
        <v>9</v>
      </c>
      <c r="D312" s="1">
        <f t="shared" si="17"/>
        <v>1.0785147076762902</v>
      </c>
      <c r="E312" s="1">
        <f t="shared" si="18"/>
        <v>5.4921101134819015E-3</v>
      </c>
    </row>
    <row r="313" spans="2:5" x14ac:dyDescent="0.25">
      <c r="B313" s="1">
        <f t="shared" si="19"/>
        <v>72</v>
      </c>
      <c r="C313" s="1">
        <f t="shared" si="16"/>
        <v>10</v>
      </c>
      <c r="D313" s="1">
        <f t="shared" si="17"/>
        <v>1.0605117654295264</v>
      </c>
      <c r="E313" s="1">
        <f t="shared" si="18"/>
        <v>5.3977589490087083E-3</v>
      </c>
    </row>
    <row r="314" spans="2:5" x14ac:dyDescent="0.25">
      <c r="B314" s="1">
        <f t="shared" si="19"/>
        <v>72.25</v>
      </c>
      <c r="C314" s="1">
        <f t="shared" si="16"/>
        <v>10</v>
      </c>
      <c r="D314" s="1">
        <f t="shared" si="17"/>
        <v>1.1553727673623069</v>
      </c>
      <c r="E314" s="1">
        <f t="shared" si="18"/>
        <v>5.3050286810677229E-3</v>
      </c>
    </row>
    <row r="315" spans="2:5" x14ac:dyDescent="0.25">
      <c r="B315" s="1">
        <f t="shared" si="19"/>
        <v>72.5</v>
      </c>
      <c r="C315" s="1">
        <f t="shared" si="16"/>
        <v>10</v>
      </c>
      <c r="D315" s="1">
        <f t="shared" si="17"/>
        <v>1.2306126871731162</v>
      </c>
      <c r="E315" s="1">
        <f t="shared" si="18"/>
        <v>5.2138914636267065E-3</v>
      </c>
    </row>
    <row r="316" spans="2:5" x14ac:dyDescent="0.25">
      <c r="B316" s="1">
        <f t="shared" si="19"/>
        <v>72.75</v>
      </c>
      <c r="C316" s="1">
        <f t="shared" si="16"/>
        <v>10</v>
      </c>
      <c r="D316" s="1">
        <f t="shared" si="17"/>
        <v>1.2894311038211859</v>
      </c>
      <c r="E316" s="1">
        <f t="shared" si="18"/>
        <v>5.1243199290315735E-3</v>
      </c>
    </row>
    <row r="317" spans="2:5" x14ac:dyDescent="0.25">
      <c r="B317" s="1">
        <f t="shared" si="19"/>
        <v>73</v>
      </c>
      <c r="C317" s="1">
        <f t="shared" si="16"/>
        <v>10</v>
      </c>
      <c r="D317" s="1">
        <f t="shared" si="17"/>
        <v>1.3345171953214454</v>
      </c>
      <c r="E317" s="1">
        <f t="shared" si="18"/>
        <v>5.0362871797881683E-3</v>
      </c>
    </row>
    <row r="318" spans="2:5" x14ac:dyDescent="0.25">
      <c r="B318" s="1">
        <f t="shared" si="19"/>
        <v>73.25</v>
      </c>
      <c r="C318" s="1">
        <f t="shared" si="16"/>
        <v>10</v>
      </c>
      <c r="D318" s="1">
        <f t="shared" si="17"/>
        <v>1.3681309683240424</v>
      </c>
      <c r="E318" s="1">
        <f t="shared" si="18"/>
        <v>4.9497667804851812E-3</v>
      </c>
    </row>
    <row r="319" spans="2:5" x14ac:dyDescent="0.25">
      <c r="B319" s="1">
        <f t="shared" si="19"/>
        <v>73.5</v>
      </c>
      <c r="C319" s="1">
        <f t="shared" si="16"/>
        <v>10</v>
      </c>
      <c r="D319" s="1">
        <f t="shared" si="17"/>
        <v>1.3921715633821345</v>
      </c>
      <c r="E319" s="1">
        <f t="shared" si="18"/>
        <v>4.8647327498558494E-3</v>
      </c>
    </row>
    <row r="320" spans="2:5" x14ac:dyDescent="0.25">
      <c r="B320" s="1">
        <f t="shared" si="19"/>
        <v>73.75</v>
      </c>
      <c r="C320" s="1">
        <f t="shared" si="16"/>
        <v>10</v>
      </c>
      <c r="D320" s="1">
        <f t="shared" si="17"/>
        <v>1.4082346922190692</v>
      </c>
      <c r="E320" s="1">
        <f t="shared" si="18"/>
        <v>4.7811595529760097E-3</v>
      </c>
    </row>
    <row r="321" spans="2:5" x14ac:dyDescent="0.25">
      <c r="B321" s="1">
        <f t="shared" si="19"/>
        <v>74</v>
      </c>
      <c r="C321" s="1">
        <f t="shared" si="16"/>
        <v>10</v>
      </c>
      <c r="D321" s="1">
        <f t="shared" si="17"/>
        <v>1.417660936139455</v>
      </c>
      <c r="E321" s="1">
        <f t="shared" si="18"/>
        <v>4.699022093596226E-3</v>
      </c>
    </row>
    <row r="322" spans="2:5" x14ac:dyDescent="0.25">
      <c r="B322" s="1">
        <f t="shared" si="19"/>
        <v>74.25</v>
      </c>
      <c r="C322" s="1">
        <f t="shared" si="16"/>
        <v>10</v>
      </c>
      <c r="D322" s="1">
        <f t="shared" si="17"/>
        <v>1.4215763596154449</v>
      </c>
      <c r="E322" s="1">
        <f t="shared" si="18"/>
        <v>4.6182957066056001E-3</v>
      </c>
    </row>
    <row r="323" spans="2:5" x14ac:dyDescent="0.25">
      <c r="B323" s="1">
        <f t="shared" si="19"/>
        <v>74.5</v>
      </c>
      <c r="C323" s="1">
        <f t="shared" si="16"/>
        <v>10</v>
      </c>
      <c r="D323" s="1">
        <f t="shared" si="17"/>
        <v>1.4209266617378331</v>
      </c>
      <c r="E323" s="1">
        <f t="shared" si="18"/>
        <v>4.5389561506250821E-3</v>
      </c>
    </row>
    <row r="324" spans="2:5" x14ac:dyDescent="0.25">
      <c r="B324" s="1">
        <f t="shared" si="19"/>
        <v>74.75</v>
      </c>
      <c r="C324" s="1">
        <f t="shared" si="16"/>
        <v>10</v>
      </c>
      <c r="D324" s="1">
        <f t="shared" si="17"/>
        <v>1.4165058936871635</v>
      </c>
      <c r="E324" s="1">
        <f t="shared" si="18"/>
        <v>4.4609796007279911E-3</v>
      </c>
    </row>
    <row r="325" spans="2:5" x14ac:dyDescent="0.25">
      <c r="B325" s="1">
        <f t="shared" si="19"/>
        <v>75</v>
      </c>
      <c r="C325" s="1">
        <f t="shared" si="16"/>
        <v>10</v>
      </c>
      <c r="D325" s="1">
        <f t="shared" si="17"/>
        <v>1.408980606796755</v>
      </c>
      <c r="E325" s="1">
        <f t="shared" si="18"/>
        <v>4.3843426412856386E-3</v>
      </c>
    </row>
    <row r="326" spans="2:5" x14ac:dyDescent="0.25">
      <c r="B326" s="1">
        <f t="shared" si="19"/>
        <v>75.25</v>
      </c>
      <c r="C326" s="1">
        <f t="shared" si="16"/>
        <v>10</v>
      </c>
      <c r="D326" s="1">
        <f t="shared" si="17"/>
        <v>1.3989101582229599</v>
      </c>
      <c r="E326" s="1">
        <f t="shared" si="18"/>
        <v>4.3090222589358173E-3</v>
      </c>
    </row>
    <row r="327" spans="2:5" x14ac:dyDescent="0.25">
      <c r="B327" s="1">
        <f t="shared" si="19"/>
        <v>75.5</v>
      </c>
      <c r="C327" s="1">
        <f t="shared" si="16"/>
        <v>10</v>
      </c>
      <c r="D327" s="1">
        <f t="shared" si="17"/>
        <v>1.3867637855671229</v>
      </c>
      <c r="E327" s="1">
        <f t="shared" si="18"/>
        <v>4.2349958356721123E-3</v>
      </c>
    </row>
    <row r="328" spans="2:5" x14ac:dyDescent="0.25">
      <c r="B328" s="1">
        <f t="shared" si="19"/>
        <v>75.75</v>
      </c>
      <c r="C328" s="1">
        <f t="shared" si="16"/>
        <v>10</v>
      </c>
      <c r="D328" s="1">
        <f t="shared" si="17"/>
        <v>1.3729349645264983</v>
      </c>
      <c r="E328" s="1">
        <f t="shared" si="18"/>
        <v>4.1622411420519098E-3</v>
      </c>
    </row>
    <row r="329" spans="2:5" x14ac:dyDescent="0.25">
      <c r="B329" s="1">
        <f t="shared" si="19"/>
        <v>76</v>
      </c>
      <c r="C329" s="1">
        <f t="shared" si="16"/>
        <v>10</v>
      </c>
      <c r="D329" s="1">
        <f t="shared" si="17"/>
        <v>1.3577534818597667</v>
      </c>
      <c r="E329" s="1">
        <f t="shared" si="18"/>
        <v>4.0907363305211272E-3</v>
      </c>
    </row>
    <row r="330" spans="2:5" x14ac:dyDescent="0.25">
      <c r="B330" s="1">
        <f t="shared" si="19"/>
        <v>76.25</v>
      </c>
      <c r="C330" s="1">
        <f t="shared" si="16"/>
        <v>10</v>
      </c>
      <c r="D330" s="1">
        <f t="shared" si="17"/>
        <v>1.3414955871744756</v>
      </c>
      <c r="E330" s="1">
        <f t="shared" si="18"/>
        <v>4.0204599288535771E-3</v>
      </c>
    </row>
    <row r="331" spans="2:5" x14ac:dyDescent="0.25">
      <c r="B331" s="1">
        <f t="shared" si="19"/>
        <v>76.5</v>
      </c>
      <c r="C331" s="1">
        <f t="shared" si="16"/>
        <v>10</v>
      </c>
      <c r="D331" s="1">
        <f t="shared" si="17"/>
        <v>1.3243925292083318</v>
      </c>
      <c r="E331" s="1">
        <f t="shared" si="18"/>
        <v>3.9513908337030727E-3</v>
      </c>
    </row>
    <row r="332" spans="2:5" x14ac:dyDescent="0.25">
      <c r="B332" s="1">
        <f t="shared" si="19"/>
        <v>76.75</v>
      </c>
      <c r="C332" s="1">
        <f t="shared" si="16"/>
        <v>10</v>
      </c>
      <c r="D332" s="1">
        <f t="shared" si="17"/>
        <v>1.3066377336426618</v>
      </c>
      <c r="E332" s="1">
        <f t="shared" si="18"/>
        <v>3.8835083042662714E-3</v>
      </c>
    </row>
    <row r="333" spans="2:5" x14ac:dyDescent="0.25">
      <c r="B333" s="1">
        <f t="shared" si="19"/>
        <v>77</v>
      </c>
      <c r="C333" s="1">
        <f t="shared" si="16"/>
        <v>10</v>
      </c>
      <c r="D333" s="1">
        <f t="shared" si="17"/>
        <v>1.2883928385905568</v>
      </c>
      <c r="E333" s="1">
        <f t="shared" si="18"/>
        <v>3.8167919560544291E-3</v>
      </c>
    </row>
    <row r="334" spans="2:5" x14ac:dyDescent="0.25">
      <c r="B334" s="1">
        <f t="shared" si="19"/>
        <v>77.25</v>
      </c>
      <c r="C334" s="1">
        <f t="shared" si="16"/>
        <v>10</v>
      </c>
      <c r="D334" s="1">
        <f t="shared" si="17"/>
        <v>1.2697927695130664</v>
      </c>
      <c r="E334" s="1">
        <f t="shared" si="18"/>
        <v>3.7512217547721128E-3</v>
      </c>
    </row>
    <row r="335" spans="2:5" x14ac:dyDescent="0.25">
      <c r="B335" s="1">
        <f t="shared" si="19"/>
        <v>77.5</v>
      </c>
      <c r="C335" s="1">
        <f t="shared" si="16"/>
        <v>10</v>
      </c>
      <c r="D335" s="1">
        <f t="shared" si="17"/>
        <v>1.2509500063991141</v>
      </c>
      <c r="E335" s="1">
        <f t="shared" si="18"/>
        <v>3.6867780103010976E-3</v>
      </c>
    </row>
    <row r="336" spans="2:5" x14ac:dyDescent="0.25">
      <c r="B336" s="1">
        <f t="shared" si="19"/>
        <v>77.75</v>
      </c>
      <c r="C336" s="1">
        <f t="shared" si="16"/>
        <v>10</v>
      </c>
      <c r="D336" s="1">
        <f t="shared" si="17"/>
        <v>1.2319581717279984</v>
      </c>
      <c r="E336" s="1">
        <f t="shared" si="18"/>
        <v>3.6234413707875932E-3</v>
      </c>
    </row>
    <row r="337" spans="2:5" x14ac:dyDescent="0.25">
      <c r="B337" s="1">
        <f t="shared" si="19"/>
        <v>78</v>
      </c>
      <c r="C337" s="1">
        <f t="shared" si="16"/>
        <v>10</v>
      </c>
      <c r="D337" s="1">
        <f t="shared" si="17"/>
        <v>1.2128950472854572</v>
      </c>
      <c r="E337" s="1">
        <f t="shared" si="18"/>
        <v>3.5611928168310871E-3</v>
      </c>
    </row>
    <row r="338" spans="2:5" x14ac:dyDescent="0.25">
      <c r="B338" s="1">
        <f t="shared" si="19"/>
        <v>78.25</v>
      </c>
      <c r="C338" s="1">
        <f t="shared" si="16"/>
        <v>10</v>
      </c>
      <c r="D338" s="1">
        <f t="shared" si="17"/>
        <v>1.1938251107097038</v>
      </c>
      <c r="E338" s="1">
        <f t="shared" si="18"/>
        <v>3.5000136557729765E-3</v>
      </c>
    </row>
    <row r="339" spans="2:5" x14ac:dyDescent="0.25">
      <c r="B339" s="1">
        <f t="shared" si="19"/>
        <v>78.5</v>
      </c>
      <c r="C339" s="1">
        <f t="shared" si="16"/>
        <v>10</v>
      </c>
      <c r="D339" s="1">
        <f t="shared" si="17"/>
        <v>1.1748016681849869</v>
      </c>
      <c r="E339" s="1">
        <f t="shared" si="18"/>
        <v>3.4398855160833516E-3</v>
      </c>
    </row>
    <row r="340" spans="2:5" x14ac:dyDescent="0.25">
      <c r="B340" s="1">
        <f t="shared" si="19"/>
        <v>78.75</v>
      </c>
      <c r="C340" s="1">
        <f t="shared" si="16"/>
        <v>10</v>
      </c>
      <c r="D340" s="1">
        <f t="shared" si="17"/>
        <v>1.1558686475418458</v>
      </c>
      <c r="E340" s="1">
        <f t="shared" si="18"/>
        <v>3.3807903418441787E-3</v>
      </c>
    </row>
    <row r="341" spans="2:5" x14ac:dyDescent="0.25">
      <c r="B341" s="1">
        <f t="shared" si="19"/>
        <v>79</v>
      </c>
      <c r="C341" s="1">
        <f t="shared" si="16"/>
        <v>10</v>
      </c>
      <c r="D341" s="1">
        <f t="shared" si="17"/>
        <v>1.1370621057992829</v>
      </c>
      <c r="E341" s="1">
        <f t="shared" si="18"/>
        <v>3.3227103873272987E-3</v>
      </c>
    </row>
    <row r="342" spans="2:5" x14ac:dyDescent="0.25">
      <c r="B342" s="1">
        <f t="shared" si="19"/>
        <v>79.25</v>
      </c>
      <c r="C342" s="1">
        <f t="shared" si="16"/>
        <v>10</v>
      </c>
      <c r="D342" s="1">
        <f t="shared" si="17"/>
        <v>1.1184114965867951</v>
      </c>
      <c r="E342" s="1">
        <f t="shared" si="18"/>
        <v>3.2656282116655375E-3</v>
      </c>
    </row>
    <row r="343" spans="2:5" x14ac:dyDescent="0.25">
      <c r="B343" s="1">
        <f t="shared" si="19"/>
        <v>79.5</v>
      </c>
      <c r="C343" s="1">
        <f t="shared" si="16"/>
        <v>10</v>
      </c>
      <c r="D343" s="1">
        <f t="shared" si="17"/>
        <v>1.0999407356547866</v>
      </c>
      <c r="E343" s="1">
        <f t="shared" si="18"/>
        <v>3.2095266736153843E-3</v>
      </c>
    </row>
    <row r="344" spans="2:5" x14ac:dyDescent="0.25">
      <c r="B344" s="1">
        <f t="shared" si="19"/>
        <v>79.75</v>
      </c>
      <c r="C344" s="1">
        <f t="shared" si="16"/>
        <v>10</v>
      </c>
      <c r="D344" s="1">
        <f t="shared" si="17"/>
        <v>1.0816690966026998</v>
      </c>
      <c r="E344" s="1">
        <f t="shared" si="18"/>
        <v>3.1543889264096193E-3</v>
      </c>
    </row>
    <row r="345" spans="2:5" x14ac:dyDescent="0.25">
      <c r="B345" s="1">
        <f t="shared" si="19"/>
        <v>80</v>
      </c>
      <c r="C345" s="1">
        <f t="shared" ref="C345:C408" si="20">IF(FLOOR($B345/$D$12,1)+1&lt;=$D$11,FLOOR($B345/$D$12,1)+1,$D$11)</f>
        <v>10</v>
      </c>
      <c r="D345" s="1">
        <f t="shared" ref="D345:D408" si="21">(ka*F*Dose/(Vd*(ka-ke)))*(((1-EXP(-C345*ke*tau))/(1-EXP(-ke*tau)))*EXP(-ke*($B345-(($C345-1)*$D$12)))-((1-EXP(-C345*ka*tau))/(1-EXP(-ka*tau)))*EXP(-ka*($B345-(($C345-1)*$D$12))))+(ka*F*($D$9-$D$10)/(Vd*(ka-ke)))*(EXP(-ke*B345)-EXP(-ka*B345))</f>
        <v>1.0636119638422248</v>
      </c>
      <c r="E345" s="1">
        <f t="shared" ref="E345:E408" si="22">(ka*F*($D$9)/(Vd*(ka-ke)))*(EXP(-ke*B345)-EXP(-ka*B345))</f>
        <v>3.1001984126984138E-3</v>
      </c>
    </row>
    <row r="346" spans="2:5" x14ac:dyDescent="0.25">
      <c r="B346" s="1">
        <f t="shared" ref="B346:B409" si="23">B345+$D$13</f>
        <v>80.25</v>
      </c>
      <c r="C346" s="1">
        <f t="shared" si="20"/>
        <v>10</v>
      </c>
      <c r="D346" s="1">
        <f t="shared" si="21"/>
        <v>1.0457814655143152</v>
      </c>
      <c r="E346" s="1">
        <f t="shared" si="22"/>
        <v>3.0469388595772942E-3</v>
      </c>
    </row>
    <row r="347" spans="2:5" x14ac:dyDescent="0.25">
      <c r="B347" s="1">
        <f t="shared" si="23"/>
        <v>80.5</v>
      </c>
      <c r="C347" s="1">
        <f t="shared" si="20"/>
        <v>10</v>
      </c>
      <c r="D347" s="1">
        <f t="shared" si="21"/>
        <v>1.0281870054640403</v>
      </c>
      <c r="E347" s="1">
        <f t="shared" si="22"/>
        <v>2.9945942737005403E-3</v>
      </c>
    </row>
    <row r="348" spans="2:5" x14ac:dyDescent="0.25">
      <c r="B348" s="1">
        <f t="shared" si="23"/>
        <v>80.75</v>
      </c>
      <c r="C348" s="1">
        <f t="shared" si="20"/>
        <v>10</v>
      </c>
      <c r="D348" s="1">
        <f t="shared" si="21"/>
        <v>1.0108357103376968</v>
      </c>
      <c r="E348" s="1">
        <f t="shared" si="22"/>
        <v>2.9431489364785458E-3</v>
      </c>
    </row>
    <row r="349" spans="2:5" x14ac:dyDescent="0.25">
      <c r="B349" s="1">
        <f t="shared" si="23"/>
        <v>81</v>
      </c>
      <c r="C349" s="1">
        <f t="shared" si="20"/>
        <v>10</v>
      </c>
      <c r="D349" s="1">
        <f t="shared" si="21"/>
        <v>0.99373280531063823</v>
      </c>
      <c r="E349" s="1">
        <f t="shared" si="22"/>
        <v>2.8925873993576627E-3</v>
      </c>
    </row>
    <row r="350" spans="2:5" x14ac:dyDescent="0.25">
      <c r="B350" s="1">
        <f t="shared" si="23"/>
        <v>81.25</v>
      </c>
      <c r="C350" s="1">
        <f t="shared" si="20"/>
        <v>10</v>
      </c>
      <c r="D350" s="1">
        <f t="shared" si="21"/>
        <v>0.97688192980495814</v>
      </c>
      <c r="E350" s="1">
        <f t="shared" si="22"/>
        <v>2.8428944791811508E-3</v>
      </c>
    </row>
    <row r="351" spans="2:5" x14ac:dyDescent="0.25">
      <c r="B351" s="1">
        <f t="shared" si="23"/>
        <v>81.5</v>
      </c>
      <c r="C351" s="1">
        <f t="shared" si="20"/>
        <v>10</v>
      </c>
      <c r="D351" s="1">
        <f t="shared" si="21"/>
        <v>0.96028540274881447</v>
      </c>
      <c r="E351" s="1">
        <f t="shared" si="22"/>
        <v>2.7940552536298078E-3</v>
      </c>
    </row>
    <row r="352" spans="2:5" x14ac:dyDescent="0.25">
      <c r="B352" s="1">
        <f t="shared" si="23"/>
        <v>81.75</v>
      </c>
      <c r="C352" s="1">
        <f t="shared" si="20"/>
        <v>10</v>
      </c>
      <c r="D352" s="1">
        <f t="shared" si="21"/>
        <v>0.94394444540939704</v>
      </c>
      <c r="E352" s="1">
        <f t="shared" si="22"/>
        <v>2.7460550567409508E-3</v>
      </c>
    </row>
    <row r="353" spans="2:5" x14ac:dyDescent="0.25">
      <c r="B353" s="1">
        <f t="shared" si="23"/>
        <v>82</v>
      </c>
      <c r="C353" s="1">
        <f t="shared" si="20"/>
        <v>10</v>
      </c>
      <c r="D353" s="1">
        <f t="shared" si="21"/>
        <v>0.92785936855354312</v>
      </c>
      <c r="E353" s="1">
        <f t="shared" si="22"/>
        <v>2.6988794745043537E-3</v>
      </c>
    </row>
    <row r="354" spans="2:5" x14ac:dyDescent="0.25">
      <c r="B354" s="1">
        <f t="shared" si="23"/>
        <v>82.25</v>
      </c>
      <c r="C354" s="1">
        <f t="shared" si="20"/>
        <v>10</v>
      </c>
      <c r="D354" s="1">
        <f t="shared" si="21"/>
        <v>0.91202972961536455</v>
      </c>
      <c r="E354" s="1">
        <f t="shared" si="22"/>
        <v>2.6525143405338636E-3</v>
      </c>
    </row>
    <row r="355" spans="2:5" x14ac:dyDescent="0.25">
      <c r="B355" s="1">
        <f t="shared" si="23"/>
        <v>82.5</v>
      </c>
      <c r="C355" s="1">
        <f t="shared" si="20"/>
        <v>10</v>
      </c>
      <c r="D355" s="1">
        <f t="shared" si="21"/>
        <v>0.89645446464656886</v>
      </c>
      <c r="E355" s="1">
        <f t="shared" si="22"/>
        <v>2.6069457318133528E-3</v>
      </c>
    </row>
    <row r="356" spans="2:5" x14ac:dyDescent="0.25">
      <c r="B356" s="1">
        <f t="shared" si="23"/>
        <v>82.75</v>
      </c>
      <c r="C356" s="1">
        <f t="shared" si="20"/>
        <v>10</v>
      </c>
      <c r="D356" s="1">
        <f t="shared" si="21"/>
        <v>0.8811319990652734</v>
      </c>
      <c r="E356" s="1">
        <f t="shared" si="22"/>
        <v>2.5621599645157863E-3</v>
      </c>
    </row>
    <row r="357" spans="2:5" x14ac:dyDescent="0.25">
      <c r="B357" s="1">
        <f t="shared" si="23"/>
        <v>83</v>
      </c>
      <c r="C357" s="1">
        <f t="shared" si="20"/>
        <v>10</v>
      </c>
      <c r="D357" s="1">
        <f t="shared" si="21"/>
        <v>0.86606034058011272</v>
      </c>
      <c r="E357" s="1">
        <f t="shared" si="22"/>
        <v>2.5181435898940841E-3</v>
      </c>
    </row>
    <row r="358" spans="2:5" x14ac:dyDescent="0.25">
      <c r="B358" s="1">
        <f t="shared" si="23"/>
        <v>83.25</v>
      </c>
      <c r="C358" s="1">
        <f t="shared" si="20"/>
        <v>10</v>
      </c>
      <c r="D358" s="1">
        <f t="shared" si="21"/>
        <v>0.85123715712912662</v>
      </c>
      <c r="E358" s="1">
        <f t="shared" si="22"/>
        <v>2.4748833902425924E-3</v>
      </c>
    </row>
    <row r="359" spans="2:5" x14ac:dyDescent="0.25">
      <c r="B359" s="1">
        <f t="shared" si="23"/>
        <v>83.5</v>
      </c>
      <c r="C359" s="1">
        <f t="shared" si="20"/>
        <v>10</v>
      </c>
      <c r="D359" s="1">
        <f t="shared" si="21"/>
        <v>0.83665984222107281</v>
      </c>
      <c r="E359" s="1">
        <f t="shared" si="22"/>
        <v>2.4323663749279243E-3</v>
      </c>
    </row>
    <row r="360" spans="2:5" x14ac:dyDescent="0.25">
      <c r="B360" s="1">
        <f t="shared" si="23"/>
        <v>83.75</v>
      </c>
      <c r="C360" s="1">
        <f t="shared" si="20"/>
        <v>10</v>
      </c>
      <c r="D360" s="1">
        <f t="shared" si="21"/>
        <v>0.82232556968687476</v>
      </c>
      <c r="E360" s="1">
        <f t="shared" si="22"/>
        <v>2.3905797764880044E-3</v>
      </c>
    </row>
    <row r="361" spans="2:5" x14ac:dyDescent="0.25">
      <c r="B361" s="1">
        <f t="shared" si="23"/>
        <v>84</v>
      </c>
      <c r="C361" s="1">
        <f t="shared" si="20"/>
        <v>10</v>
      </c>
      <c r="D361" s="1">
        <f t="shared" si="21"/>
        <v>0.80823133952942261</v>
      </c>
      <c r="E361" s="1">
        <f t="shared" si="22"/>
        <v>2.3495110467981126E-3</v>
      </c>
    </row>
    <row r="362" spans="2:5" x14ac:dyDescent="0.25">
      <c r="B362" s="1">
        <f t="shared" si="23"/>
        <v>84.25</v>
      </c>
      <c r="C362" s="1">
        <f t="shared" si="20"/>
        <v>10</v>
      </c>
      <c r="D362" s="1">
        <f t="shared" si="21"/>
        <v>0.79437401629127524</v>
      </c>
      <c r="E362" s="1">
        <f t="shared" si="22"/>
        <v>2.3091478533028018E-3</v>
      </c>
    </row>
    <row r="363" spans="2:5" x14ac:dyDescent="0.25">
      <c r="B363" s="1">
        <f t="shared" si="23"/>
        <v>84.5</v>
      </c>
      <c r="C363" s="1">
        <f t="shared" si="20"/>
        <v>10</v>
      </c>
      <c r="D363" s="1">
        <f t="shared" si="21"/>
        <v>0.78075036113391938</v>
      </c>
      <c r="E363" s="1">
        <f t="shared" si="22"/>
        <v>2.269478075312541E-3</v>
      </c>
    </row>
    <row r="364" spans="2:5" x14ac:dyDescent="0.25">
      <c r="B364" s="1">
        <f t="shared" si="23"/>
        <v>84.75</v>
      </c>
      <c r="C364" s="1">
        <f t="shared" si="20"/>
        <v>10</v>
      </c>
      <c r="D364" s="1">
        <f t="shared" si="21"/>
        <v>0.7673570586322519</v>
      </c>
      <c r="E364" s="1">
        <f t="shared" si="22"/>
        <v>2.2304898003639951E-3</v>
      </c>
    </row>
    <row r="365" spans="2:5" x14ac:dyDescent="0.25">
      <c r="B365" s="1">
        <f t="shared" si="23"/>
        <v>85</v>
      </c>
      <c r="C365" s="1">
        <f t="shared" si="20"/>
        <v>10</v>
      </c>
      <c r="D365" s="1">
        <f t="shared" si="21"/>
        <v>0.75419073912822499</v>
      </c>
      <c r="E365" s="1">
        <f t="shared" si="22"/>
        <v>2.1921713206428189E-3</v>
      </c>
    </row>
    <row r="366" spans="2:5" x14ac:dyDescent="0.25">
      <c r="B366" s="1">
        <f t="shared" si="23"/>
        <v>85.25</v>
      </c>
      <c r="C366" s="1">
        <f t="shared" si="20"/>
        <v>10</v>
      </c>
      <c r="D366" s="1">
        <f t="shared" si="21"/>
        <v>0.74124799735325653</v>
      </c>
      <c r="E366" s="1">
        <f t="shared" si="22"/>
        <v>2.1545111294679104E-3</v>
      </c>
    </row>
    <row r="367" spans="2:5" x14ac:dyDescent="0.25">
      <c r="B367" s="1">
        <f t="shared" si="23"/>
        <v>85.5</v>
      </c>
      <c r="C367" s="1">
        <f t="shared" si="20"/>
        <v>10</v>
      </c>
      <c r="D367" s="1">
        <f t="shared" si="21"/>
        <v>0.72852540791606279</v>
      </c>
      <c r="E367" s="1">
        <f t="shared" si="22"/>
        <v>2.1174979178360562E-3</v>
      </c>
    </row>
    <row r="368" spans="2:5" x14ac:dyDescent="0.25">
      <c r="B368" s="1">
        <f t="shared" si="23"/>
        <v>85.75</v>
      </c>
      <c r="C368" s="1">
        <f t="shared" si="20"/>
        <v>10</v>
      </c>
      <c r="D368" s="1">
        <f t="shared" si="21"/>
        <v>0.71601953815758423</v>
      </c>
      <c r="E368" s="1">
        <f t="shared" si="22"/>
        <v>2.0811205710259549E-3</v>
      </c>
    </row>
    <row r="369" spans="2:5" x14ac:dyDescent="0.25">
      <c r="B369" s="1">
        <f t="shared" si="23"/>
        <v>86</v>
      </c>
      <c r="C369" s="1">
        <f t="shared" si="20"/>
        <v>10</v>
      </c>
      <c r="D369" s="1">
        <f t="shared" si="21"/>
        <v>0.70372695879480707</v>
      </c>
      <c r="E369" s="1">
        <f t="shared" si="22"/>
        <v>2.0453681652605631E-3</v>
      </c>
    </row>
    <row r="370" spans="2:5" x14ac:dyDescent="0.25">
      <c r="B370" s="1">
        <f t="shared" si="23"/>
        <v>86.25</v>
      </c>
      <c r="C370" s="1">
        <f t="shared" si="20"/>
        <v>10</v>
      </c>
      <c r="D370" s="1">
        <f t="shared" si="21"/>
        <v>0.69164425270812602</v>
      </c>
      <c r="E370" s="1">
        <f t="shared" si="22"/>
        <v>2.0102299644267903E-3</v>
      </c>
    </row>
    <row r="371" spans="2:5" x14ac:dyDescent="0.25">
      <c r="B371" s="1">
        <f t="shared" si="23"/>
        <v>86.5</v>
      </c>
      <c r="C371" s="1">
        <f t="shared" si="20"/>
        <v>10</v>
      </c>
      <c r="D371" s="1">
        <f t="shared" si="21"/>
        <v>0.67976802217041665</v>
      </c>
      <c r="E371" s="1">
        <f t="shared" si="22"/>
        <v>1.9756954168515363E-3</v>
      </c>
    </row>
    <row r="372" spans="2:5" x14ac:dyDescent="0.25">
      <c r="B372" s="1">
        <f t="shared" si="23"/>
        <v>86.75</v>
      </c>
      <c r="C372" s="1">
        <f t="shared" si="20"/>
        <v>10</v>
      </c>
      <c r="D372" s="1">
        <f t="shared" si="21"/>
        <v>0.66809489476849848</v>
      </c>
      <c r="E372" s="1">
        <f t="shared" si="22"/>
        <v>1.9417541521331357E-3</v>
      </c>
    </row>
    <row r="373" spans="2:5" x14ac:dyDescent="0.25">
      <c r="B373" s="1">
        <f t="shared" si="23"/>
        <v>87</v>
      </c>
      <c r="C373" s="1">
        <f t="shared" si="20"/>
        <v>10</v>
      </c>
      <c r="D373" s="1">
        <f t="shared" si="21"/>
        <v>0.65662152822774023</v>
      </c>
      <c r="E373" s="1">
        <f t="shared" si="22"/>
        <v>1.9083959780272146E-3</v>
      </c>
    </row>
    <row r="374" spans="2:5" x14ac:dyDescent="0.25">
      <c r="B374" s="1">
        <f t="shared" si="23"/>
        <v>87.25</v>
      </c>
      <c r="C374" s="1">
        <f t="shared" si="20"/>
        <v>10</v>
      </c>
      <c r="D374" s="1">
        <f t="shared" si="21"/>
        <v>0.64534461431697743</v>
      </c>
      <c r="E374" s="1">
        <f t="shared" si="22"/>
        <v>1.8756108773860579E-3</v>
      </c>
    </row>
    <row r="375" spans="2:5" x14ac:dyDescent="0.25">
      <c r="B375" s="1">
        <f t="shared" si="23"/>
        <v>87.5</v>
      </c>
      <c r="C375" s="1">
        <f t="shared" si="20"/>
        <v>10</v>
      </c>
      <c r="D375" s="1">
        <f t="shared" si="21"/>
        <v>0.63426088198268249</v>
      </c>
      <c r="E375" s="1">
        <f t="shared" si="22"/>
        <v>1.8433890051505484E-3</v>
      </c>
    </row>
    <row r="376" spans="2:5" x14ac:dyDescent="0.25">
      <c r="B376" s="1">
        <f t="shared" si="23"/>
        <v>87.75</v>
      </c>
      <c r="C376" s="1">
        <f t="shared" si="20"/>
        <v>10</v>
      </c>
      <c r="D376" s="1">
        <f t="shared" si="21"/>
        <v>0.62336709983758298</v>
      </c>
      <c r="E376" s="1">
        <f t="shared" si="22"/>
        <v>1.8117206853937966E-3</v>
      </c>
    </row>
    <row r="377" spans="2:5" x14ac:dyDescent="0.25">
      <c r="B377" s="1">
        <f t="shared" si="23"/>
        <v>88</v>
      </c>
      <c r="C377" s="1">
        <f t="shared" si="20"/>
        <v>10</v>
      </c>
      <c r="D377" s="1">
        <f t="shared" si="21"/>
        <v>0.6126600781089595</v>
      </c>
      <c r="E377" s="1">
        <f t="shared" si="22"/>
        <v>1.7805964084155431E-3</v>
      </c>
    </row>
    <row r="378" spans="2:5" x14ac:dyDescent="0.25">
      <c r="B378" s="1">
        <f t="shared" si="23"/>
        <v>88.25</v>
      </c>
      <c r="C378" s="1">
        <f t="shared" si="20"/>
        <v>10</v>
      </c>
      <c r="D378" s="1">
        <f t="shared" si="21"/>
        <v>0.6021366701350741</v>
      </c>
      <c r="E378" s="1">
        <f t="shared" si="22"/>
        <v>1.7500068278864895E-3</v>
      </c>
    </row>
    <row r="379" spans="2:5" x14ac:dyDescent="0.25">
      <c r="B379" s="1">
        <f t="shared" si="23"/>
        <v>88.5</v>
      </c>
      <c r="C379" s="1">
        <f t="shared" si="20"/>
        <v>10</v>
      </c>
      <c r="D379" s="1">
        <f t="shared" si="21"/>
        <v>0.59179377348405615</v>
      </c>
      <c r="E379" s="1">
        <f t="shared" si="22"/>
        <v>1.7199427580416758E-3</v>
      </c>
    </row>
    <row r="380" spans="2:5" x14ac:dyDescent="0.25">
      <c r="B380" s="1">
        <f t="shared" si="23"/>
        <v>88.75</v>
      </c>
      <c r="C380" s="1">
        <f t="shared" si="20"/>
        <v>10</v>
      </c>
      <c r="D380" s="1">
        <f t="shared" si="21"/>
        <v>0.5816283307577147</v>
      </c>
      <c r="E380" s="1">
        <f t="shared" si="22"/>
        <v>1.6903951709220889E-3</v>
      </c>
    </row>
    <row r="381" spans="2:5" x14ac:dyDescent="0.25">
      <c r="B381" s="1">
        <f t="shared" si="23"/>
        <v>89</v>
      </c>
      <c r="C381" s="1">
        <f t="shared" si="20"/>
        <v>10</v>
      </c>
      <c r="D381" s="1">
        <f t="shared" si="21"/>
        <v>0.57163733013275697</v>
      </c>
      <c r="E381" s="1">
        <f t="shared" si="22"/>
        <v>1.6613551936636493E-3</v>
      </c>
    </row>
    <row r="382" spans="2:5" x14ac:dyDescent="0.25">
      <c r="B382" s="1">
        <f t="shared" si="23"/>
        <v>89.25</v>
      </c>
      <c r="C382" s="1">
        <f t="shared" si="20"/>
        <v>10</v>
      </c>
      <c r="D382" s="1">
        <f t="shared" si="21"/>
        <v>0.56181780568350859</v>
      </c>
      <c r="E382" s="1">
        <f t="shared" si="22"/>
        <v>1.6328141058327703E-3</v>
      </c>
    </row>
    <row r="383" spans="2:5" x14ac:dyDescent="0.25">
      <c r="B383" s="1">
        <f t="shared" si="23"/>
        <v>89.5</v>
      </c>
      <c r="C383" s="1">
        <f t="shared" si="20"/>
        <v>10</v>
      </c>
      <c r="D383" s="1">
        <f t="shared" si="21"/>
        <v>0.55216683752317464</v>
      </c>
      <c r="E383" s="1">
        <f t="shared" si="22"/>
        <v>1.6047633368076917E-3</v>
      </c>
    </row>
    <row r="384" spans="2:5" x14ac:dyDescent="0.25">
      <c r="B384" s="1">
        <f t="shared" si="23"/>
        <v>89.75</v>
      </c>
      <c r="C384" s="1">
        <f t="shared" si="20"/>
        <v>10</v>
      </c>
      <c r="D384" s="1">
        <f t="shared" si="21"/>
        <v>0.54268155179474586</v>
      </c>
      <c r="E384" s="1">
        <f t="shared" si="22"/>
        <v>1.5771944632048097E-3</v>
      </c>
    </row>
    <row r="385" spans="2:5" x14ac:dyDescent="0.25">
      <c r="B385" s="1">
        <f t="shared" si="23"/>
        <v>90</v>
      </c>
      <c r="C385" s="1">
        <f t="shared" si="20"/>
        <v>10</v>
      </c>
      <c r="D385" s="1">
        <f t="shared" si="21"/>
        <v>0.53335912053767009</v>
      </c>
      <c r="E385" s="1">
        <f t="shared" si="22"/>
        <v>1.5500992063492065E-3</v>
      </c>
    </row>
    <row r="386" spans="2:5" x14ac:dyDescent="0.25">
      <c r="B386" s="1">
        <f t="shared" si="23"/>
        <v>90.25</v>
      </c>
      <c r="C386" s="1">
        <f t="shared" si="20"/>
        <v>10</v>
      </c>
      <c r="D386" s="1">
        <f t="shared" si="21"/>
        <v>0.52419676145221306</v>
      </c>
      <c r="E386" s="1">
        <f t="shared" si="22"/>
        <v>1.5234694297886469E-3</v>
      </c>
    </row>
    <row r="387" spans="2:5" x14ac:dyDescent="0.25">
      <c r="B387" s="1">
        <f t="shared" si="23"/>
        <v>90.5</v>
      </c>
      <c r="C387" s="1">
        <f t="shared" si="20"/>
        <v>10</v>
      </c>
      <c r="D387" s="1">
        <f t="shared" si="21"/>
        <v>0.51519173757991088</v>
      </c>
      <c r="E387" s="1">
        <f t="shared" si="22"/>
        <v>1.4972971368502699E-3</v>
      </c>
    </row>
    <row r="388" spans="2:5" x14ac:dyDescent="0.25">
      <c r="B388" s="1">
        <f t="shared" si="23"/>
        <v>90.75</v>
      </c>
      <c r="C388" s="1">
        <f t="shared" si="20"/>
        <v>10</v>
      </c>
      <c r="D388" s="1">
        <f t="shared" si="21"/>
        <v>0.50634135691554638</v>
      </c>
      <c r="E388" s="1">
        <f t="shared" si="22"/>
        <v>1.4715744682392727E-3</v>
      </c>
    </row>
    <row r="389" spans="2:5" x14ac:dyDescent="0.25">
      <c r="B389" s="1">
        <f t="shared" si="23"/>
        <v>91</v>
      </c>
      <c r="C389" s="1">
        <f t="shared" si="20"/>
        <v>10</v>
      </c>
      <c r="D389" s="1">
        <f t="shared" si="21"/>
        <v>0.49764297196359802</v>
      </c>
      <c r="E389" s="1">
        <f t="shared" si="22"/>
        <v>1.4462936996788311E-3</v>
      </c>
    </row>
    <row r="390" spans="2:5" x14ac:dyDescent="0.25">
      <c r="B390" s="1">
        <f t="shared" si="23"/>
        <v>91.25</v>
      </c>
      <c r="C390" s="1">
        <f t="shared" si="20"/>
        <v>10</v>
      </c>
      <c r="D390" s="1">
        <f t="shared" si="21"/>
        <v>0.48909397925000686</v>
      </c>
      <c r="E390" s="1">
        <f t="shared" si="22"/>
        <v>1.4214472395905754E-3</v>
      </c>
    </row>
    <row r="391" spans="2:5" x14ac:dyDescent="0.25">
      <c r="B391" s="1">
        <f t="shared" si="23"/>
        <v>91.5</v>
      </c>
      <c r="C391" s="1">
        <f t="shared" si="20"/>
        <v>10</v>
      </c>
      <c r="D391" s="1">
        <f t="shared" si="21"/>
        <v>0.48069181879835265</v>
      </c>
      <c r="E391" s="1">
        <f t="shared" si="22"/>
        <v>1.3970276268149039E-3</v>
      </c>
    </row>
    <row r="392" spans="2:5" x14ac:dyDescent="0.25">
      <c r="B392" s="1">
        <f t="shared" si="23"/>
        <v>91.75</v>
      </c>
      <c r="C392" s="1">
        <f t="shared" si="20"/>
        <v>10</v>
      </c>
      <c r="D392" s="1">
        <f t="shared" si="21"/>
        <v>0.47243397357804745</v>
      </c>
      <c r="E392" s="1">
        <f t="shared" si="22"/>
        <v>1.3730275283704752E-3</v>
      </c>
    </row>
    <row r="393" spans="2:5" x14ac:dyDescent="0.25">
      <c r="B393" s="1">
        <f t="shared" si="23"/>
        <v>92</v>
      </c>
      <c r="C393" s="1">
        <f t="shared" si="20"/>
        <v>10</v>
      </c>
      <c r="D393" s="1">
        <f t="shared" si="21"/>
        <v>0.46431796893091098</v>
      </c>
      <c r="E393" s="1">
        <f t="shared" si="22"/>
        <v>1.3494397372521769E-3</v>
      </c>
    </row>
    <row r="394" spans="2:5" x14ac:dyDescent="0.25">
      <c r="B394" s="1">
        <f t="shared" si="23"/>
        <v>92.25</v>
      </c>
      <c r="C394" s="1">
        <f t="shared" si="20"/>
        <v>10</v>
      </c>
      <c r="D394" s="1">
        <f t="shared" si="21"/>
        <v>0.4563413719814462</v>
      </c>
      <c r="E394" s="1">
        <f t="shared" si="22"/>
        <v>1.3262571702669316E-3</v>
      </c>
    </row>
    <row r="395" spans="2:5" x14ac:dyDescent="0.25">
      <c r="B395" s="1">
        <f t="shared" si="23"/>
        <v>92.5</v>
      </c>
      <c r="C395" s="1">
        <f t="shared" si="20"/>
        <v>10</v>
      </c>
      <c r="D395" s="1">
        <f t="shared" si="21"/>
        <v>0.44850179103525711</v>
      </c>
      <c r="E395" s="1">
        <f t="shared" si="22"/>
        <v>1.3034728659066764E-3</v>
      </c>
    </row>
    <row r="396" spans="2:5" x14ac:dyDescent="0.25">
      <c r="B396" s="1">
        <f t="shared" si="23"/>
        <v>92.75</v>
      </c>
      <c r="C396" s="1">
        <f t="shared" si="20"/>
        <v>10</v>
      </c>
      <c r="D396" s="1">
        <f t="shared" si="21"/>
        <v>0.44079687496931114</v>
      </c>
      <c r="E396" s="1">
        <f t="shared" si="22"/>
        <v>1.2810799822578932E-3</v>
      </c>
    </row>
    <row r="397" spans="2:5" x14ac:dyDescent="0.25">
      <c r="B397" s="1">
        <f t="shared" si="23"/>
        <v>93</v>
      </c>
      <c r="C397" s="1">
        <f t="shared" si="20"/>
        <v>10</v>
      </c>
      <c r="D397" s="1">
        <f t="shared" si="21"/>
        <v>0.43322431261712607</v>
      </c>
      <c r="E397" s="1">
        <f t="shared" si="22"/>
        <v>1.2590717949470418E-3</v>
      </c>
    </row>
    <row r="398" spans="2:5" x14ac:dyDescent="0.25">
      <c r="B398" s="1">
        <f t="shared" si="23"/>
        <v>93.25</v>
      </c>
      <c r="C398" s="1">
        <f t="shared" si="20"/>
        <v>10</v>
      </c>
      <c r="D398" s="1">
        <f t="shared" si="21"/>
        <v>0.42578183215144527</v>
      </c>
      <c r="E398" s="1">
        <f t="shared" si="22"/>
        <v>1.2374416951212962E-3</v>
      </c>
    </row>
    <row r="399" spans="2:5" x14ac:dyDescent="0.25">
      <c r="B399" s="1">
        <f t="shared" si="23"/>
        <v>93.5</v>
      </c>
      <c r="C399" s="1">
        <f t="shared" si="20"/>
        <v>10</v>
      </c>
      <c r="D399" s="1">
        <f t="shared" si="21"/>
        <v>0.41846720046652264</v>
      </c>
      <c r="E399" s="1">
        <f t="shared" si="22"/>
        <v>1.2161831874639619E-3</v>
      </c>
    </row>
    <row r="400" spans="2:5" x14ac:dyDescent="0.25">
      <c r="B400" s="1">
        <f t="shared" si="23"/>
        <v>93.75</v>
      </c>
      <c r="C400" s="1">
        <f t="shared" si="20"/>
        <v>10</v>
      </c>
      <c r="D400" s="1">
        <f t="shared" si="21"/>
        <v>0.4112782225617746</v>
      </c>
      <c r="E400" s="1">
        <f t="shared" si="22"/>
        <v>1.1952898882440022E-3</v>
      </c>
    </row>
    <row r="401" spans="2:5" x14ac:dyDescent="0.25">
      <c r="B401" s="1">
        <f t="shared" si="23"/>
        <v>94</v>
      </c>
      <c r="C401" s="1">
        <f t="shared" si="20"/>
        <v>10</v>
      </c>
      <c r="D401" s="1">
        <f t="shared" si="21"/>
        <v>0.40421274092824605</v>
      </c>
      <c r="E401" s="1">
        <f t="shared" si="22"/>
        <v>1.1747555233990563E-3</v>
      </c>
    </row>
    <row r="402" spans="2:5" x14ac:dyDescent="0.25">
      <c r="B402" s="1">
        <f t="shared" si="23"/>
        <v>94.25</v>
      </c>
      <c r="C402" s="1">
        <f t="shared" si="20"/>
        <v>10</v>
      </c>
      <c r="D402" s="1">
        <f t="shared" si="21"/>
        <v>0.3972686349390786</v>
      </c>
      <c r="E402" s="1">
        <f t="shared" si="22"/>
        <v>1.1545739266514009E-3</v>
      </c>
    </row>
    <row r="403" spans="2:5" x14ac:dyDescent="0.25">
      <c r="B403" s="1">
        <f t="shared" si="23"/>
        <v>94.5</v>
      </c>
      <c r="C403" s="1">
        <f t="shared" si="20"/>
        <v>10</v>
      </c>
      <c r="D403" s="1">
        <f t="shared" si="21"/>
        <v>0.39044382024495283</v>
      </c>
      <c r="E403" s="1">
        <f t="shared" si="22"/>
        <v>1.1347390376562703E-3</v>
      </c>
    </row>
    <row r="404" spans="2:5" x14ac:dyDescent="0.25">
      <c r="B404" s="1">
        <f t="shared" si="23"/>
        <v>94.75</v>
      </c>
      <c r="C404" s="1">
        <f t="shared" si="20"/>
        <v>10</v>
      </c>
      <c r="D404" s="1">
        <f t="shared" si="21"/>
        <v>0.38373624817529461</v>
      </c>
      <c r="E404" s="1">
        <f t="shared" si="22"/>
        <v>1.1152449001819976E-3</v>
      </c>
    </row>
    <row r="405" spans="2:5" x14ac:dyDescent="0.25">
      <c r="B405" s="1">
        <f t="shared" si="23"/>
        <v>95</v>
      </c>
      <c r="C405" s="1">
        <f t="shared" si="20"/>
        <v>10</v>
      </c>
      <c r="D405" s="1">
        <f t="shared" si="21"/>
        <v>0.37714390514587992</v>
      </c>
      <c r="E405" s="1">
        <f t="shared" si="22"/>
        <v>1.0960856603214094E-3</v>
      </c>
    </row>
    <row r="406" spans="2:5" x14ac:dyDescent="0.25">
      <c r="B406" s="1">
        <f t="shared" si="23"/>
        <v>95.25</v>
      </c>
      <c r="C406" s="1">
        <f t="shared" si="20"/>
        <v>10</v>
      </c>
      <c r="D406" s="1">
        <f t="shared" si="21"/>
        <v>0.37066481207334873</v>
      </c>
      <c r="E406" s="1">
        <f t="shared" si="22"/>
        <v>1.0772555647339552E-3</v>
      </c>
    </row>
    <row r="407" spans="2:5" x14ac:dyDescent="0.25">
      <c r="B407" s="1">
        <f t="shared" si="23"/>
        <v>95.5</v>
      </c>
      <c r="C407" s="1">
        <f t="shared" si="20"/>
        <v>10</v>
      </c>
      <c r="D407" s="1">
        <f t="shared" si="21"/>
        <v>0.364297023797028</v>
      </c>
      <c r="E407" s="1">
        <f t="shared" si="22"/>
        <v>1.0587489589180279E-3</v>
      </c>
    </row>
    <row r="408" spans="2:5" x14ac:dyDescent="0.25">
      <c r="B408" s="1">
        <f t="shared" si="23"/>
        <v>95.75</v>
      </c>
      <c r="C408" s="1">
        <f t="shared" si="20"/>
        <v>10</v>
      </c>
      <c r="D408" s="1">
        <f t="shared" si="21"/>
        <v>0.35803862850837642</v>
      </c>
      <c r="E408" s="1">
        <f t="shared" si="22"/>
        <v>1.0405602855129772E-3</v>
      </c>
    </row>
    <row r="409" spans="2:5" x14ac:dyDescent="0.25">
      <c r="B409" s="1">
        <f t="shared" si="23"/>
        <v>96</v>
      </c>
      <c r="C409" s="1">
        <f t="shared" ref="C409:C472" si="24">IF(FLOOR($B409/$D$12,1)+1&lt;=$D$11,FLOOR($B409/$D$12,1)+1,$D$11)</f>
        <v>10</v>
      </c>
      <c r="D409" s="1">
        <f t="shared" ref="D409:D472" si="25">(ka*F*Dose/(Vd*(ka-ke)))*(((1-EXP(-C409*ke*tau))/(1-EXP(-ke*tau)))*EXP(-ke*($B409-(($C409-1)*$D$12)))-((1-EXP(-C409*ka*tau))/(1-EXP(-ka*tau)))*EXP(-ka*($B409-(($C409-1)*$D$12))))+(ka*F*($D$9-$D$10)/(Vd*(ka-ke)))*(EXP(-ke*B409)-EXP(-ka*B409))</f>
        <v>0.35188774718828736</v>
      </c>
      <c r="E409" s="1">
        <f t="shared" ref="E409:E472" si="26">(ka*F*($D$9)/(Vd*(ka-ke)))*(EXP(-ke*B409)-EXP(-ka*B409))</f>
        <v>1.0226840826302824E-3</v>
      </c>
    </row>
    <row r="410" spans="2:5" x14ac:dyDescent="0.25">
      <c r="B410" s="1">
        <f t="shared" ref="B410:B473" si="27">B409+$D$13</f>
        <v>96.25</v>
      </c>
      <c r="C410" s="1">
        <f t="shared" si="24"/>
        <v>10</v>
      </c>
      <c r="D410" s="1">
        <f t="shared" si="25"/>
        <v>0.34584253305242335</v>
      </c>
      <c r="E410" s="1">
        <f t="shared" si="26"/>
        <v>1.0051149822133949E-3</v>
      </c>
    </row>
    <row r="411" spans="2:5" x14ac:dyDescent="0.25">
      <c r="B411" s="1">
        <f t="shared" si="27"/>
        <v>96.5</v>
      </c>
      <c r="C411" s="1">
        <f t="shared" si="24"/>
        <v>10</v>
      </c>
      <c r="D411" s="1">
        <f t="shared" si="25"/>
        <v>0.33990117100470668</v>
      </c>
      <c r="E411" s="1">
        <f t="shared" si="26"/>
        <v>9.8784770842576795E-4</v>
      </c>
    </row>
    <row r="412" spans="2:5" x14ac:dyDescent="0.25">
      <c r="B412" s="1">
        <f t="shared" si="27"/>
        <v>96.75</v>
      </c>
      <c r="C412" s="1">
        <f t="shared" si="24"/>
        <v>10</v>
      </c>
      <c r="D412" s="1">
        <f t="shared" si="25"/>
        <v>0.33406187709904145</v>
      </c>
      <c r="E412" s="1">
        <f t="shared" si="26"/>
        <v>9.7087707606656763E-4</v>
      </c>
    </row>
    <row r="413" spans="2:5" x14ac:dyDescent="0.25">
      <c r="B413" s="1">
        <f t="shared" si="27"/>
        <v>97</v>
      </c>
      <c r="C413" s="1">
        <f t="shared" si="24"/>
        <v>10</v>
      </c>
      <c r="D413" s="1">
        <f t="shared" si="25"/>
        <v>0.32832289800931197</v>
      </c>
      <c r="E413" s="1">
        <f t="shared" si="26"/>
        <v>9.5419798901360793E-4</v>
      </c>
    </row>
    <row r="414" spans="2:5" x14ac:dyDescent="0.25">
      <c r="B414" s="1">
        <f t="shared" si="27"/>
        <v>97.25</v>
      </c>
      <c r="C414" s="1">
        <f t="shared" si="24"/>
        <v>10</v>
      </c>
      <c r="D414" s="1">
        <f t="shared" si="25"/>
        <v>0.32268251050766883</v>
      </c>
      <c r="E414" s="1">
        <f t="shared" si="26"/>
        <v>9.3780543869302895E-4</v>
      </c>
    </row>
    <row r="415" spans="2:5" x14ac:dyDescent="0.25">
      <c r="B415" s="1">
        <f t="shared" si="27"/>
        <v>97.5</v>
      </c>
      <c r="C415" s="1">
        <f t="shared" si="24"/>
        <v>10</v>
      </c>
      <c r="D415" s="1">
        <f t="shared" si="25"/>
        <v>0.31713902095109048</v>
      </c>
      <c r="E415" s="1">
        <f t="shared" si="26"/>
        <v>9.2169450257527418E-4</v>
      </c>
    </row>
    <row r="416" spans="2:5" x14ac:dyDescent="0.25">
      <c r="B416" s="1">
        <f t="shared" si="27"/>
        <v>97.75</v>
      </c>
      <c r="C416" s="1">
        <f t="shared" si="24"/>
        <v>10</v>
      </c>
      <c r="D416" s="1">
        <f t="shared" si="25"/>
        <v>0.31169076477618762</v>
      </c>
      <c r="E416" s="1">
        <f t="shared" si="26"/>
        <v>9.0586034269689818E-4</v>
      </c>
    </row>
    <row r="417" spans="2:5" x14ac:dyDescent="0.25">
      <c r="B417" s="1">
        <f t="shared" si="27"/>
        <v>98</v>
      </c>
      <c r="C417" s="1">
        <f t="shared" si="24"/>
        <v>10</v>
      </c>
      <c r="D417" s="1">
        <f t="shared" si="25"/>
        <v>0.30633610600220074</v>
      </c>
      <c r="E417" s="1">
        <f t="shared" si="26"/>
        <v>8.9029820420777231E-4</v>
      </c>
    </row>
    <row r="418" spans="2:5" x14ac:dyDescent="0.25">
      <c r="B418" s="1">
        <f t="shared" si="27"/>
        <v>98.25</v>
      </c>
      <c r="C418" s="1">
        <f t="shared" si="24"/>
        <v>10</v>
      </c>
      <c r="D418" s="1">
        <f t="shared" si="25"/>
        <v>0.30107343674212711</v>
      </c>
      <c r="E418" s="1">
        <f t="shared" si="26"/>
        <v>8.7500341394324476E-4</v>
      </c>
    </row>
    <row r="419" spans="2:5" x14ac:dyDescent="0.25">
      <c r="B419" s="1">
        <f t="shared" si="27"/>
        <v>98.5</v>
      </c>
      <c r="C419" s="1">
        <f t="shared" si="24"/>
        <v>10</v>
      </c>
      <c r="D419" s="1">
        <f t="shared" si="25"/>
        <v>0.29590117672190269</v>
      </c>
      <c r="E419" s="1">
        <f t="shared" si="26"/>
        <v>8.5997137902083767E-4</v>
      </c>
    </row>
    <row r="420" spans="2:5" x14ac:dyDescent="0.25">
      <c r="B420" s="1">
        <f t="shared" si="27"/>
        <v>98.75</v>
      </c>
      <c r="C420" s="1">
        <f t="shared" si="24"/>
        <v>10</v>
      </c>
      <c r="D420" s="1">
        <f t="shared" si="25"/>
        <v>0.2908177728075555</v>
      </c>
      <c r="E420" s="1">
        <f t="shared" si="26"/>
        <v>8.4519758546104445E-4</v>
      </c>
    </row>
    <row r="421" spans="2:5" x14ac:dyDescent="0.25">
      <c r="B421" s="1">
        <f t="shared" si="27"/>
        <v>99</v>
      </c>
      <c r="C421" s="1">
        <f t="shared" si="24"/>
        <v>10</v>
      </c>
      <c r="D421" s="1">
        <f t="shared" si="25"/>
        <v>0.28582169854023903</v>
      </c>
      <c r="E421" s="1">
        <f t="shared" si="26"/>
        <v>8.3067759683182532E-4</v>
      </c>
    </row>
    <row r="422" spans="2:5" x14ac:dyDescent="0.25">
      <c r="B422" s="1">
        <f t="shared" si="27"/>
        <v>99.25</v>
      </c>
      <c r="C422" s="1">
        <f t="shared" si="24"/>
        <v>10</v>
      </c>
      <c r="D422" s="1">
        <f t="shared" si="25"/>
        <v>0.28091145367904941</v>
      </c>
      <c r="E422" s="1">
        <f t="shared" si="26"/>
        <v>8.1640705291638515E-4</v>
      </c>
    </row>
    <row r="423" spans="2:5" x14ac:dyDescent="0.25">
      <c r="B423" s="1">
        <f t="shared" si="27"/>
        <v>99.5</v>
      </c>
      <c r="C423" s="1">
        <f t="shared" si="24"/>
        <v>10</v>
      </c>
      <c r="D423" s="1">
        <f t="shared" si="25"/>
        <v>0.2760855637515246</v>
      </c>
      <c r="E423" s="1">
        <f t="shared" si="26"/>
        <v>8.0238166840384585E-4</v>
      </c>
    </row>
    <row r="424" spans="2:5" x14ac:dyDescent="0.25">
      <c r="B424" s="1">
        <f t="shared" si="27"/>
        <v>99.75</v>
      </c>
      <c r="C424" s="1">
        <f t="shared" si="24"/>
        <v>10</v>
      </c>
      <c r="D424" s="1">
        <f t="shared" si="25"/>
        <v>0.27134257961172198</v>
      </c>
      <c r="E424" s="1">
        <f t="shared" si="26"/>
        <v>7.8859723160240483E-4</v>
      </c>
    </row>
    <row r="425" spans="2:5" x14ac:dyDescent="0.25">
      <c r="B425" s="1">
        <f t="shared" si="27"/>
        <v>100</v>
      </c>
      <c r="C425" s="1">
        <f t="shared" si="24"/>
        <v>10</v>
      </c>
      <c r="D425" s="1">
        <f t="shared" si="25"/>
        <v>0.26668107700576532</v>
      </c>
      <c r="E425" s="1">
        <f t="shared" si="26"/>
        <v>7.7504960317460389E-4</v>
      </c>
    </row>
    <row r="426" spans="2:5" x14ac:dyDescent="0.25">
      <c r="B426" s="1">
        <f t="shared" si="27"/>
        <v>100.25</v>
      </c>
      <c r="C426" s="1">
        <f t="shared" si="24"/>
        <v>10</v>
      </c>
      <c r="D426" s="1">
        <f t="shared" si="25"/>
        <v>0.26209965614475406</v>
      </c>
      <c r="E426" s="1">
        <f t="shared" si="26"/>
        <v>7.6173471489432334E-4</v>
      </c>
    </row>
    <row r="427" spans="2:5" x14ac:dyDescent="0.25">
      <c r="B427" s="1">
        <f t="shared" si="27"/>
        <v>100.5</v>
      </c>
      <c r="C427" s="1">
        <f t="shared" si="24"/>
        <v>10</v>
      </c>
      <c r="D427" s="1">
        <f t="shared" si="25"/>
        <v>0.25759694128492411</v>
      </c>
      <c r="E427" s="1">
        <f t="shared" si="26"/>
        <v>7.4864856842513485E-4</v>
      </c>
    </row>
    <row r="428" spans="2:5" x14ac:dyDescent="0.25">
      <c r="B428" s="1">
        <f t="shared" si="27"/>
        <v>100.75</v>
      </c>
      <c r="C428" s="1">
        <f t="shared" si="24"/>
        <v>10</v>
      </c>
      <c r="D428" s="1">
        <f t="shared" si="25"/>
        <v>0.2531715803149478</v>
      </c>
      <c r="E428" s="1">
        <f t="shared" si="26"/>
        <v>7.3578723411963623E-4</v>
      </c>
    </row>
    <row r="429" spans="2:5" x14ac:dyDescent="0.25">
      <c r="B429" s="1">
        <f t="shared" si="27"/>
        <v>101</v>
      </c>
      <c r="C429" s="1">
        <f t="shared" si="24"/>
        <v>10</v>
      </c>
      <c r="D429" s="1">
        <f t="shared" si="25"/>
        <v>0.24882224435026415</v>
      </c>
      <c r="E429" s="1">
        <f t="shared" si="26"/>
        <v>7.2314684983941621E-4</v>
      </c>
    </row>
    <row r="430" spans="2:5" x14ac:dyDescent="0.25">
      <c r="B430" s="1">
        <f t="shared" si="27"/>
        <v>101.25</v>
      </c>
      <c r="C430" s="1">
        <f t="shared" si="24"/>
        <v>10</v>
      </c>
      <c r="D430" s="1">
        <f t="shared" si="25"/>
        <v>0.24454762733432714</v>
      </c>
      <c r="E430" s="1">
        <f t="shared" si="26"/>
        <v>7.107236197952877E-4</v>
      </c>
    </row>
    <row r="431" spans="2:5" x14ac:dyDescent="0.25">
      <c r="B431" s="1">
        <f t="shared" si="27"/>
        <v>101.5</v>
      </c>
      <c r="C431" s="1">
        <f t="shared" si="24"/>
        <v>10</v>
      </c>
      <c r="D431" s="1">
        <f t="shared" si="25"/>
        <v>0.24034644564666066</v>
      </c>
      <c r="E431" s="1">
        <f t="shared" si="26"/>
        <v>6.9851381340745185E-4</v>
      </c>
    </row>
    <row r="432" spans="2:5" x14ac:dyDescent="0.25">
      <c r="B432" s="1">
        <f t="shared" si="27"/>
        <v>101.75</v>
      </c>
      <c r="C432" s="1">
        <f t="shared" si="24"/>
        <v>10</v>
      </c>
      <c r="D432" s="1">
        <f t="shared" si="25"/>
        <v>0.23621743771761097</v>
      </c>
      <c r="E432" s="1">
        <f t="shared" si="26"/>
        <v>6.8651376418523747E-4</v>
      </c>
    </row>
    <row r="433" spans="2:5" x14ac:dyDescent="0.25">
      <c r="B433" s="1">
        <f t="shared" si="27"/>
        <v>102</v>
      </c>
      <c r="C433" s="1">
        <f t="shared" si="24"/>
        <v>10</v>
      </c>
      <c r="D433" s="1">
        <f t="shared" si="25"/>
        <v>0.23215936364968812</v>
      </c>
      <c r="E433" s="1">
        <f t="shared" si="26"/>
        <v>6.7471986862608897E-4</v>
      </c>
    </row>
    <row r="434" spans="2:5" x14ac:dyDescent="0.25">
      <c r="B434" s="1">
        <f t="shared" si="27"/>
        <v>102.25</v>
      </c>
      <c r="C434" s="1">
        <f t="shared" si="24"/>
        <v>10</v>
      </c>
      <c r="D434" s="1">
        <f t="shared" si="25"/>
        <v>0.22817100484538494</v>
      </c>
      <c r="E434" s="1">
        <f t="shared" si="26"/>
        <v>6.6312858513346569E-4</v>
      </c>
    </row>
    <row r="435" spans="2:5" x14ac:dyDescent="0.25">
      <c r="B435" s="1">
        <f t="shared" si="27"/>
        <v>102.5</v>
      </c>
      <c r="C435" s="1">
        <f t="shared" si="24"/>
        <v>10</v>
      </c>
      <c r="D435" s="1">
        <f t="shared" si="25"/>
        <v>0.22425116364137077</v>
      </c>
      <c r="E435" s="1">
        <f t="shared" si="26"/>
        <v>6.517364329533382E-4</v>
      </c>
    </row>
    <row r="436" spans="2:5" x14ac:dyDescent="0.25">
      <c r="B436" s="1">
        <f t="shared" si="27"/>
        <v>102.75</v>
      </c>
      <c r="C436" s="1">
        <f t="shared" si="24"/>
        <v>10</v>
      </c>
      <c r="D436" s="1">
        <f t="shared" si="25"/>
        <v>0.22039866294894919</v>
      </c>
      <c r="E436" s="1">
        <f t="shared" si="26"/>
        <v>6.4053999112894647E-4</v>
      </c>
    </row>
    <row r="437" spans="2:5" x14ac:dyDescent="0.25">
      <c r="B437" s="1">
        <f t="shared" si="27"/>
        <v>103</v>
      </c>
      <c r="C437" s="1">
        <f t="shared" si="24"/>
        <v>10</v>
      </c>
      <c r="D437" s="1">
        <f t="shared" si="25"/>
        <v>0.21661234590067929</v>
      </c>
      <c r="E437" s="1">
        <f t="shared" si="26"/>
        <v>6.2953589747352147E-4</v>
      </c>
    </row>
    <row r="438" spans="2:5" x14ac:dyDescent="0.25">
      <c r="B438" s="1">
        <f t="shared" si="27"/>
        <v>103.25</v>
      </c>
      <c r="C438" s="1">
        <f t="shared" si="24"/>
        <v>10</v>
      </c>
      <c r="D438" s="1">
        <f t="shared" si="25"/>
        <v>0.21289107550305358</v>
      </c>
      <c r="E438" s="1">
        <f t="shared" si="26"/>
        <v>6.1872084756064798E-4</v>
      </c>
    </row>
    <row r="439" spans="2:5" x14ac:dyDescent="0.25">
      <c r="B439" s="1">
        <f t="shared" si="27"/>
        <v>103.5</v>
      </c>
      <c r="C439" s="1">
        <f t="shared" si="24"/>
        <v>10</v>
      </c>
      <c r="D439" s="1">
        <f t="shared" si="25"/>
        <v>0.20923373429513242</v>
      </c>
      <c r="E439" s="1">
        <f t="shared" si="26"/>
        <v>6.0809159373198095E-4</v>
      </c>
    </row>
    <row r="440" spans="2:5" x14ac:dyDescent="0.25">
      <c r="B440" s="1">
        <f t="shared" si="27"/>
        <v>103.75</v>
      </c>
      <c r="C440" s="1">
        <f t="shared" si="24"/>
        <v>10</v>
      </c>
      <c r="D440" s="1">
        <f t="shared" si="25"/>
        <v>0.20563922401303408</v>
      </c>
      <c r="E440" s="1">
        <f t="shared" si="26"/>
        <v>5.976449441220011E-4</v>
      </c>
    </row>
    <row r="441" spans="2:5" x14ac:dyDescent="0.25">
      <c r="B441" s="1">
        <f t="shared" si="27"/>
        <v>104</v>
      </c>
      <c r="C441" s="1">
        <f t="shared" si="24"/>
        <v>10</v>
      </c>
      <c r="D441" s="1">
        <f t="shared" si="25"/>
        <v>0.20210646526018125</v>
      </c>
      <c r="E441" s="1">
        <f t="shared" si="26"/>
        <v>5.8737776169952858E-4</v>
      </c>
    </row>
    <row r="442" spans="2:5" x14ac:dyDescent="0.25">
      <c r="B442" s="1">
        <f t="shared" si="27"/>
        <v>104.25</v>
      </c>
      <c r="C442" s="1">
        <f t="shared" si="24"/>
        <v>10</v>
      </c>
      <c r="D442" s="1">
        <f t="shared" si="25"/>
        <v>0.19863439718320483</v>
      </c>
      <c r="E442" s="1">
        <f t="shared" si="26"/>
        <v>5.7728696332570034E-4</v>
      </c>
    </row>
    <row r="443" spans="2:5" x14ac:dyDescent="0.25">
      <c r="B443" s="1">
        <f t="shared" si="27"/>
        <v>104.5</v>
      </c>
      <c r="C443" s="1">
        <f t="shared" si="24"/>
        <v>10</v>
      </c>
      <c r="D443" s="1">
        <f t="shared" si="25"/>
        <v>0.19522197715341197</v>
      </c>
      <c r="E443" s="1">
        <f t="shared" si="26"/>
        <v>5.6736951882813515E-4</v>
      </c>
    </row>
    <row r="444" spans="2:5" x14ac:dyDescent="0.25">
      <c r="B444" s="1">
        <f t="shared" si="27"/>
        <v>104.75</v>
      </c>
      <c r="C444" s="1">
        <f t="shared" si="24"/>
        <v>10</v>
      </c>
      <c r="D444" s="1">
        <f t="shared" si="25"/>
        <v>0.19186818045372075</v>
      </c>
      <c r="E444" s="1">
        <f t="shared" si="26"/>
        <v>5.5762245009099878E-4</v>
      </c>
    </row>
    <row r="445" spans="2:5" x14ac:dyDescent="0.25">
      <c r="B445" s="1">
        <f t="shared" si="27"/>
        <v>105</v>
      </c>
      <c r="C445" s="1">
        <f t="shared" si="24"/>
        <v>10</v>
      </c>
      <c r="D445" s="1">
        <f t="shared" si="25"/>
        <v>0.18857199997096907</v>
      </c>
      <c r="E445" s="1">
        <f t="shared" si="26"/>
        <v>5.4804283016070515E-4</v>
      </c>
    </row>
    <row r="446" spans="2:5" x14ac:dyDescent="0.25">
      <c r="B446" s="1">
        <f t="shared" si="27"/>
        <v>105.25</v>
      </c>
      <c r="C446" s="1">
        <f t="shared" si="24"/>
        <v>10</v>
      </c>
      <c r="D446" s="1">
        <f t="shared" si="25"/>
        <v>0.18533244589350717</v>
      </c>
      <c r="E446" s="1">
        <f t="shared" si="26"/>
        <v>5.3862778236697748E-4</v>
      </c>
    </row>
    <row r="447" spans="2:5" x14ac:dyDescent="0.25">
      <c r="B447" s="1">
        <f t="shared" si="27"/>
        <v>105.5</v>
      </c>
      <c r="C447" s="1">
        <f t="shared" si="24"/>
        <v>10</v>
      </c>
      <c r="D447" s="1">
        <f t="shared" si="25"/>
        <v>0.18214854541398179</v>
      </c>
      <c r="E447" s="1">
        <f t="shared" si="26"/>
        <v>5.2937447945901393E-4</v>
      </c>
    </row>
    <row r="448" spans="2:5" x14ac:dyDescent="0.25">
      <c r="B448" s="1">
        <f t="shared" si="27"/>
        <v>105.75</v>
      </c>
      <c r="C448" s="1">
        <f t="shared" si="24"/>
        <v>10</v>
      </c>
      <c r="D448" s="1">
        <f t="shared" si="25"/>
        <v>0.17901934243722498</v>
      </c>
      <c r="E448" s="1">
        <f t="shared" si="26"/>
        <v>5.2028014275648862E-4</v>
      </c>
    </row>
    <row r="449" spans="2:5" x14ac:dyDescent="0.25">
      <c r="B449" s="1">
        <f t="shared" si="27"/>
        <v>106</v>
      </c>
      <c r="C449" s="1">
        <f t="shared" si="24"/>
        <v>10</v>
      </c>
      <c r="D449" s="1">
        <f t="shared" si="25"/>
        <v>0.17594389729315815</v>
      </c>
      <c r="E449" s="1">
        <f t="shared" si="26"/>
        <v>5.1134204131514111E-4</v>
      </c>
    </row>
    <row r="450" spans="2:5" x14ac:dyDescent="0.25">
      <c r="B450" s="1">
        <f t="shared" si="27"/>
        <v>106.25</v>
      </c>
      <c r="C450" s="1">
        <f t="shared" si="24"/>
        <v>10</v>
      </c>
      <c r="D450" s="1">
        <f t="shared" si="25"/>
        <v>0.17292128645462806</v>
      </c>
      <c r="E450" s="1">
        <f t="shared" si="26"/>
        <v>5.0255749110669746E-4</v>
      </c>
    </row>
    <row r="451" spans="2:5" x14ac:dyDescent="0.25">
      <c r="B451" s="1">
        <f t="shared" si="27"/>
        <v>106.5</v>
      </c>
      <c r="C451" s="1">
        <f t="shared" si="24"/>
        <v>10</v>
      </c>
      <c r="D451" s="1">
        <f t="shared" si="25"/>
        <v>0.16995060226008721</v>
      </c>
      <c r="E451" s="1">
        <f t="shared" si="26"/>
        <v>4.9392385421288397E-4</v>
      </c>
    </row>
    <row r="452" spans="2:5" x14ac:dyDescent="0.25">
      <c r="B452" s="1">
        <f t="shared" si="27"/>
        <v>106.75</v>
      </c>
      <c r="C452" s="1">
        <f t="shared" si="24"/>
        <v>10</v>
      </c>
      <c r="D452" s="1">
        <f t="shared" si="25"/>
        <v>0.16703095264103909</v>
      </c>
      <c r="E452" s="1">
        <f t="shared" si="26"/>
        <v>4.8543853803328382E-4</v>
      </c>
    </row>
    <row r="453" spans="2:5" x14ac:dyDescent="0.25">
      <c r="B453" s="1">
        <f t="shared" si="27"/>
        <v>107</v>
      </c>
      <c r="C453" s="1">
        <f t="shared" si="24"/>
        <v>10</v>
      </c>
      <c r="D453" s="1">
        <f t="shared" si="25"/>
        <v>0.16416146085416325</v>
      </c>
      <c r="E453" s="1">
        <f t="shared" si="26"/>
        <v>4.7709899450680397E-4</v>
      </c>
    </row>
    <row r="454" spans="2:5" x14ac:dyDescent="0.25">
      <c r="B454" s="1">
        <f t="shared" si="27"/>
        <v>107.25</v>
      </c>
      <c r="C454" s="1">
        <f t="shared" si="24"/>
        <v>10</v>
      </c>
      <c r="D454" s="1">
        <f t="shared" si="25"/>
        <v>0.16134126521804262</v>
      </c>
      <c r="E454" s="1">
        <f t="shared" si="26"/>
        <v>4.6890271934651437E-4</v>
      </c>
    </row>
    <row r="455" spans="2:5" x14ac:dyDescent="0.25">
      <c r="B455" s="1">
        <f t="shared" si="27"/>
        <v>107.5</v>
      </c>
      <c r="C455" s="1">
        <f t="shared" si="24"/>
        <v>10</v>
      </c>
      <c r="D455" s="1">
        <f t="shared" si="25"/>
        <v>0.15856951885441214</v>
      </c>
      <c r="E455" s="1">
        <f t="shared" si="26"/>
        <v>4.6084725128763703E-4</v>
      </c>
    </row>
    <row r="456" spans="2:5" x14ac:dyDescent="0.25">
      <c r="B456" s="1">
        <f t="shared" si="27"/>
        <v>107.75</v>
      </c>
      <c r="C456" s="1">
        <f t="shared" si="24"/>
        <v>10</v>
      </c>
      <c r="D456" s="1">
        <f t="shared" si="25"/>
        <v>0.15584538943385298</v>
      </c>
      <c r="E456" s="1">
        <f t="shared" si="26"/>
        <v>4.5293017134844909E-4</v>
      </c>
    </row>
    <row r="457" spans="2:5" x14ac:dyDescent="0.25">
      <c r="B457" s="1">
        <f t="shared" si="27"/>
        <v>108</v>
      </c>
      <c r="C457" s="1">
        <f t="shared" si="24"/>
        <v>10</v>
      </c>
      <c r="D457" s="1">
        <f t="shared" si="25"/>
        <v>0.15316805892585397</v>
      </c>
      <c r="E457" s="1">
        <f t="shared" si="26"/>
        <v>4.4514910210388615E-4</v>
      </c>
    </row>
    <row r="458" spans="2:5" x14ac:dyDescent="0.25">
      <c r="B458" s="1">
        <f t="shared" si="27"/>
        <v>108.25</v>
      </c>
      <c r="C458" s="1">
        <f t="shared" si="24"/>
        <v>10</v>
      </c>
      <c r="D458" s="1">
        <f t="shared" si="25"/>
        <v>0.15053672335316765</v>
      </c>
      <c r="E458" s="1">
        <f t="shared" si="26"/>
        <v>4.3750170697162227E-4</v>
      </c>
    </row>
    <row r="459" spans="2:5" x14ac:dyDescent="0.25">
      <c r="B459" s="1">
        <f t="shared" si="27"/>
        <v>108.5</v>
      </c>
      <c r="C459" s="1">
        <f t="shared" si="24"/>
        <v>10</v>
      </c>
      <c r="D459" s="1">
        <f t="shared" si="25"/>
        <v>0.14795059255038481</v>
      </c>
      <c r="E459" s="1">
        <f t="shared" si="26"/>
        <v>4.2998568951041884E-4</v>
      </c>
    </row>
    <row r="460" spans="2:5" x14ac:dyDescent="0.25">
      <c r="B460" s="1">
        <f t="shared" si="27"/>
        <v>108.75</v>
      </c>
      <c r="C460" s="1">
        <f t="shared" si="24"/>
        <v>10</v>
      </c>
      <c r="D460" s="1">
        <f t="shared" si="25"/>
        <v>0.14540888992665735</v>
      </c>
      <c r="E460" s="1">
        <f t="shared" si="26"/>
        <v>4.2259879273052223E-4</v>
      </c>
    </row>
    <row r="461" spans="2:5" x14ac:dyDescent="0.25">
      <c r="B461" s="1">
        <f t="shared" si="27"/>
        <v>109</v>
      </c>
      <c r="C461" s="1">
        <f t="shared" si="24"/>
        <v>10</v>
      </c>
      <c r="D461" s="1">
        <f t="shared" si="25"/>
        <v>0.14291085223249633</v>
      </c>
      <c r="E461" s="1">
        <f t="shared" si="26"/>
        <v>4.1533879841591261E-4</v>
      </c>
    </row>
    <row r="462" spans="2:5" x14ac:dyDescent="0.25">
      <c r="B462" s="1">
        <f t="shared" si="27"/>
        <v>109.25</v>
      </c>
      <c r="C462" s="1">
        <f t="shared" si="24"/>
        <v>10</v>
      </c>
      <c r="D462" s="1">
        <f t="shared" si="25"/>
        <v>0.14045572933057676</v>
      </c>
      <c r="E462" s="1">
        <f t="shared" si="26"/>
        <v>4.0820352645819246E-4</v>
      </c>
    </row>
    <row r="463" spans="2:5" x14ac:dyDescent="0.25">
      <c r="B463" s="1">
        <f t="shared" si="27"/>
        <v>109.5</v>
      </c>
      <c r="C463" s="1">
        <f t="shared" si="24"/>
        <v>10</v>
      </c>
      <c r="D463" s="1">
        <f t="shared" si="25"/>
        <v>0.13804278397047903</v>
      </c>
      <c r="E463" s="1">
        <f t="shared" si="26"/>
        <v>4.0119083420192287E-4</v>
      </c>
    </row>
    <row r="464" spans="2:5" x14ac:dyDescent="0.25">
      <c r="B464" s="1">
        <f t="shared" si="27"/>
        <v>109.75</v>
      </c>
      <c r="C464" s="1">
        <f t="shared" si="24"/>
        <v>10</v>
      </c>
      <c r="D464" s="1">
        <f t="shared" si="25"/>
        <v>0.13567129156730082</v>
      </c>
      <c r="E464" s="1">
        <f t="shared" si="26"/>
        <v>3.9429861580120236E-4</v>
      </c>
    </row>
    <row r="465" spans="2:5" x14ac:dyDescent="0.25">
      <c r="B465" s="1">
        <f t="shared" si="27"/>
        <v>110</v>
      </c>
      <c r="C465" s="1">
        <f t="shared" si="24"/>
        <v>10</v>
      </c>
      <c r="D465" s="1">
        <f t="shared" si="25"/>
        <v>0.13334053998407105</v>
      </c>
      <c r="E465" s="1">
        <f t="shared" si="26"/>
        <v>3.8752480158730195E-4</v>
      </c>
    </row>
    <row r="466" spans="2:5" x14ac:dyDescent="0.25">
      <c r="B466" s="1">
        <f t="shared" si="27"/>
        <v>110.25</v>
      </c>
      <c r="C466" s="1">
        <f t="shared" si="24"/>
        <v>10</v>
      </c>
      <c r="D466" s="1">
        <f t="shared" si="25"/>
        <v>0.1310498293179031</v>
      </c>
      <c r="E466" s="1">
        <f t="shared" si="26"/>
        <v>3.8086735744716167E-4</v>
      </c>
    </row>
    <row r="467" spans="2:5" x14ac:dyDescent="0.25">
      <c r="B467" s="1">
        <f t="shared" si="27"/>
        <v>110.5</v>
      </c>
      <c r="C467" s="1">
        <f t="shared" si="24"/>
        <v>10</v>
      </c>
      <c r="D467" s="1">
        <f t="shared" si="25"/>
        <v>0.12879847168982042</v>
      </c>
      <c r="E467" s="1">
        <f t="shared" si="26"/>
        <v>3.7432428421256742E-4</v>
      </c>
    </row>
    <row r="468" spans="2:5" x14ac:dyDescent="0.25">
      <c r="B468" s="1">
        <f t="shared" si="27"/>
        <v>110.75</v>
      </c>
      <c r="C468" s="1">
        <f t="shared" si="24"/>
        <v>10</v>
      </c>
      <c r="D468" s="1">
        <f t="shared" si="25"/>
        <v>0.12658579103819378</v>
      </c>
      <c r="E468" s="1">
        <f t="shared" si="26"/>
        <v>3.6789361705981806E-4</v>
      </c>
    </row>
    <row r="469" spans="2:5" x14ac:dyDescent="0.25">
      <c r="B469" s="1">
        <f t="shared" si="27"/>
        <v>111</v>
      </c>
      <c r="C469" s="1">
        <f t="shared" si="24"/>
        <v>10</v>
      </c>
      <c r="D469" s="1">
        <f t="shared" si="25"/>
        <v>0.12441112291572629</v>
      </c>
      <c r="E469" s="1">
        <f t="shared" si="26"/>
        <v>3.6157342491970805E-4</v>
      </c>
    </row>
    <row r="470" spans="2:5" x14ac:dyDescent="0.25">
      <c r="B470" s="1">
        <f t="shared" si="27"/>
        <v>111.25</v>
      </c>
      <c r="C470" s="1">
        <f t="shared" si="24"/>
        <v>10</v>
      </c>
      <c r="D470" s="1">
        <f t="shared" si="25"/>
        <v>0.12227381428992663</v>
      </c>
      <c r="E470" s="1">
        <f t="shared" si="26"/>
        <v>3.553618098976438E-4</v>
      </c>
    </row>
    <row r="471" spans="2:5" x14ac:dyDescent="0.25">
      <c r="B471" s="1">
        <f t="shared" si="27"/>
        <v>111.5</v>
      </c>
      <c r="C471" s="1">
        <f t="shared" si="24"/>
        <v>10</v>
      </c>
      <c r="D471" s="1">
        <f t="shared" si="25"/>
        <v>0.12017322334700949</v>
      </c>
      <c r="E471" s="1">
        <f t="shared" si="26"/>
        <v>3.4925690670372587E-4</v>
      </c>
    </row>
    <row r="472" spans="2:5" x14ac:dyDescent="0.25">
      <c r="B472" s="1">
        <f t="shared" si="27"/>
        <v>111.75</v>
      </c>
      <c r="C472" s="1">
        <f t="shared" si="24"/>
        <v>10</v>
      </c>
      <c r="D472" s="1">
        <f t="shared" si="25"/>
        <v>0.11810871929916547</v>
      </c>
      <c r="E472" s="1">
        <f t="shared" si="26"/>
        <v>3.4325688209261874E-4</v>
      </c>
    </row>
    <row r="473" spans="2:5" x14ac:dyDescent="0.25">
      <c r="B473" s="1">
        <f t="shared" si="27"/>
        <v>112</v>
      </c>
      <c r="C473" s="1">
        <f t="shared" ref="C473:C505" si="28">IF(FLOOR($B473/$D$12,1)+1&lt;=$D$11,FLOOR($B473/$D$12,1)+1,$D$11)</f>
        <v>10</v>
      </c>
      <c r="D473" s="1">
        <f t="shared" ref="D473:D505" si="29">(ka*F*Dose/(Vd*(ka-ke)))*(((1-EXP(-C473*ke*tau))/(1-EXP(-ke*tau)))*EXP(-ke*($B473-(($C473-1)*$D$12)))-((1-EXP(-C473*ka*tau))/(1-EXP(-ka*tau)))*EXP(-ka*($B473-(($C473-1)*$D$12))))+(ka*F*($D$9-$D$10)/(Vd*(ka-ke)))*(EXP(-ke*B473)-EXP(-ka*B473))</f>
        <v>0.11607968219514113</v>
      </c>
      <c r="E473" s="1">
        <f t="shared" ref="E473:E505" si="30">(ka*F*($D$9)/(Vd*(ka-ke)))*(EXP(-ke*B473)-EXP(-ka*B473))</f>
        <v>3.3735993431304443E-4</v>
      </c>
    </row>
    <row r="474" spans="2:5" x14ac:dyDescent="0.25">
      <c r="B474" s="1">
        <f t="shared" ref="B474:B505" si="31">B473+$D$13</f>
        <v>112.25</v>
      </c>
      <c r="C474" s="1">
        <f t="shared" si="28"/>
        <v>10</v>
      </c>
      <c r="D474" s="1">
        <f t="shared" si="29"/>
        <v>0.11408550273407402</v>
      </c>
      <c r="E474" s="1">
        <f t="shared" si="30"/>
        <v>3.3156429256673284E-4</v>
      </c>
    </row>
    <row r="475" spans="2:5" x14ac:dyDescent="0.25">
      <c r="B475" s="1">
        <f t="shared" si="31"/>
        <v>112.5</v>
      </c>
      <c r="C475" s="1">
        <f t="shared" si="28"/>
        <v>10</v>
      </c>
      <c r="D475" s="1">
        <f t="shared" si="29"/>
        <v>0.11212558208252496</v>
      </c>
      <c r="E475" s="1">
        <f t="shared" si="30"/>
        <v>3.2586821647666905E-4</v>
      </c>
    </row>
    <row r="476" spans="2:5" x14ac:dyDescent="0.25">
      <c r="B476" s="1">
        <f t="shared" si="31"/>
        <v>112.75</v>
      </c>
      <c r="C476" s="1">
        <f t="shared" si="28"/>
        <v>10</v>
      </c>
      <c r="D476" s="1">
        <f t="shared" si="29"/>
        <v>0.1101993316946546</v>
      </c>
      <c r="E476" s="1">
        <f t="shared" si="30"/>
        <v>3.202699955644735E-4</v>
      </c>
    </row>
    <row r="477" spans="2:5" x14ac:dyDescent="0.25">
      <c r="B477" s="1">
        <f t="shared" si="31"/>
        <v>113</v>
      </c>
      <c r="C477" s="1">
        <f t="shared" si="28"/>
        <v>10</v>
      </c>
      <c r="D477" s="1">
        <f t="shared" si="29"/>
        <v>0.10830617313548822</v>
      </c>
      <c r="E477" s="1">
        <f t="shared" si="30"/>
        <v>3.1476794873676068E-4</v>
      </c>
    </row>
    <row r="478" spans="2:5" x14ac:dyDescent="0.25">
      <c r="B478" s="1">
        <f t="shared" si="31"/>
        <v>113.25</v>
      </c>
      <c r="C478" s="1">
        <f t="shared" si="28"/>
        <v>10</v>
      </c>
      <c r="D478" s="1">
        <f t="shared" si="29"/>
        <v>0.10644553790721757</v>
      </c>
      <c r="E478" s="1">
        <f t="shared" si="30"/>
        <v>3.0936042378032394E-4</v>
      </c>
    </row>
    <row r="479" spans="2:5" x14ac:dyDescent="0.25">
      <c r="B479" s="1">
        <f t="shared" si="31"/>
        <v>113.5</v>
      </c>
      <c r="C479" s="1">
        <f t="shared" si="28"/>
        <v>10</v>
      </c>
      <c r="D479" s="1">
        <f t="shared" si="29"/>
        <v>0.104616867278486</v>
      </c>
      <c r="E479" s="1">
        <f t="shared" si="30"/>
        <v>3.0404579686599048E-4</v>
      </c>
    </row>
    <row r="480" spans="2:5" x14ac:dyDescent="0.25">
      <c r="B480" s="1">
        <f t="shared" si="31"/>
        <v>113.75</v>
      </c>
      <c r="C480" s="1">
        <f t="shared" si="28"/>
        <v>10</v>
      </c>
      <c r="D480" s="1">
        <f t="shared" si="29"/>
        <v>0.10281961211660709</v>
      </c>
      <c r="E480" s="1">
        <f t="shared" si="30"/>
        <v>2.9882247206100077E-4</v>
      </c>
    </row>
    <row r="481" spans="2:5" x14ac:dyDescent="0.25">
      <c r="B481" s="1">
        <f t="shared" si="31"/>
        <v>114</v>
      </c>
      <c r="C481" s="1">
        <f t="shared" si="28"/>
        <v>10</v>
      </c>
      <c r="D481" s="1">
        <f t="shared" si="29"/>
        <v>0.10105323272266489</v>
      </c>
      <c r="E481" s="1">
        <f t="shared" si="30"/>
        <v>2.9368888084976429E-4</v>
      </c>
    </row>
    <row r="482" spans="2:5" x14ac:dyDescent="0.25">
      <c r="B482" s="1">
        <f t="shared" si="31"/>
        <v>114.25</v>
      </c>
      <c r="C482" s="1">
        <f t="shared" si="28"/>
        <v>10</v>
      </c>
      <c r="D482" s="1">
        <f t="shared" si="29"/>
        <v>9.931719866944777E-2</v>
      </c>
      <c r="E482" s="1">
        <f t="shared" si="30"/>
        <v>2.8864348166285017E-4</v>
      </c>
    </row>
    <row r="483" spans="2:5" x14ac:dyDescent="0.25">
      <c r="B483" s="1">
        <f t="shared" si="31"/>
        <v>114.5</v>
      </c>
      <c r="C483" s="1">
        <f t="shared" si="28"/>
        <v>10</v>
      </c>
      <c r="D483" s="1">
        <f t="shared" si="29"/>
        <v>9.7610988642165872E-2</v>
      </c>
      <c r="E483" s="1">
        <f t="shared" si="30"/>
        <v>2.8368475941406752E-4</v>
      </c>
    </row>
    <row r="484" spans="2:5" x14ac:dyDescent="0.25">
      <c r="B484" s="1">
        <f t="shared" si="31"/>
        <v>114.75</v>
      </c>
      <c r="C484" s="1">
        <f t="shared" si="28"/>
        <v>10</v>
      </c>
      <c r="D484" s="1">
        <f t="shared" si="29"/>
        <v>9.5934090281905388E-2</v>
      </c>
      <c r="E484" s="1">
        <f t="shared" si="30"/>
        <v>2.7881122504549955E-4</v>
      </c>
    </row>
    <row r="485" spans="2:5" x14ac:dyDescent="0.25">
      <c r="B485" s="1">
        <f t="shared" si="31"/>
        <v>115</v>
      </c>
      <c r="C485" s="1">
        <f t="shared" si="28"/>
        <v>10</v>
      </c>
      <c r="D485" s="1">
        <f t="shared" si="29"/>
        <v>9.428600003177165E-2</v>
      </c>
      <c r="E485" s="1">
        <f t="shared" si="30"/>
        <v>2.7402141508035252E-4</v>
      </c>
    </row>
    <row r="486" spans="2:5" x14ac:dyDescent="0.25">
      <c r="B486" s="1">
        <f t="shared" si="31"/>
        <v>115.25</v>
      </c>
      <c r="C486" s="1">
        <f t="shared" si="28"/>
        <v>10</v>
      </c>
      <c r="D486" s="1">
        <f t="shared" si="29"/>
        <v>9.2666222985676255E-2</v>
      </c>
      <c r="E486" s="1">
        <f t="shared" si="30"/>
        <v>2.6931389118348874E-4</v>
      </c>
    </row>
    <row r="487" spans="2:5" x14ac:dyDescent="0.25">
      <c r="B487" s="1">
        <f t="shared" si="31"/>
        <v>115.5</v>
      </c>
      <c r="C487" s="1">
        <f t="shared" si="28"/>
        <v>10</v>
      </c>
      <c r="D487" s="1">
        <f t="shared" si="29"/>
        <v>9.1074272739720838E-2</v>
      </c>
      <c r="E487" s="1">
        <f t="shared" si="30"/>
        <v>2.6468723972950718E-4</v>
      </c>
    </row>
    <row r="488" spans="2:5" x14ac:dyDescent="0.25">
      <c r="B488" s="1">
        <f t="shared" si="31"/>
        <v>115.75</v>
      </c>
      <c r="C488" s="1">
        <f t="shared" si="28"/>
        <v>10</v>
      </c>
      <c r="D488" s="1">
        <f t="shared" si="29"/>
        <v>8.9509671246134972E-2</v>
      </c>
      <c r="E488" s="1">
        <f t="shared" si="30"/>
        <v>2.6014007137824431E-4</v>
      </c>
    </row>
    <row r="489" spans="2:5" x14ac:dyDescent="0.25">
      <c r="B489" s="1">
        <f t="shared" si="31"/>
        <v>116</v>
      </c>
      <c r="C489" s="1">
        <f t="shared" si="28"/>
        <v>10</v>
      </c>
      <c r="D489" s="1">
        <f t="shared" si="29"/>
        <v>8.7971948669722647E-2</v>
      </c>
      <c r="E489" s="1">
        <f t="shared" si="30"/>
        <v>2.5567102065757056E-4</v>
      </c>
    </row>
    <row r="490" spans="2:5" x14ac:dyDescent="0.25">
      <c r="B490" s="1">
        <f t="shared" si="31"/>
        <v>116.25</v>
      </c>
      <c r="C490" s="1">
        <f t="shared" si="28"/>
        <v>10</v>
      </c>
      <c r="D490" s="1">
        <f t="shared" si="29"/>
        <v>8.6460643246775368E-2</v>
      </c>
      <c r="E490" s="1">
        <f t="shared" si="30"/>
        <v>2.5127874555334889E-4</v>
      </c>
    </row>
    <row r="491" spans="2:5" x14ac:dyDescent="0.25">
      <c r="B491" s="1">
        <f t="shared" si="31"/>
        <v>116.5</v>
      </c>
      <c r="C491" s="1">
        <f t="shared" si="28"/>
        <v>10</v>
      </c>
      <c r="D491" s="1">
        <f t="shared" si="29"/>
        <v>8.4975301146408569E-2</v>
      </c>
      <c r="E491" s="1">
        <f t="shared" si="30"/>
        <v>2.4696192710644193E-4</v>
      </c>
    </row>
    <row r="492" spans="2:5" x14ac:dyDescent="0.25">
      <c r="B492" s="1">
        <f t="shared" si="31"/>
        <v>116.75</v>
      </c>
      <c r="C492" s="1">
        <f t="shared" si="28"/>
        <v>10</v>
      </c>
      <c r="D492" s="1">
        <f t="shared" si="29"/>
        <v>8.3515476334280803E-2</v>
      </c>
      <c r="E492" s="1">
        <f t="shared" si="30"/>
        <v>2.4271926901664207E-4</v>
      </c>
    </row>
    <row r="493" spans="2:5" x14ac:dyDescent="0.25">
      <c r="B493" s="1">
        <f t="shared" si="31"/>
        <v>117</v>
      </c>
      <c r="C493" s="1">
        <f t="shared" si="28"/>
        <v>10</v>
      </c>
      <c r="D493" s="1">
        <f t="shared" si="29"/>
        <v>8.2080730438653396E-2</v>
      </c>
      <c r="E493" s="1">
        <f t="shared" si="30"/>
        <v>2.3854949725340174E-4</v>
      </c>
    </row>
    <row r="494" spans="2:5" x14ac:dyDescent="0.25">
      <c r="B494" s="1">
        <f t="shared" si="31"/>
        <v>117.25</v>
      </c>
      <c r="C494" s="1">
        <f t="shared" si="28"/>
        <v>10</v>
      </c>
      <c r="D494" s="1">
        <f t="shared" si="29"/>
        <v>8.0670632618751986E-2</v>
      </c>
      <c r="E494" s="1">
        <f t="shared" si="30"/>
        <v>2.3445135967325718E-4</v>
      </c>
    </row>
    <row r="495" spans="2:5" x14ac:dyDescent="0.25">
      <c r="B495" s="1">
        <f t="shared" si="31"/>
        <v>117.5</v>
      </c>
      <c r="C495" s="1">
        <f t="shared" si="28"/>
        <v>10</v>
      </c>
      <c r="D495" s="1">
        <f t="shared" si="29"/>
        <v>7.9284759435388555E-2</v>
      </c>
      <c r="E495" s="1">
        <f t="shared" si="30"/>
        <v>2.3042362564381873E-4</v>
      </c>
    </row>
    <row r="496" spans="2:5" x14ac:dyDescent="0.25">
      <c r="B496" s="1">
        <f t="shared" si="31"/>
        <v>117.75</v>
      </c>
      <c r="C496" s="1">
        <f t="shared" si="28"/>
        <v>10</v>
      </c>
      <c r="D496" s="1">
        <f t="shared" si="29"/>
        <v>7.7922694723807098E-2</v>
      </c>
      <c r="E496" s="1">
        <f t="shared" si="30"/>
        <v>2.2646508567422449E-4</v>
      </c>
    </row>
    <row r="497" spans="2:5" x14ac:dyDescent="0.25">
      <c r="B497" s="1">
        <f t="shared" si="31"/>
        <v>118</v>
      </c>
      <c r="C497" s="1">
        <f t="shared" si="28"/>
        <v>10</v>
      </c>
      <c r="D497" s="1">
        <f t="shared" si="29"/>
        <v>7.6584029468712886E-2</v>
      </c>
      <c r="E497" s="1">
        <f t="shared" si="30"/>
        <v>2.2257455105194302E-4</v>
      </c>
    </row>
    <row r="498" spans="2:5" x14ac:dyDescent="0.25">
      <c r="B498" s="1">
        <f t="shared" si="31"/>
        <v>118.25</v>
      </c>
      <c r="C498" s="1">
        <f t="shared" si="28"/>
        <v>10</v>
      </c>
      <c r="D498" s="1">
        <f t="shared" si="29"/>
        <v>7.5268361681449167E-2</v>
      </c>
      <c r="E498" s="1">
        <f t="shared" si="30"/>
        <v>2.1875085348581135E-4</v>
      </c>
    </row>
    <row r="499" spans="2:5" x14ac:dyDescent="0.25">
      <c r="B499" s="1">
        <f t="shared" si="31"/>
        <v>118.5</v>
      </c>
      <c r="C499" s="1">
        <f t="shared" si="28"/>
        <v>10</v>
      </c>
      <c r="D499" s="1">
        <f t="shared" si="29"/>
        <v>7.3975296279283648E-2</v>
      </c>
      <c r="E499" s="1">
        <f t="shared" si="30"/>
        <v>2.1499284475520936E-4</v>
      </c>
    </row>
    <row r="500" spans="2:5" x14ac:dyDescent="0.25">
      <c r="B500" s="1">
        <f t="shared" si="31"/>
        <v>118.75</v>
      </c>
      <c r="C500" s="1">
        <f t="shared" si="28"/>
        <v>10</v>
      </c>
      <c r="D500" s="1">
        <f t="shared" si="29"/>
        <v>7.2704444966768977E-2</v>
      </c>
      <c r="E500" s="1">
        <f t="shared" si="30"/>
        <v>2.1129939636526128E-4</v>
      </c>
    </row>
    <row r="501" spans="2:5" x14ac:dyDescent="0.25">
      <c r="B501" s="1">
        <f t="shared" si="31"/>
        <v>119</v>
      </c>
      <c r="C501" s="1">
        <f t="shared" si="28"/>
        <v>10</v>
      </c>
      <c r="D501" s="1">
        <f t="shared" si="29"/>
        <v>7.1455426119141088E-2</v>
      </c>
      <c r="E501" s="1">
        <f t="shared" si="30"/>
        <v>2.0766939920795609E-4</v>
      </c>
    </row>
    <row r="502" spans="2:5" x14ac:dyDescent="0.25">
      <c r="B502" s="1">
        <f t="shared" si="31"/>
        <v>119.25</v>
      </c>
      <c r="C502" s="1">
        <f t="shared" si="28"/>
        <v>10</v>
      </c>
      <c r="D502" s="1">
        <f t="shared" si="29"/>
        <v>7.0227864667721032E-2</v>
      </c>
      <c r="E502" s="1">
        <f t="shared" si="30"/>
        <v>2.0410176322909623E-4</v>
      </c>
    </row>
    <row r="503" spans="2:5" x14ac:dyDescent="0.25">
      <c r="B503" s="1">
        <f t="shared" si="31"/>
        <v>119.5</v>
      </c>
      <c r="C503" s="1">
        <f t="shared" si="28"/>
        <v>10</v>
      </c>
      <c r="D503" s="1">
        <f t="shared" si="29"/>
        <v>6.9021391987285144E-2</v>
      </c>
      <c r="E503" s="1">
        <f t="shared" si="30"/>
        <v>2.005954171009616E-4</v>
      </c>
    </row>
    <row r="504" spans="2:5" x14ac:dyDescent="0.25">
      <c r="B504" s="1">
        <f t="shared" si="31"/>
        <v>119.75</v>
      </c>
      <c r="C504" s="1">
        <f t="shared" si="28"/>
        <v>10</v>
      </c>
      <c r="D504" s="1">
        <f t="shared" si="29"/>
        <v>6.7835645785370546E-2</v>
      </c>
      <c r="E504" s="1">
        <f t="shared" si="30"/>
        <v>1.9714930790060118E-4</v>
      </c>
    </row>
    <row r="505" spans="2:5" x14ac:dyDescent="0.25">
      <c r="B505" s="1">
        <f t="shared" si="31"/>
        <v>120</v>
      </c>
      <c r="C505" s="1">
        <f t="shared" si="28"/>
        <v>10</v>
      </c>
      <c r="D505" s="1">
        <f t="shared" si="29"/>
        <v>6.6670269993482023E-2</v>
      </c>
      <c r="E505" s="1">
        <f t="shared" si="30"/>
        <v>1.9376240079365095E-4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98"/>
  <sheetViews>
    <sheetView topLeftCell="A2" workbookViewId="0">
      <selection activeCell="D9" sqref="D9"/>
    </sheetView>
  </sheetViews>
  <sheetFormatPr defaultRowHeight="15" x14ac:dyDescent="0.25"/>
  <cols>
    <col min="1" max="1" width="2.28515625" style="1" customWidth="1"/>
    <col min="2" max="2" width="13.7109375" style="1" customWidth="1"/>
    <col min="3" max="7" width="9.140625" style="1"/>
    <col min="8" max="8" width="9" style="1" customWidth="1"/>
    <col min="9" max="16384" width="9.140625" style="1"/>
  </cols>
  <sheetData>
    <row r="2" spans="2:12" ht="23.25" x14ac:dyDescent="0.35">
      <c r="B2" s="4" t="s">
        <v>44</v>
      </c>
    </row>
    <row r="8" spans="2:12" ht="15.75" thickBot="1" x14ac:dyDescent="0.3">
      <c r="B8" s="7" t="s">
        <v>22</v>
      </c>
      <c r="C8" s="8"/>
      <c r="D8" s="8"/>
      <c r="E8" s="9"/>
      <c r="F8" s="17" t="s">
        <v>19</v>
      </c>
      <c r="G8" s="18"/>
      <c r="H8" s="19"/>
    </row>
    <row r="9" spans="2:12" ht="15.75" thickBot="1" x14ac:dyDescent="0.3">
      <c r="B9" s="10" t="s">
        <v>45</v>
      </c>
      <c r="C9" s="11"/>
      <c r="D9" s="2">
        <v>4</v>
      </c>
      <c r="E9" s="12" t="s">
        <v>3</v>
      </c>
      <c r="F9" s="20" t="s">
        <v>5</v>
      </c>
      <c r="G9" s="2">
        <v>16.23</v>
      </c>
      <c r="H9" s="21" t="s">
        <v>4</v>
      </c>
    </row>
    <row r="10" spans="2:12" ht="15.75" thickBot="1" x14ac:dyDescent="0.3">
      <c r="B10" s="10" t="s">
        <v>46</v>
      </c>
      <c r="C10" s="11"/>
      <c r="D10" s="2">
        <v>200</v>
      </c>
      <c r="E10" s="12" t="s">
        <v>1</v>
      </c>
      <c r="F10" s="20" t="s">
        <v>2</v>
      </c>
      <c r="G10" s="2">
        <f>LN(2)/(LN(3.333/1.667)/2)</f>
        <v>2.0008659485234936</v>
      </c>
      <c r="H10" s="21" t="s">
        <v>3</v>
      </c>
    </row>
    <row r="11" spans="2:12" ht="15.75" thickBot="1" x14ac:dyDescent="0.3">
      <c r="B11" s="10" t="s">
        <v>47</v>
      </c>
      <c r="C11" s="11"/>
      <c r="D11" s="2">
        <f>G15*G9</f>
        <v>144.33196907092182</v>
      </c>
      <c r="E11" s="12" t="s">
        <v>1</v>
      </c>
      <c r="F11" s="20" t="s">
        <v>15</v>
      </c>
      <c r="G11" s="2">
        <v>0</v>
      </c>
      <c r="H11" s="21" t="s">
        <v>21</v>
      </c>
      <c r="K11" s="25" t="s">
        <v>17</v>
      </c>
      <c r="L11" s="25" t="s">
        <v>16</v>
      </c>
    </row>
    <row r="12" spans="2:12" ht="15.75" thickBot="1" x14ac:dyDescent="0.3">
      <c r="B12" s="10" t="s">
        <v>48</v>
      </c>
      <c r="C12" s="11"/>
      <c r="D12" s="27">
        <f>D10/D9</f>
        <v>50</v>
      </c>
      <c r="E12" s="12" t="s">
        <v>49</v>
      </c>
      <c r="F12" s="20" t="s">
        <v>20</v>
      </c>
      <c r="G12" s="2">
        <v>0</v>
      </c>
      <c r="H12" s="21" t="s">
        <v>21</v>
      </c>
      <c r="J12" s="1" t="s">
        <v>24</v>
      </c>
      <c r="K12" s="25">
        <f>MIN($B$18:$B$498)</f>
        <v>0</v>
      </c>
      <c r="L12" s="25">
        <f>$G$11</f>
        <v>0</v>
      </c>
    </row>
    <row r="13" spans="2:12" ht="15.75" thickBot="1" x14ac:dyDescent="0.3">
      <c r="B13" s="10" t="s">
        <v>12</v>
      </c>
      <c r="C13" s="11"/>
      <c r="D13" s="2">
        <v>0.05</v>
      </c>
      <c r="E13" s="12" t="s">
        <v>3</v>
      </c>
      <c r="F13" s="20" t="s">
        <v>8</v>
      </c>
      <c r="G13" s="5"/>
      <c r="H13" s="21"/>
      <c r="J13" s="1" t="s">
        <v>25</v>
      </c>
      <c r="K13" s="25">
        <f>MAX($B$18:$B$498)</f>
        <v>24.000000000000206</v>
      </c>
      <c r="L13" s="25">
        <f>$G$11</f>
        <v>0</v>
      </c>
    </row>
    <row r="14" spans="2:12" x14ac:dyDescent="0.25">
      <c r="B14" s="10"/>
      <c r="C14" s="11"/>
      <c r="D14" s="27"/>
      <c r="E14" s="12"/>
      <c r="F14" s="20" t="s">
        <v>6</v>
      </c>
      <c r="G14" s="6">
        <f>LN(2)/G10</f>
        <v>0.34642359777847281</v>
      </c>
      <c r="H14" s="21" t="s">
        <v>9</v>
      </c>
      <c r="J14" s="1" t="s">
        <v>23</v>
      </c>
      <c r="K14" s="25">
        <f>MIN($B$18:$B$498)</f>
        <v>0</v>
      </c>
      <c r="L14" s="25">
        <f>$G$12</f>
        <v>0</v>
      </c>
    </row>
    <row r="15" spans="2:12" x14ac:dyDescent="0.25">
      <c r="B15" s="14"/>
      <c r="C15" s="15"/>
      <c r="D15" s="15"/>
      <c r="E15" s="16"/>
      <c r="F15" s="29" t="s">
        <v>50</v>
      </c>
      <c r="G15" s="23">
        <f>D12/(G14*G9)</f>
        <v>8.8929124504572901</v>
      </c>
      <c r="H15" s="24" t="s">
        <v>21</v>
      </c>
      <c r="J15" s="1" t="s">
        <v>26</v>
      </c>
      <c r="K15" s="25">
        <f>MAX($B$18:$B$498)</f>
        <v>24.000000000000206</v>
      </c>
      <c r="L15" s="25">
        <f>$G$12</f>
        <v>0</v>
      </c>
    </row>
    <row r="17" spans="2:6" x14ac:dyDescent="0.25">
      <c r="B17" s="3" t="s">
        <v>11</v>
      </c>
      <c r="C17" s="3" t="s">
        <v>31</v>
      </c>
      <c r="D17" s="3" t="s">
        <v>63</v>
      </c>
      <c r="E17" s="3" t="s">
        <v>47</v>
      </c>
      <c r="F17" s="3"/>
    </row>
    <row r="18" spans="2:6" x14ac:dyDescent="0.25">
      <c r="B18" s="1">
        <v>0</v>
      </c>
      <c r="C18" s="1">
        <f>D18+E18</f>
        <v>8.8929124504572901</v>
      </c>
      <c r="D18" s="1">
        <f>IF(B18&lt;=$D$9,($D$12/($G$14*$G$9))*(1-EXP(-$G$14*B18)),($D$12/($G$14*$G$9))*(1-EXP(-$G$14*$D$9))*EXP(-$G$14*(B18-$D$9)))</f>
        <v>0</v>
      </c>
      <c r="E18" s="1">
        <f>($D$11/$G$9)*EXP(-$G$14*B18)</f>
        <v>8.8929124504572901</v>
      </c>
    </row>
    <row r="19" spans="2:6" x14ac:dyDescent="0.25">
      <c r="B19" s="1">
        <f t="shared" ref="B19:B82" si="0">B18+$D$13</f>
        <v>0.05</v>
      </c>
      <c r="C19" s="32">
        <f t="shared" ref="C19:C82" si="1">D19+E19</f>
        <v>8.8929124504572883</v>
      </c>
      <c r="D19" s="32">
        <f t="shared" ref="D19:D82" si="2">IF(B19&lt;=$D$9,($D$12/($G$14*$G$9))*(1-EXP(-$G$14*B19)),($D$12/($G$14*$G$9))*(1-EXP(-$G$14*$D$9))*EXP(-$G$14*(B19-$D$9)))</f>
        <v>0.15270936508791433</v>
      </c>
      <c r="E19" s="32">
        <f t="shared" ref="E19:E82" si="3">($D$11/$G$9)*EXP(-$G$14*B19)</f>
        <v>8.7402030853693748</v>
      </c>
    </row>
    <row r="20" spans="2:6" x14ac:dyDescent="0.25">
      <c r="B20" s="1">
        <f t="shared" si="0"/>
        <v>0.1</v>
      </c>
      <c r="C20" s="32">
        <f t="shared" si="1"/>
        <v>8.8929124504572901</v>
      </c>
      <c r="D20" s="32">
        <f t="shared" si="2"/>
        <v>0.30279640027935539</v>
      </c>
      <c r="E20" s="32">
        <f t="shared" si="3"/>
        <v>8.5901160501779348</v>
      </c>
    </row>
    <row r="21" spans="2:6" x14ac:dyDescent="0.25">
      <c r="B21" s="1">
        <f t="shared" si="0"/>
        <v>0.15000000000000002</v>
      </c>
      <c r="C21" s="32">
        <f t="shared" si="1"/>
        <v>8.8929124504572901</v>
      </c>
      <c r="D21" s="32">
        <f t="shared" si="2"/>
        <v>0.45030613630365679</v>
      </c>
      <c r="E21" s="32">
        <f t="shared" si="3"/>
        <v>8.4426063141536325</v>
      </c>
    </row>
    <row r="22" spans="2:6" x14ac:dyDescent="0.25">
      <c r="B22" s="1">
        <f t="shared" si="0"/>
        <v>0.2</v>
      </c>
      <c r="C22" s="32">
        <f t="shared" si="1"/>
        <v>8.8929124504572901</v>
      </c>
      <c r="D22" s="32">
        <f t="shared" si="2"/>
        <v>0.59528283062108756</v>
      </c>
      <c r="E22" s="32">
        <f t="shared" si="3"/>
        <v>8.2976296198362025</v>
      </c>
    </row>
    <row r="23" spans="2:6" x14ac:dyDescent="0.25">
      <c r="B23" s="1">
        <f t="shared" si="0"/>
        <v>0.25</v>
      </c>
      <c r="C23" s="32">
        <f t="shared" si="1"/>
        <v>8.8929124504572901</v>
      </c>
      <c r="D23" s="32">
        <f t="shared" si="2"/>
        <v>0.73776998070145283</v>
      </c>
      <c r="E23" s="32">
        <f t="shared" si="3"/>
        <v>8.1551424697558375</v>
      </c>
    </row>
    <row r="24" spans="2:6" x14ac:dyDescent="0.25">
      <c r="B24" s="1">
        <f t="shared" si="0"/>
        <v>0.3</v>
      </c>
      <c r="C24" s="32">
        <f t="shared" si="1"/>
        <v>8.8929124504572901</v>
      </c>
      <c r="D24" s="32">
        <f t="shared" si="2"/>
        <v>0.87781033707467393</v>
      </c>
      <c r="E24" s="32">
        <f t="shared" si="3"/>
        <v>8.0151021133826159</v>
      </c>
    </row>
    <row r="25" spans="2:6" x14ac:dyDescent="0.25">
      <c r="B25" s="1">
        <f t="shared" si="0"/>
        <v>0.35</v>
      </c>
      <c r="C25" s="32">
        <f t="shared" si="1"/>
        <v>8.8929124504572901</v>
      </c>
      <c r="D25" s="32">
        <f t="shared" si="2"/>
        <v>1.015445916157264</v>
      </c>
      <c r="E25" s="32">
        <f t="shared" si="3"/>
        <v>7.8774665343000265</v>
      </c>
    </row>
    <row r="26" spans="2:6" x14ac:dyDescent="0.25">
      <c r="B26" s="1">
        <f t="shared" si="0"/>
        <v>0.39999999999999997</v>
      </c>
      <c r="C26" s="32">
        <f t="shared" si="1"/>
        <v>8.8929124504572901</v>
      </c>
      <c r="D26" s="32">
        <f t="shared" si="2"/>
        <v>1.1507180128585408</v>
      </c>
      <c r="E26" s="32">
        <f t="shared" si="3"/>
        <v>7.7421944375987488</v>
      </c>
    </row>
    <row r="27" spans="2:6" x14ac:dyDescent="0.25">
      <c r="B27" s="1">
        <f t="shared" si="0"/>
        <v>0.44999999999999996</v>
      </c>
      <c r="C27" s="32">
        <f t="shared" si="1"/>
        <v>8.8929124504572901</v>
      </c>
      <c r="D27" s="32">
        <f t="shared" si="2"/>
        <v>1.2836672129703774</v>
      </c>
      <c r="E27" s="32">
        <f t="shared" si="3"/>
        <v>7.6092452374869124</v>
      </c>
    </row>
    <row r="28" spans="2:6" x14ac:dyDescent="0.25">
      <c r="B28" s="1">
        <f t="shared" si="0"/>
        <v>0.49999999999999994</v>
      </c>
      <c r="C28" s="32">
        <f t="shared" si="1"/>
        <v>8.8929124504572901</v>
      </c>
      <c r="D28" s="32">
        <f t="shared" si="2"/>
        <v>1.4143334053441832</v>
      </c>
      <c r="E28" s="32">
        <f t="shared" si="3"/>
        <v>7.4785790451131069</v>
      </c>
    </row>
    <row r="29" spans="2:6" x14ac:dyDescent="0.25">
      <c r="B29" s="1">
        <f t="shared" si="0"/>
        <v>0.54999999999999993</v>
      </c>
      <c r="C29" s="32">
        <f t="shared" si="1"/>
        <v>8.8929124504572901</v>
      </c>
      <c r="D29" s="32">
        <f t="shared" si="2"/>
        <v>1.5427557938587888</v>
      </c>
      <c r="E29" s="32">
        <f t="shared" si="3"/>
        <v>7.350156656598501</v>
      </c>
    </row>
    <row r="30" spans="2:6" x14ac:dyDescent="0.25">
      <c r="B30" s="1">
        <f t="shared" si="0"/>
        <v>0.6</v>
      </c>
      <c r="C30" s="32">
        <f t="shared" si="1"/>
        <v>8.8929124504572901</v>
      </c>
      <c r="D30" s="32">
        <f t="shared" si="2"/>
        <v>1.6689729091828185</v>
      </c>
      <c r="E30" s="32">
        <f t="shared" si="3"/>
        <v>7.2239395412744711</v>
      </c>
    </row>
    <row r="31" spans="2:6" x14ac:dyDescent="0.25">
      <c r="B31" s="1">
        <f t="shared" si="0"/>
        <v>0.65</v>
      </c>
      <c r="C31" s="32">
        <f t="shared" si="1"/>
        <v>8.8929124504572901</v>
      </c>
      <c r="D31" s="32">
        <f t="shared" si="2"/>
        <v>1.7930226203350716</v>
      </c>
      <c r="E31" s="32">
        <f t="shared" si="3"/>
        <v>7.0998898301222182</v>
      </c>
    </row>
    <row r="32" spans="2:6" x14ac:dyDescent="0.25">
      <c r="B32" s="1">
        <f t="shared" si="0"/>
        <v>0.70000000000000007</v>
      </c>
      <c r="C32" s="32">
        <f t="shared" si="1"/>
        <v>8.8929124504572901</v>
      </c>
      <c r="D32" s="32">
        <f t="shared" si="2"/>
        <v>1.9149421460463989</v>
      </c>
      <c r="E32" s="32">
        <f t="shared" si="3"/>
        <v>6.9779703044108912</v>
      </c>
    </row>
    <row r="33" spans="2:5" x14ac:dyDescent="0.25">
      <c r="B33" s="1">
        <f t="shared" si="0"/>
        <v>0.75000000000000011</v>
      </c>
      <c r="C33" s="32">
        <f t="shared" si="1"/>
        <v>8.8929124504572901</v>
      </c>
      <c r="D33" s="32">
        <f t="shared" si="2"/>
        <v>2.0347680659264613</v>
      </c>
      <c r="E33" s="32">
        <f t="shared" si="3"/>
        <v>6.8581443845308288</v>
      </c>
    </row>
    <row r="34" spans="2:5" x14ac:dyDescent="0.25">
      <c r="B34" s="1">
        <f t="shared" si="0"/>
        <v>0.80000000000000016</v>
      </c>
      <c r="C34" s="32">
        <f t="shared" si="1"/>
        <v>8.8929124504572901</v>
      </c>
      <c r="D34" s="32">
        <f t="shared" si="2"/>
        <v>2.1525363314387458</v>
      </c>
      <c r="E34" s="32">
        <f t="shared" si="3"/>
        <v>6.7403761190185438</v>
      </c>
    </row>
    <row r="35" spans="2:5" x14ac:dyDescent="0.25">
      <c r="B35" s="1">
        <f t="shared" si="0"/>
        <v>0.8500000000000002</v>
      </c>
      <c r="C35" s="32">
        <f t="shared" si="1"/>
        <v>8.8929124504572901</v>
      </c>
      <c r="D35" s="32">
        <f t="shared" si="2"/>
        <v>2.2682822766871027</v>
      </c>
      <c r="E35" s="32">
        <f t="shared" si="3"/>
        <v>6.6246301737701874</v>
      </c>
    </row>
    <row r="36" spans="2:5" x14ac:dyDescent="0.25">
      <c r="B36" s="1">
        <f t="shared" si="0"/>
        <v>0.90000000000000024</v>
      </c>
      <c r="C36" s="32">
        <f t="shared" si="1"/>
        <v>8.8929124504572901</v>
      </c>
      <c r="D36" s="32">
        <f t="shared" si="2"/>
        <v>2.3820406290170717</v>
      </c>
      <c r="E36" s="32">
        <f t="shared" si="3"/>
        <v>6.5108718214402179</v>
      </c>
    </row>
    <row r="37" spans="2:5" x14ac:dyDescent="0.25">
      <c r="B37" s="1">
        <f t="shared" si="0"/>
        <v>0.95000000000000029</v>
      </c>
      <c r="C37" s="32">
        <f t="shared" si="1"/>
        <v>8.8929124504572901</v>
      </c>
      <c r="D37" s="32">
        <f t="shared" si="2"/>
        <v>2.4938455194351481</v>
      </c>
      <c r="E37" s="32">
        <f t="shared" si="3"/>
        <v>6.3990669310221415</v>
      </c>
    </row>
    <row r="38" spans="2:5" x14ac:dyDescent="0.25">
      <c r="B38" s="1">
        <f t="shared" si="0"/>
        <v>1.0000000000000002</v>
      </c>
      <c r="C38" s="32">
        <f t="shared" si="1"/>
        <v>8.8929124504572901</v>
      </c>
      <c r="D38" s="32">
        <f t="shared" si="2"/>
        <v>2.6037304928491403</v>
      </c>
      <c r="E38" s="32">
        <f t="shared" si="3"/>
        <v>6.2891819576081502</v>
      </c>
    </row>
    <row r="39" spans="2:5" x14ac:dyDescent="0.25">
      <c r="B39" s="1">
        <f t="shared" si="0"/>
        <v>1.0500000000000003</v>
      </c>
      <c r="C39" s="32">
        <f t="shared" si="1"/>
        <v>8.8929124504572901</v>
      </c>
      <c r="D39" s="32">
        <f t="shared" si="2"/>
        <v>2.7117285181326709</v>
      </c>
      <c r="E39" s="32">
        <f t="shared" si="3"/>
        <v>6.1811839323246192</v>
      </c>
    </row>
    <row r="40" spans="2:5" x14ac:dyDescent="0.25">
      <c r="B40" s="1">
        <f t="shared" si="0"/>
        <v>1.1000000000000003</v>
      </c>
      <c r="C40" s="32">
        <f t="shared" si="1"/>
        <v>8.8929124504572901</v>
      </c>
      <c r="D40" s="32">
        <f t="shared" si="2"/>
        <v>2.8178719980168538</v>
      </c>
      <c r="E40" s="32">
        <f t="shared" si="3"/>
        <v>6.0750404524404367</v>
      </c>
    </row>
    <row r="41" spans="2:5" x14ac:dyDescent="0.25">
      <c r="B41" s="1">
        <f t="shared" si="0"/>
        <v>1.1500000000000004</v>
      </c>
      <c r="C41" s="32">
        <f t="shared" si="1"/>
        <v>8.8929124504572901</v>
      </c>
      <c r="D41" s="32">
        <f t="shared" si="2"/>
        <v>2.9221927788121116</v>
      </c>
      <c r="E41" s="32">
        <f t="shared" si="3"/>
        <v>5.9707196716451785</v>
      </c>
    </row>
    <row r="42" spans="2:5" x14ac:dyDescent="0.25">
      <c r="B42" s="1">
        <f t="shared" si="0"/>
        <v>1.2000000000000004</v>
      </c>
      <c r="C42" s="32">
        <f t="shared" si="1"/>
        <v>8.8929124504572901</v>
      </c>
      <c r="D42" s="32">
        <f t="shared" si="2"/>
        <v>3.0247221599630487</v>
      </c>
      <c r="E42" s="32">
        <f t="shared" si="3"/>
        <v>5.8681902904942413</v>
      </c>
    </row>
    <row r="43" spans="2:5" x14ac:dyDescent="0.25">
      <c r="B43" s="1">
        <f t="shared" si="0"/>
        <v>1.2500000000000004</v>
      </c>
      <c r="C43" s="32">
        <f t="shared" si="1"/>
        <v>8.8929124504572901</v>
      </c>
      <c r="D43" s="32">
        <f t="shared" si="2"/>
        <v>3.1254909034392497</v>
      </c>
      <c r="E43" s="32">
        <f t="shared" si="3"/>
        <v>5.7674215470180403</v>
      </c>
    </row>
    <row r="44" spans="2:5" x14ac:dyDescent="0.25">
      <c r="B44" s="1">
        <f t="shared" si="0"/>
        <v>1.3000000000000005</v>
      </c>
      <c r="C44" s="32">
        <f t="shared" si="1"/>
        <v>8.8929124504572901</v>
      </c>
      <c r="D44" s="32">
        <f t="shared" si="2"/>
        <v>3.2245292429648109</v>
      </c>
      <c r="E44" s="32">
        <f t="shared" si="3"/>
        <v>5.6683832074924787</v>
      </c>
    </row>
    <row r="45" spans="2:5" x14ac:dyDescent="0.25">
      <c r="B45" s="1">
        <f t="shared" si="0"/>
        <v>1.3500000000000005</v>
      </c>
      <c r="C45" s="32">
        <f t="shared" si="1"/>
        <v>8.8929124504572901</v>
      </c>
      <c r="D45" s="32">
        <f t="shared" si="2"/>
        <v>3.3218668930893962</v>
      </c>
      <c r="E45" s="32">
        <f t="shared" si="3"/>
        <v>5.5710455573678939</v>
      </c>
    </row>
    <row r="46" spans="2:5" x14ac:dyDescent="0.25">
      <c r="B46" s="1">
        <f t="shared" si="0"/>
        <v>1.4000000000000006</v>
      </c>
      <c r="C46" s="32">
        <f t="shared" si="1"/>
        <v>8.8929124504572901</v>
      </c>
      <c r="D46" s="32">
        <f t="shared" si="2"/>
        <v>3.4175330581035075</v>
      </c>
      <c r="E46" s="32">
        <f t="shared" si="3"/>
        <v>5.4753793923537826</v>
      </c>
    </row>
    <row r="47" spans="2:5" x14ac:dyDescent="0.25">
      <c r="B47" s="1">
        <f t="shared" si="0"/>
        <v>1.4500000000000006</v>
      </c>
      <c r="C47" s="32">
        <f t="shared" si="1"/>
        <v>8.8929124504572901</v>
      </c>
      <c r="D47" s="32">
        <f t="shared" si="2"/>
        <v>3.511556440800681</v>
      </c>
      <c r="E47" s="32">
        <f t="shared" si="3"/>
        <v>5.3813560096566091</v>
      </c>
    </row>
    <row r="48" spans="2:5" x14ac:dyDescent="0.25">
      <c r="B48" s="1">
        <f t="shared" si="0"/>
        <v>1.5000000000000007</v>
      </c>
      <c r="C48" s="32">
        <f t="shared" si="1"/>
        <v>8.8929124504572901</v>
      </c>
      <c r="D48" s="32">
        <f t="shared" si="2"/>
        <v>3.6039652510891966</v>
      </c>
      <c r="E48" s="32">
        <f t="shared" si="3"/>
        <v>5.2889471993680939</v>
      </c>
    </row>
    <row r="49" spans="2:5" x14ac:dyDescent="0.25">
      <c r="B49" s="1">
        <f t="shared" si="0"/>
        <v>1.5500000000000007</v>
      </c>
      <c r="C49" s="32">
        <f t="shared" si="1"/>
        <v>8.8929124504572901</v>
      </c>
      <c r="D49" s="32">
        <f t="shared" si="2"/>
        <v>3.6947872144559311</v>
      </c>
      <c r="E49" s="32">
        <f t="shared" si="3"/>
        <v>5.198125236001359</v>
      </c>
    </row>
    <row r="50" spans="2:5" x14ac:dyDescent="0.25">
      <c r="B50" s="1">
        <f t="shared" si="0"/>
        <v>1.6000000000000008</v>
      </c>
      <c r="C50" s="32">
        <f t="shared" si="1"/>
        <v>8.8929124504572901</v>
      </c>
      <c r="D50" s="32">
        <f t="shared" si="2"/>
        <v>3.7840495802848464</v>
      </c>
      <c r="E50" s="32">
        <f t="shared" si="3"/>
        <v>5.1088628701724437</v>
      </c>
    </row>
    <row r="51" spans="2:5" x14ac:dyDescent="0.25">
      <c r="B51" s="1">
        <f t="shared" si="0"/>
        <v>1.6500000000000008</v>
      </c>
      <c r="C51" s="32">
        <f t="shared" si="1"/>
        <v>8.8929124504572901</v>
      </c>
      <c r="D51" s="32">
        <f t="shared" si="2"/>
        <v>3.8717791300326501</v>
      </c>
      <c r="E51" s="32">
        <f t="shared" si="3"/>
        <v>5.0211333204246396</v>
      </c>
    </row>
    <row r="52" spans="2:5" x14ac:dyDescent="0.25">
      <c r="B52" s="1">
        <f t="shared" si="0"/>
        <v>1.7000000000000008</v>
      </c>
      <c r="C52" s="32">
        <f t="shared" si="1"/>
        <v>8.8929124504572901</v>
      </c>
      <c r="D52" s="32">
        <f t="shared" si="2"/>
        <v>3.9580021852640543</v>
      </c>
      <c r="E52" s="32">
        <f t="shared" si="3"/>
        <v>4.9349102651932357</v>
      </c>
    </row>
    <row r="53" spans="2:5" x14ac:dyDescent="0.25">
      <c r="B53" s="1">
        <f t="shared" si="0"/>
        <v>1.7500000000000009</v>
      </c>
      <c r="C53" s="32">
        <f t="shared" si="1"/>
        <v>8.8929124504572901</v>
      </c>
      <c r="D53" s="32">
        <f t="shared" si="2"/>
        <v>4.0427446155490543</v>
      </c>
      <c r="E53" s="32">
        <f t="shared" si="3"/>
        <v>4.8501678349082358</v>
      </c>
    </row>
    <row r="54" spans="2:5" x14ac:dyDescent="0.25">
      <c r="B54" s="1">
        <f t="shared" si="0"/>
        <v>1.8000000000000009</v>
      </c>
      <c r="C54" s="32">
        <f t="shared" si="1"/>
        <v>8.8929124504572901</v>
      </c>
      <c r="D54" s="32">
        <f t="shared" si="2"/>
        <v>4.1260318462245991</v>
      </c>
      <c r="E54" s="32">
        <f t="shared" si="3"/>
        <v>4.766880604232691</v>
      </c>
    </row>
    <row r="55" spans="2:5" x14ac:dyDescent="0.25">
      <c r="B55" s="1">
        <f t="shared" si="0"/>
        <v>1.850000000000001</v>
      </c>
      <c r="C55" s="32">
        <f t="shared" si="1"/>
        <v>8.8929124504572901</v>
      </c>
      <c r="D55" s="32">
        <f t="shared" si="2"/>
        <v>4.2078888660229712</v>
      </c>
      <c r="E55" s="32">
        <f t="shared" si="3"/>
        <v>4.6850235844343189</v>
      </c>
    </row>
    <row r="56" spans="2:5" x14ac:dyDescent="0.25">
      <c r="B56" s="1">
        <f t="shared" si="0"/>
        <v>1.900000000000001</v>
      </c>
      <c r="C56" s="32">
        <f t="shared" si="1"/>
        <v>8.8929124504572901</v>
      </c>
      <c r="D56" s="32">
        <f t="shared" si="2"/>
        <v>4.2883402345691755</v>
      </c>
      <c r="E56" s="32">
        <f t="shared" si="3"/>
        <v>4.6045722158881146</v>
      </c>
    </row>
    <row r="57" spans="2:5" x14ac:dyDescent="0.25">
      <c r="B57" s="1">
        <f t="shared" si="0"/>
        <v>1.9500000000000011</v>
      </c>
      <c r="C57" s="32">
        <f t="shared" si="1"/>
        <v>8.8929124504572901</v>
      </c>
      <c r="D57" s="32">
        <f t="shared" si="2"/>
        <v>4.3674100897495869</v>
      </c>
      <c r="E57" s="32">
        <f t="shared" si="3"/>
        <v>4.5255023607077032</v>
      </c>
    </row>
    <row r="58" spans="2:5" x14ac:dyDescent="0.25">
      <c r="B58" s="1">
        <f t="shared" si="0"/>
        <v>2.0000000000000009</v>
      </c>
      <c r="C58" s="32">
        <f t="shared" si="1"/>
        <v>8.8929124504572901</v>
      </c>
      <c r="D58" s="32">
        <f t="shared" si="2"/>
        <v>4.4451221549540501</v>
      </c>
      <c r="E58" s="32">
        <f t="shared" si="3"/>
        <v>4.44779029550324</v>
      </c>
    </row>
    <row r="59" spans="2:5" x14ac:dyDescent="0.25">
      <c r="B59" s="1">
        <f t="shared" si="0"/>
        <v>2.0500000000000007</v>
      </c>
      <c r="C59" s="32">
        <f t="shared" si="1"/>
        <v>8.8929124504572901</v>
      </c>
      <c r="D59" s="32">
        <f t="shared" si="2"/>
        <v>4.5214997461936397</v>
      </c>
      <c r="E59" s="32">
        <f t="shared" si="3"/>
        <v>4.3714127042636504</v>
      </c>
    </row>
    <row r="60" spans="2:5" x14ac:dyDescent="0.25">
      <c r="B60" s="1">
        <f t="shared" si="0"/>
        <v>2.1000000000000005</v>
      </c>
      <c r="C60" s="32">
        <f t="shared" si="1"/>
        <v>8.8929124504572901</v>
      </c>
      <c r="D60" s="32">
        <f t="shared" si="2"/>
        <v>4.5965657790961698</v>
      </c>
      <c r="E60" s="32">
        <f t="shared" si="3"/>
        <v>4.2963466713611203</v>
      </c>
    </row>
    <row r="61" spans="2:5" x14ac:dyDescent="0.25">
      <c r="B61" s="1">
        <f t="shared" si="0"/>
        <v>2.1500000000000004</v>
      </c>
      <c r="C61" s="32">
        <f t="shared" si="1"/>
        <v>8.8929124504572901</v>
      </c>
      <c r="D61" s="32">
        <f t="shared" si="2"/>
        <v>4.6703427757815907</v>
      </c>
      <c r="E61" s="32">
        <f t="shared" si="3"/>
        <v>4.2225696746756993</v>
      </c>
    </row>
    <row r="62" spans="2:5" x14ac:dyDescent="0.25">
      <c r="B62" s="1">
        <f t="shared" si="0"/>
        <v>2.2000000000000002</v>
      </c>
      <c r="C62" s="32">
        <f t="shared" si="1"/>
        <v>8.8929124504572901</v>
      </c>
      <c r="D62" s="32">
        <f t="shared" si="2"/>
        <v>4.7428528716193208</v>
      </c>
      <c r="E62" s="32">
        <f t="shared" si="3"/>
        <v>4.1500595788379693</v>
      </c>
    </row>
    <row r="63" spans="2:5" x14ac:dyDescent="0.25">
      <c r="B63" s="1">
        <f t="shared" si="0"/>
        <v>2.25</v>
      </c>
      <c r="C63" s="32">
        <f t="shared" si="1"/>
        <v>8.8929124504572901</v>
      </c>
      <c r="D63" s="32">
        <f t="shared" si="2"/>
        <v>4.8141178218695364</v>
      </c>
      <c r="E63" s="32">
        <f t="shared" si="3"/>
        <v>4.0787946285877537</v>
      </c>
    </row>
    <row r="64" spans="2:5" x14ac:dyDescent="0.25">
      <c r="B64" s="1">
        <f t="shared" si="0"/>
        <v>2.2999999999999998</v>
      </c>
      <c r="C64" s="32">
        <f t="shared" si="1"/>
        <v>8.8929124504572901</v>
      </c>
      <c r="D64" s="32">
        <f t="shared" si="2"/>
        <v>4.8841590082104185</v>
      </c>
      <c r="E64" s="32">
        <f t="shared" si="3"/>
        <v>4.0087534422468716</v>
      </c>
    </row>
    <row r="65" spans="2:5" x14ac:dyDescent="0.25">
      <c r="B65" s="1">
        <f t="shared" si="0"/>
        <v>2.3499999999999996</v>
      </c>
      <c r="C65" s="32">
        <f t="shared" si="1"/>
        <v>8.8929124504572901</v>
      </c>
      <c r="D65" s="32">
        <f t="shared" si="2"/>
        <v>4.9529974451533159</v>
      </c>
      <c r="E65" s="32">
        <f t="shared" si="3"/>
        <v>3.9399150053039742</v>
      </c>
    </row>
    <row r="66" spans="2:5" x14ac:dyDescent="0.25">
      <c r="B66" s="1">
        <f t="shared" si="0"/>
        <v>2.3999999999999995</v>
      </c>
      <c r="C66" s="32">
        <f t="shared" si="1"/>
        <v>8.8929124504572901</v>
      </c>
      <c r="D66" s="32">
        <f t="shared" si="2"/>
        <v>5.0206537863477445</v>
      </c>
      <c r="E66" s="32">
        <f t="shared" si="3"/>
        <v>3.872258664109546</v>
      </c>
    </row>
    <row r="67" spans="2:5" x14ac:dyDescent="0.25">
      <c r="B67" s="1">
        <f t="shared" si="0"/>
        <v>2.4499999999999993</v>
      </c>
      <c r="C67" s="32">
        <f t="shared" si="1"/>
        <v>8.8929124504572901</v>
      </c>
      <c r="D67" s="32">
        <f t="shared" si="2"/>
        <v>5.087148330778116</v>
      </c>
      <c r="E67" s="32">
        <f t="shared" si="3"/>
        <v>3.8057641196791736</v>
      </c>
    </row>
    <row r="68" spans="2:5" x14ac:dyDescent="0.25">
      <c r="B68" s="1">
        <f t="shared" si="0"/>
        <v>2.4999999999999991</v>
      </c>
      <c r="C68" s="32">
        <f t="shared" si="1"/>
        <v>8.8929124504572901</v>
      </c>
      <c r="D68" s="32">
        <f t="shared" si="2"/>
        <v>5.152501028854064</v>
      </c>
      <c r="E68" s="32">
        <f t="shared" si="3"/>
        <v>3.7404114216032265</v>
      </c>
    </row>
    <row r="69" spans="2:5" x14ac:dyDescent="0.25">
      <c r="B69" s="1">
        <f t="shared" si="0"/>
        <v>2.5499999999999989</v>
      </c>
      <c r="C69" s="32">
        <f t="shared" si="1"/>
        <v>8.8929124504572901</v>
      </c>
      <c r="D69" s="32">
        <f t="shared" si="2"/>
        <v>5.2167314883961726</v>
      </c>
      <c r="E69" s="32">
        <f t="shared" si="3"/>
        <v>3.6761809620611179</v>
      </c>
    </row>
    <row r="70" spans="2:5" x14ac:dyDescent="0.25">
      <c r="B70" s="1">
        <f t="shared" si="0"/>
        <v>2.5999999999999988</v>
      </c>
      <c r="C70" s="32">
        <f t="shared" si="1"/>
        <v>8.8929124504572901</v>
      </c>
      <c r="D70" s="32">
        <f t="shared" si="2"/>
        <v>5.2798589805189309</v>
      </c>
      <c r="E70" s="32">
        <f t="shared" si="3"/>
        <v>3.6130534699383587</v>
      </c>
    </row>
    <row r="71" spans="2:5" x14ac:dyDescent="0.25">
      <c r="B71" s="1">
        <f t="shared" si="0"/>
        <v>2.6499999999999986</v>
      </c>
      <c r="C71" s="32">
        <f t="shared" si="1"/>
        <v>8.8929124504572883</v>
      </c>
      <c r="D71" s="32">
        <f t="shared" si="2"/>
        <v>5.3419024454126616</v>
      </c>
      <c r="E71" s="32">
        <f t="shared" si="3"/>
        <v>3.5510100050446276</v>
      </c>
    </row>
    <row r="72" spans="2:5" x14ac:dyDescent="0.25">
      <c r="B72" s="1">
        <f t="shared" si="0"/>
        <v>2.6999999999999984</v>
      </c>
      <c r="C72" s="32">
        <f t="shared" si="1"/>
        <v>8.8929124504572901</v>
      </c>
      <c r="D72" s="32">
        <f t="shared" si="2"/>
        <v>5.4028804980261578</v>
      </c>
      <c r="E72" s="32">
        <f t="shared" si="3"/>
        <v>3.4900319524311323</v>
      </c>
    </row>
    <row r="73" spans="2:5" x14ac:dyDescent="0.25">
      <c r="B73" s="1">
        <f t="shared" si="0"/>
        <v>2.7499999999999982</v>
      </c>
      <c r="C73" s="32">
        <f t="shared" si="1"/>
        <v>8.8929124504572901</v>
      </c>
      <c r="D73" s="32">
        <f t="shared" si="2"/>
        <v>5.4628114336517397</v>
      </c>
      <c r="E73" s="32">
        <f t="shared" si="3"/>
        <v>3.4301010168055504</v>
      </c>
    </row>
    <row r="74" spans="2:5" x14ac:dyDescent="0.25">
      <c r="B74" s="1">
        <f t="shared" si="0"/>
        <v>2.799999999999998</v>
      </c>
      <c r="C74" s="32">
        <f t="shared" si="1"/>
        <v>8.8929124504572901</v>
      </c>
      <c r="D74" s="32">
        <f t="shared" si="2"/>
        <v>5.5217132334144088</v>
      </c>
      <c r="E74" s="32">
        <f t="shared" si="3"/>
        <v>3.3711992170428808</v>
      </c>
    </row>
    <row r="75" spans="2:5" x14ac:dyDescent="0.25">
      <c r="B75" s="1">
        <f t="shared" si="0"/>
        <v>2.8499999999999979</v>
      </c>
      <c r="C75" s="32">
        <f t="shared" si="1"/>
        <v>8.8929124504572883</v>
      </c>
      <c r="D75" s="32">
        <f t="shared" si="2"/>
        <v>5.5796035696667365</v>
      </c>
      <c r="E75" s="32">
        <f t="shared" si="3"/>
        <v>3.3133088807905526</v>
      </c>
    </row>
    <row r="76" spans="2:5" x14ac:dyDescent="0.25">
      <c r="B76" s="1">
        <f t="shared" si="0"/>
        <v>2.8999999999999977</v>
      </c>
      <c r="C76" s="32">
        <f t="shared" si="1"/>
        <v>8.8929124504572901</v>
      </c>
      <c r="D76" s="32">
        <f t="shared" si="2"/>
        <v>5.6364998112911167</v>
      </c>
      <c r="E76" s="32">
        <f t="shared" si="3"/>
        <v>3.256412639166173</v>
      </c>
    </row>
    <row r="77" spans="2:5" x14ac:dyDescent="0.25">
      <c r="B77" s="1">
        <f t="shared" si="0"/>
        <v>2.9499999999999975</v>
      </c>
      <c r="C77" s="32">
        <f t="shared" si="1"/>
        <v>8.8929124504572901</v>
      </c>
      <c r="D77" s="32">
        <f t="shared" si="2"/>
        <v>5.6924190289109591</v>
      </c>
      <c r="E77" s="32">
        <f t="shared" si="3"/>
        <v>3.200493421546331</v>
      </c>
    </row>
    <row r="78" spans="2:5" x14ac:dyDescent="0.25">
      <c r="B78" s="1">
        <f t="shared" si="0"/>
        <v>2.9999999999999973</v>
      </c>
      <c r="C78" s="32">
        <f t="shared" si="1"/>
        <v>8.8929124504572901</v>
      </c>
      <c r="D78" s="32">
        <f t="shared" si="2"/>
        <v>5.7473780000124064</v>
      </c>
      <c r="E78" s="32">
        <f t="shared" si="3"/>
        <v>3.1455344504448832</v>
      </c>
    </row>
    <row r="79" spans="2:5" x14ac:dyDescent="0.25">
      <c r="B79" s="1">
        <f t="shared" si="0"/>
        <v>3.0499999999999972</v>
      </c>
      <c r="C79" s="32">
        <f t="shared" si="1"/>
        <v>8.8929124504572901</v>
      </c>
      <c r="D79" s="32">
        <f t="shared" si="2"/>
        <v>5.8013932139780966</v>
      </c>
      <c r="E79" s="32">
        <f t="shared" si="3"/>
        <v>3.0915192364791935</v>
      </c>
    </row>
    <row r="80" spans="2:5" x14ac:dyDescent="0.25">
      <c r="B80" s="1">
        <f t="shared" si="0"/>
        <v>3.099999999999997</v>
      </c>
      <c r="C80" s="32">
        <f t="shared" si="1"/>
        <v>8.8929124504572901</v>
      </c>
      <c r="D80" s="32">
        <f t="shared" si="2"/>
        <v>5.8544808770344821</v>
      </c>
      <c r="E80" s="32">
        <f t="shared" si="3"/>
        <v>3.0384315734228085</v>
      </c>
    </row>
    <row r="81" spans="2:5" x14ac:dyDescent="0.25">
      <c r="B81" s="1">
        <f t="shared" si="0"/>
        <v>3.1499999999999968</v>
      </c>
      <c r="C81" s="32">
        <f t="shared" si="1"/>
        <v>8.8929124504572901</v>
      </c>
      <c r="D81" s="32">
        <f t="shared" si="2"/>
        <v>5.9066569171141987</v>
      </c>
      <c r="E81" s="32">
        <f t="shared" si="3"/>
        <v>2.9862555333430918</v>
      </c>
    </row>
    <row r="82" spans="2:5" x14ac:dyDescent="0.25">
      <c r="B82" s="1">
        <f t="shared" si="0"/>
        <v>3.1999999999999966</v>
      </c>
      <c r="C82" s="32">
        <f t="shared" si="1"/>
        <v>8.8929124504572901</v>
      </c>
      <c r="D82" s="32">
        <f t="shared" si="2"/>
        <v>5.9579369886349332</v>
      </c>
      <c r="E82" s="32">
        <f t="shared" si="3"/>
        <v>2.9349754618223565</v>
      </c>
    </row>
    <row r="83" spans="2:5" x14ac:dyDescent="0.25">
      <c r="B83" s="1">
        <f t="shared" ref="B83:B146" si="4">B82+$D$13</f>
        <v>3.2499999999999964</v>
      </c>
      <c r="C83" s="32">
        <f t="shared" ref="C83:C146" si="5">D83+E83</f>
        <v>8.8929124504572901</v>
      </c>
      <c r="D83" s="32">
        <f t="shared" ref="D83:D146" si="6">IF(B83&lt;=$D$9,($D$12/($G$14*$G$9))*(1-EXP(-$G$14*B83)),($D$12/($G$14*$G$9))*(1-EXP(-$G$14*$D$9))*EXP(-$G$14*(B83-$D$9)))</f>
        <v>6.008336477196238</v>
      </c>
      <c r="E83" s="32">
        <f t="shared" ref="E83:E146" si="7">($D$11/$G$9)*EXP(-$G$14*B83)</f>
        <v>2.8845759732610521</v>
      </c>
    </row>
    <row r="84" spans="2:5" x14ac:dyDescent="0.25">
      <c r="B84" s="1">
        <f t="shared" si="4"/>
        <v>3.2999999999999963</v>
      </c>
      <c r="C84" s="32">
        <f t="shared" si="5"/>
        <v>8.8929124504572901</v>
      </c>
      <c r="D84" s="32">
        <f t="shared" si="6"/>
        <v>6.0578705041956704</v>
      </c>
      <c r="E84" s="32">
        <f t="shared" si="7"/>
        <v>2.8350419462616196</v>
      </c>
    </row>
    <row r="85" spans="2:5" x14ac:dyDescent="0.25">
      <c r="B85" s="1">
        <f t="shared" si="4"/>
        <v>3.3499999999999961</v>
      </c>
      <c r="C85" s="32">
        <f t="shared" si="5"/>
        <v>8.8929124504572901</v>
      </c>
      <c r="D85" s="32">
        <f t="shared" si="6"/>
        <v>6.106553931365692</v>
      </c>
      <c r="E85" s="32">
        <f t="shared" si="7"/>
        <v>2.7863585190915976</v>
      </c>
    </row>
    <row r="86" spans="2:5" x14ac:dyDescent="0.25">
      <c r="B86" s="1">
        <f t="shared" si="4"/>
        <v>3.3999999999999959</v>
      </c>
      <c r="C86" s="32">
        <f t="shared" si="5"/>
        <v>8.8929124504572901</v>
      </c>
      <c r="D86" s="32">
        <f t="shared" si="6"/>
        <v>6.1544013652326361</v>
      </c>
      <c r="E86" s="32">
        <f t="shared" si="7"/>
        <v>2.7385110852246535</v>
      </c>
    </row>
    <row r="87" spans="2:5" x14ac:dyDescent="0.25">
      <c r="B87" s="1">
        <f t="shared" si="4"/>
        <v>3.4499999999999957</v>
      </c>
      <c r="C87" s="32">
        <f t="shared" si="5"/>
        <v>8.8929124504572901</v>
      </c>
      <c r="D87" s="32">
        <f t="shared" si="6"/>
        <v>6.2014271614991188</v>
      </c>
      <c r="E87" s="32">
        <f t="shared" si="7"/>
        <v>2.6914852889581709</v>
      </c>
    </row>
    <row r="88" spans="2:5" x14ac:dyDescent="0.25">
      <c r="B88" s="1">
        <f t="shared" si="4"/>
        <v>3.4999999999999956</v>
      </c>
      <c r="C88" s="32">
        <f t="shared" si="5"/>
        <v>8.8929124504572883</v>
      </c>
      <c r="D88" s="32">
        <f t="shared" si="6"/>
        <v>6.2476454293511905</v>
      </c>
      <c r="E88" s="32">
        <f t="shared" si="7"/>
        <v>2.6452670211060987</v>
      </c>
    </row>
    <row r="89" spans="2:5" x14ac:dyDescent="0.25">
      <c r="B89" s="1">
        <f t="shared" si="4"/>
        <v>3.5499999999999954</v>
      </c>
      <c r="C89" s="32">
        <f t="shared" si="5"/>
        <v>8.8929124504572883</v>
      </c>
      <c r="D89" s="32">
        <f t="shared" si="6"/>
        <v>6.2930700356915281</v>
      </c>
      <c r="E89" s="32">
        <f t="shared" si="7"/>
        <v>2.5998424147657611</v>
      </c>
    </row>
    <row r="90" spans="2:5" x14ac:dyDescent="0.25">
      <c r="B90" s="1">
        <f t="shared" si="4"/>
        <v>3.5999999999999952</v>
      </c>
      <c r="C90" s="32">
        <f t="shared" si="5"/>
        <v>8.8929124504572901</v>
      </c>
      <c r="D90" s="32">
        <f t="shared" si="6"/>
        <v>6.3377146092999297</v>
      </c>
      <c r="E90" s="32">
        <f t="shared" si="7"/>
        <v>2.5551978411573599</v>
      </c>
    </row>
    <row r="91" spans="2:5" x14ac:dyDescent="0.25">
      <c r="B91" s="1">
        <f t="shared" si="4"/>
        <v>3.649999999999995</v>
      </c>
      <c r="C91" s="32">
        <f t="shared" si="5"/>
        <v>8.8929124504572901</v>
      </c>
      <c r="D91" s="32">
        <f t="shared" si="6"/>
        <v>6.3815925449223689</v>
      </c>
      <c r="E91" s="32">
        <f t="shared" si="7"/>
        <v>2.5113199055349216</v>
      </c>
    </row>
    <row r="92" spans="2:5" x14ac:dyDescent="0.25">
      <c r="B92" s="1">
        <f t="shared" si="4"/>
        <v>3.6999999999999948</v>
      </c>
      <c r="C92" s="32">
        <f t="shared" si="5"/>
        <v>8.8929124504572918</v>
      </c>
      <c r="D92" s="32">
        <f t="shared" si="6"/>
        <v>6.4247170072898312</v>
      </c>
      <c r="E92" s="32">
        <f t="shared" si="7"/>
        <v>2.4681954431674598</v>
      </c>
    </row>
    <row r="93" spans="2:5" x14ac:dyDescent="0.25">
      <c r="B93" s="1">
        <f t="shared" si="4"/>
        <v>3.7499999999999947</v>
      </c>
      <c r="C93" s="32">
        <f t="shared" si="5"/>
        <v>8.8929124504572918</v>
      </c>
      <c r="D93" s="32">
        <f t="shared" si="6"/>
        <v>6.4671009350681379</v>
      </c>
      <c r="E93" s="32">
        <f t="shared" si="7"/>
        <v>2.4258115153891531</v>
      </c>
    </row>
    <row r="94" spans="2:5" x14ac:dyDescent="0.25">
      <c r="B94" s="1">
        <f t="shared" si="4"/>
        <v>3.7999999999999945</v>
      </c>
      <c r="C94" s="32">
        <f t="shared" si="5"/>
        <v>8.8929124504572901</v>
      </c>
      <c r="D94" s="32">
        <f t="shared" si="6"/>
        <v>6.5087570447399443</v>
      </c>
      <c r="E94" s="32">
        <f t="shared" si="7"/>
        <v>2.3841554057173457</v>
      </c>
    </row>
    <row r="95" spans="2:5" x14ac:dyDescent="0.25">
      <c r="B95" s="1">
        <f t="shared" si="4"/>
        <v>3.8499999999999943</v>
      </c>
      <c r="C95" s="32">
        <f t="shared" si="5"/>
        <v>8.8929124504572901</v>
      </c>
      <c r="D95" s="32">
        <f t="shared" si="6"/>
        <v>6.549697834420078</v>
      </c>
      <c r="E95" s="32">
        <f t="shared" si="7"/>
        <v>2.343214616037212</v>
      </c>
    </row>
    <row r="96" spans="2:5" x14ac:dyDescent="0.25">
      <c r="B96" s="1">
        <f t="shared" si="4"/>
        <v>3.8999999999999941</v>
      </c>
      <c r="C96" s="32">
        <f t="shared" si="5"/>
        <v>8.8929124504572901</v>
      </c>
      <c r="D96" s="32">
        <f t="shared" si="6"/>
        <v>6.5899355876053525</v>
      </c>
      <c r="E96" s="32">
        <f t="shared" si="7"/>
        <v>2.3029768628519371</v>
      </c>
    </row>
    <row r="97" spans="2:5" x14ac:dyDescent="0.25">
      <c r="B97" s="1">
        <f t="shared" si="4"/>
        <v>3.949999999999994</v>
      </c>
      <c r="C97" s="32">
        <f t="shared" si="5"/>
        <v>8.8929124504572901</v>
      </c>
      <c r="D97" s="32">
        <f t="shared" si="6"/>
        <v>6.6294823768600022</v>
      </c>
      <c r="E97" s="32">
        <f t="shared" si="7"/>
        <v>2.2634300735972883</v>
      </c>
    </row>
    <row r="98" spans="2:5" x14ac:dyDescent="0.25">
      <c r="B98" s="1">
        <f t="shared" si="4"/>
        <v>3.9999999999999938</v>
      </c>
      <c r="C98" s="32">
        <f t="shared" si="5"/>
        <v>8.8929124504572901</v>
      </c>
      <c r="D98" s="32">
        <f t="shared" si="6"/>
        <v>6.668350067437812</v>
      </c>
      <c r="E98" s="32">
        <f t="shared" si="7"/>
        <v>2.2245623830194781</v>
      </c>
    </row>
    <row r="99" spans="2:5" x14ac:dyDescent="0.25">
      <c r="B99" s="1">
        <f t="shared" si="4"/>
        <v>4.0499999999999936</v>
      </c>
      <c r="C99" s="32">
        <f t="shared" si="5"/>
        <v>8.7402030853693962</v>
      </c>
      <c r="D99" s="32">
        <f t="shared" si="6"/>
        <v>6.5538409557541772</v>
      </c>
      <c r="E99" s="32">
        <f t="shared" si="7"/>
        <v>2.1863621296152185</v>
      </c>
    </row>
    <row r="100" spans="2:5" x14ac:dyDescent="0.25">
      <c r="B100" s="1">
        <f t="shared" si="4"/>
        <v>4.0999999999999934</v>
      </c>
      <c r="C100" s="32">
        <f t="shared" si="5"/>
        <v>8.5901160501779543</v>
      </c>
      <c r="D100" s="32">
        <f t="shared" si="6"/>
        <v>6.4412981980450397</v>
      </c>
      <c r="E100" s="32">
        <f t="shared" si="7"/>
        <v>2.1488178521329155</v>
      </c>
    </row>
    <row r="101" spans="2:5" x14ac:dyDescent="0.25">
      <c r="B101" s="1">
        <f t="shared" si="4"/>
        <v>4.1499999999999932</v>
      </c>
      <c r="C101" s="32">
        <f t="shared" si="5"/>
        <v>8.4426063141536538</v>
      </c>
      <c r="D101" s="32">
        <f t="shared" si="6"/>
        <v>6.3306880280197175</v>
      </c>
      <c r="E101" s="32">
        <f t="shared" si="7"/>
        <v>2.1119182861339358</v>
      </c>
    </row>
    <row r="102" spans="2:5" x14ac:dyDescent="0.25">
      <c r="B102" s="1">
        <f t="shared" si="4"/>
        <v>4.1999999999999931</v>
      </c>
      <c r="C102" s="32">
        <f t="shared" si="5"/>
        <v>8.2976296198362238</v>
      </c>
      <c r="D102" s="32">
        <f t="shared" si="6"/>
        <v>6.2219772592232889</v>
      </c>
      <c r="E102" s="32">
        <f t="shared" si="7"/>
        <v>2.0756523606129345</v>
      </c>
    </row>
    <row r="103" spans="2:5" x14ac:dyDescent="0.25">
      <c r="B103" s="1">
        <f t="shared" si="4"/>
        <v>4.2499999999999929</v>
      </c>
      <c r="C103" s="32">
        <f t="shared" si="5"/>
        <v>8.1551424697558588</v>
      </c>
      <c r="D103" s="32">
        <f t="shared" si="6"/>
        <v>6.1151332750796499</v>
      </c>
      <c r="E103" s="32">
        <f t="shared" si="7"/>
        <v>2.040009194676208</v>
      </c>
    </row>
    <row r="104" spans="2:5" x14ac:dyDescent="0.25">
      <c r="B104" s="1">
        <f t="shared" si="4"/>
        <v>4.2999999999999927</v>
      </c>
      <c r="C104" s="32">
        <f t="shared" si="5"/>
        <v>8.0151021133826355</v>
      </c>
      <c r="D104" s="32">
        <f t="shared" si="6"/>
        <v>6.0101240191055432</v>
      </c>
      <c r="E104" s="32">
        <f t="shared" si="7"/>
        <v>2.0049780942770927</v>
      </c>
    </row>
    <row r="105" spans="2:5" x14ac:dyDescent="0.25">
      <c r="B105" s="1">
        <f t="shared" si="4"/>
        <v>4.3499999999999925</v>
      </c>
      <c r="C105" s="32">
        <f t="shared" si="5"/>
        <v>7.877466534300047</v>
      </c>
      <c r="D105" s="32">
        <f t="shared" si="6"/>
        <v>5.9069179852926235</v>
      </c>
      <c r="E105" s="32">
        <f t="shared" si="7"/>
        <v>1.9705485490074233</v>
      </c>
    </row>
    <row r="106" spans="2:5" x14ac:dyDescent="0.25">
      <c r="B106" s="1">
        <f t="shared" si="4"/>
        <v>4.3999999999999924</v>
      </c>
      <c r="C106" s="32">
        <f t="shared" si="5"/>
        <v>7.7421944375987692</v>
      </c>
      <c r="D106" s="32">
        <f t="shared" si="6"/>
        <v>5.8054842086546863</v>
      </c>
      <c r="E106" s="32">
        <f t="shared" si="7"/>
        <v>1.9367102289440832</v>
      </c>
    </row>
    <row r="107" spans="2:5" x14ac:dyDescent="0.25">
      <c r="B107" s="1">
        <f t="shared" si="4"/>
        <v>4.4499999999999922</v>
      </c>
      <c r="C107" s="32">
        <f t="shared" si="5"/>
        <v>7.6092452374869337</v>
      </c>
      <c r="D107" s="32">
        <f t="shared" si="6"/>
        <v>5.7057922559372187</v>
      </c>
      <c r="E107" s="32">
        <f t="shared" si="7"/>
        <v>1.9034529815497148</v>
      </c>
    </row>
    <row r="108" spans="2:5" x14ac:dyDescent="0.25">
      <c r="B108" s="1">
        <f t="shared" si="4"/>
        <v>4.499999999999992</v>
      </c>
      <c r="C108" s="32">
        <f t="shared" si="5"/>
        <v>7.4785790451131273</v>
      </c>
      <c r="D108" s="32">
        <f t="shared" si="6"/>
        <v>5.6078122164864865</v>
      </c>
      <c r="E108" s="32">
        <f t="shared" si="7"/>
        <v>1.870766828626641</v>
      </c>
    </row>
    <row r="109" spans="2:5" x14ac:dyDescent="0.25">
      <c r="B109" s="1">
        <f t="shared" si="4"/>
        <v>4.5499999999999918</v>
      </c>
      <c r="C109" s="32">
        <f t="shared" si="5"/>
        <v>7.3501566565985224</v>
      </c>
      <c r="D109" s="32">
        <f t="shared" si="6"/>
        <v>5.5115146932754202</v>
      </c>
      <c r="E109" s="32">
        <f t="shared" si="7"/>
        <v>1.8386419633231024</v>
      </c>
    </row>
    <row r="110" spans="2:5" x14ac:dyDescent="0.25">
      <c r="B110" s="1">
        <f t="shared" si="4"/>
        <v>4.5999999999999917</v>
      </c>
      <c r="C110" s="32">
        <f t="shared" si="5"/>
        <v>7.2239395412744924</v>
      </c>
      <c r="D110" s="32">
        <f t="shared" si="6"/>
        <v>5.4168707940835956</v>
      </c>
      <c r="E110" s="32">
        <f t="shared" si="7"/>
        <v>1.8070687471908971</v>
      </c>
    </row>
    <row r="111" spans="2:5" x14ac:dyDescent="0.25">
      <c r="B111" s="1">
        <f t="shared" si="4"/>
        <v>4.6499999999999915</v>
      </c>
      <c r="C111" s="32">
        <f t="shared" si="5"/>
        <v>7.0998898301222395</v>
      </c>
      <c r="D111" s="32">
        <f t="shared" si="6"/>
        <v>5.3238521228286872</v>
      </c>
      <c r="E111" s="32">
        <f t="shared" si="7"/>
        <v>1.776037707293552</v>
      </c>
    </row>
    <row r="112" spans="2:5" x14ac:dyDescent="0.25">
      <c r="B112" s="1">
        <f t="shared" si="4"/>
        <v>4.6999999999999913</v>
      </c>
      <c r="C112" s="32">
        <f t="shared" si="5"/>
        <v>6.9779703044109134</v>
      </c>
      <c r="D112" s="32">
        <f t="shared" si="6"/>
        <v>5.2324307710467632</v>
      </c>
      <c r="E112" s="32">
        <f t="shared" si="7"/>
        <v>1.7455395333641499</v>
      </c>
    </row>
    <row r="113" spans="2:5" x14ac:dyDescent="0.25">
      <c r="B113" s="1">
        <f t="shared" si="4"/>
        <v>4.7499999999999911</v>
      </c>
      <c r="C113" s="32">
        <f t="shared" si="5"/>
        <v>6.8581443845308492</v>
      </c>
      <c r="D113" s="32">
        <f t="shared" si="6"/>
        <v>5.1425793095188883</v>
      </c>
      <c r="E113" s="32">
        <f t="shared" si="7"/>
        <v>1.7155650750119613</v>
      </c>
    </row>
    <row r="114" spans="2:5" x14ac:dyDescent="0.25">
      <c r="B114" s="1">
        <f t="shared" si="4"/>
        <v>4.7999999999999909</v>
      </c>
      <c r="C114" s="32">
        <f t="shared" si="5"/>
        <v>6.740376119018566</v>
      </c>
      <c r="D114" s="32">
        <f t="shared" si="6"/>
        <v>5.0542707800415192</v>
      </c>
      <c r="E114" s="32">
        <f t="shared" si="7"/>
        <v>1.6861053389770468</v>
      </c>
    </row>
    <row r="115" spans="2:5" x14ac:dyDescent="0.25">
      <c r="B115" s="1">
        <f t="shared" si="4"/>
        <v>4.8499999999999908</v>
      </c>
      <c r="C115" s="32">
        <f t="shared" si="5"/>
        <v>6.6246301737702096</v>
      </c>
      <c r="D115" s="32">
        <f t="shared" si="6"/>
        <v>4.9674786873382066</v>
      </c>
      <c r="E115" s="32">
        <f t="shared" si="7"/>
        <v>1.6571514864320027</v>
      </c>
    </row>
    <row r="116" spans="2:5" x14ac:dyDescent="0.25">
      <c r="B116" s="1">
        <f t="shared" si="4"/>
        <v>4.8999999999999906</v>
      </c>
      <c r="C116" s="32">
        <f t="shared" si="5"/>
        <v>6.510871821440241</v>
      </c>
      <c r="D116" s="32">
        <f t="shared" si="6"/>
        <v>4.8821769911102004</v>
      </c>
      <c r="E116" s="32">
        <f t="shared" si="7"/>
        <v>1.6286948303300406</v>
      </c>
    </row>
    <row r="117" spans="2:5" x14ac:dyDescent="0.25">
      <c r="B117" s="1">
        <f t="shared" si="4"/>
        <v>4.9499999999999904</v>
      </c>
      <c r="C117" s="32">
        <f t="shared" si="5"/>
        <v>6.3990669310221637</v>
      </c>
      <c r="D117" s="32">
        <f t="shared" si="6"/>
        <v>4.7983400982235596</v>
      </c>
      <c r="E117" s="32">
        <f t="shared" si="7"/>
        <v>1.6007268327986039</v>
      </c>
    </row>
    <row r="118" spans="2:5" x14ac:dyDescent="0.25">
      <c r="B118" s="1">
        <f t="shared" si="4"/>
        <v>4.9999999999999902</v>
      </c>
      <c r="C118" s="32">
        <f t="shared" si="5"/>
        <v>6.2891819576081716</v>
      </c>
      <c r="D118" s="32">
        <f t="shared" si="6"/>
        <v>4.7159428550304234</v>
      </c>
      <c r="E118" s="32">
        <f t="shared" si="7"/>
        <v>1.5732391025777477</v>
      </c>
    </row>
    <row r="119" spans="2:5" x14ac:dyDescent="0.25">
      <c r="B119" s="1">
        <f t="shared" si="4"/>
        <v>5.0499999999999901</v>
      </c>
      <c r="C119" s="32">
        <f t="shared" si="5"/>
        <v>6.1811839323246414</v>
      </c>
      <c r="D119" s="32">
        <f t="shared" si="6"/>
        <v>4.6349605398221421</v>
      </c>
      <c r="E119" s="32">
        <f t="shared" si="7"/>
        <v>1.5462233925024989</v>
      </c>
    </row>
    <row r="120" spans="2:5" x14ac:dyDescent="0.25">
      <c r="B120" s="1">
        <f t="shared" si="4"/>
        <v>5.0999999999999899</v>
      </c>
      <c r="C120" s="32">
        <f t="shared" si="5"/>
        <v>6.0750404524404589</v>
      </c>
      <c r="D120" s="32">
        <f t="shared" si="6"/>
        <v>4.5553688554120058</v>
      </c>
      <c r="E120" s="32">
        <f t="shared" si="7"/>
        <v>1.5196715970284529</v>
      </c>
    </row>
    <row r="121" spans="2:5" x14ac:dyDescent="0.25">
      <c r="B121" s="1">
        <f t="shared" si="4"/>
        <v>5.1499999999999897</v>
      </c>
      <c r="C121" s="32">
        <f t="shared" si="5"/>
        <v>5.9707196716452007</v>
      </c>
      <c r="D121" s="32">
        <f t="shared" si="6"/>
        <v>4.4771439218453368</v>
      </c>
      <c r="E121" s="32">
        <f t="shared" si="7"/>
        <v>1.4935757497998641</v>
      </c>
    </row>
    <row r="122" spans="2:5" x14ac:dyDescent="0.25">
      <c r="B122" s="1">
        <f t="shared" si="4"/>
        <v>5.1999999999999895</v>
      </c>
      <c r="C122" s="32">
        <f t="shared" si="5"/>
        <v>5.8681902904942627</v>
      </c>
      <c r="D122" s="32">
        <f t="shared" si="6"/>
        <v>4.4002622692347728</v>
      </c>
      <c r="E122" s="32">
        <f t="shared" si="7"/>
        <v>1.4679280212594898</v>
      </c>
    </row>
    <row r="123" spans="2:5" x14ac:dyDescent="0.25">
      <c r="B123" s="1">
        <f t="shared" si="4"/>
        <v>5.2499999999999893</v>
      </c>
      <c r="C123" s="32">
        <f t="shared" si="5"/>
        <v>5.7674215470180625</v>
      </c>
      <c r="D123" s="32">
        <f t="shared" si="6"/>
        <v>4.3247008307185766</v>
      </c>
      <c r="E123" s="32">
        <f t="shared" si="7"/>
        <v>1.4427207162994857</v>
      </c>
    </row>
    <row r="124" spans="2:5" x14ac:dyDescent="0.25">
      <c r="B124" s="1">
        <f t="shared" si="4"/>
        <v>5.2999999999999892</v>
      </c>
      <c r="C124" s="32">
        <f t="shared" si="5"/>
        <v>5.6683832074925009</v>
      </c>
      <c r="D124" s="32">
        <f t="shared" si="6"/>
        <v>4.2504369355398666</v>
      </c>
      <c r="E124" s="32">
        <f t="shared" si="7"/>
        <v>1.4179462719526346</v>
      </c>
    </row>
    <row r="125" spans="2:5" x14ac:dyDescent="0.25">
      <c r="B125" s="1">
        <f t="shared" si="4"/>
        <v>5.349999999999989</v>
      </c>
      <c r="C125" s="32">
        <f t="shared" si="5"/>
        <v>5.571045557367917</v>
      </c>
      <c r="D125" s="32">
        <f t="shared" si="6"/>
        <v>4.1774483022446933</v>
      </c>
      <c r="E125" s="32">
        <f t="shared" si="7"/>
        <v>1.3935972551232239</v>
      </c>
    </row>
    <row r="126" spans="2:5" x14ac:dyDescent="0.25">
      <c r="B126" s="1">
        <f t="shared" si="4"/>
        <v>5.3999999999999888</v>
      </c>
      <c r="C126" s="32">
        <f t="shared" si="5"/>
        <v>5.4753793923538048</v>
      </c>
      <c r="D126" s="32">
        <f t="shared" si="6"/>
        <v>4.105713031996916</v>
      </c>
      <c r="E126" s="32">
        <f t="shared" si="7"/>
        <v>1.3696663603568884</v>
      </c>
    </row>
    <row r="127" spans="2:5" x14ac:dyDescent="0.25">
      <c r="B127" s="1">
        <f t="shared" si="4"/>
        <v>5.4499999999999886</v>
      </c>
      <c r="C127" s="32">
        <f t="shared" si="5"/>
        <v>5.3813560096566322</v>
      </c>
      <c r="D127" s="32">
        <f t="shared" si="6"/>
        <v>4.0352096020078827</v>
      </c>
      <c r="E127" s="32">
        <f t="shared" si="7"/>
        <v>1.3461464076487493</v>
      </c>
    </row>
    <row r="128" spans="2:5" x14ac:dyDescent="0.25">
      <c r="B128" s="1">
        <f t="shared" si="4"/>
        <v>5.4999999999999885</v>
      </c>
      <c r="C128" s="32">
        <f t="shared" si="5"/>
        <v>5.2889471993681161</v>
      </c>
      <c r="D128" s="32">
        <f t="shared" si="6"/>
        <v>3.9659168590789236</v>
      </c>
      <c r="E128" s="32">
        <f t="shared" si="7"/>
        <v>1.3230303402891923</v>
      </c>
    </row>
    <row r="129" spans="2:5" x14ac:dyDescent="0.25">
      <c r="B129" s="1">
        <f t="shared" si="4"/>
        <v>5.5499999999999883</v>
      </c>
      <c r="C129" s="32">
        <f t="shared" si="5"/>
        <v>5.1981252360013821</v>
      </c>
      <c r="D129" s="32">
        <f t="shared" si="6"/>
        <v>3.897814013254747</v>
      </c>
      <c r="E129" s="32">
        <f t="shared" si="7"/>
        <v>1.3003112227466349</v>
      </c>
    </row>
    <row r="130" spans="2:5" x14ac:dyDescent="0.25">
      <c r="B130" s="1">
        <f t="shared" si="4"/>
        <v>5.5999999999999881</v>
      </c>
      <c r="C130" s="32">
        <f t="shared" si="5"/>
        <v>5.1088628701724668</v>
      </c>
      <c r="D130" s="32">
        <f t="shared" si="6"/>
        <v>3.830880631585809</v>
      </c>
      <c r="E130" s="32">
        <f t="shared" si="7"/>
        <v>1.2779822385866577</v>
      </c>
    </row>
    <row r="131" spans="2:5" x14ac:dyDescent="0.25">
      <c r="B131" s="1">
        <f t="shared" si="4"/>
        <v>5.6499999999999879</v>
      </c>
      <c r="C131" s="32">
        <f t="shared" si="5"/>
        <v>5.0211333204246626</v>
      </c>
      <c r="D131" s="32">
        <f t="shared" si="6"/>
        <v>3.7650966319978028</v>
      </c>
      <c r="E131" s="32">
        <f t="shared" si="7"/>
        <v>1.2560366884268599</v>
      </c>
    </row>
    <row r="132" spans="2:5" x14ac:dyDescent="0.25">
      <c r="B132" s="1">
        <f t="shared" si="4"/>
        <v>5.6999999999999877</v>
      </c>
      <c r="C132" s="32">
        <f t="shared" si="5"/>
        <v>4.9349102651932588</v>
      </c>
      <c r="D132" s="32">
        <f t="shared" si="6"/>
        <v>3.7004422772664163</v>
      </c>
      <c r="E132" s="32">
        <f t="shared" si="7"/>
        <v>1.2344679879268425</v>
      </c>
    </row>
    <row r="133" spans="2:5" x14ac:dyDescent="0.25">
      <c r="B133" s="1">
        <f t="shared" si="4"/>
        <v>5.7499999999999876</v>
      </c>
      <c r="C133" s="32">
        <f t="shared" si="5"/>
        <v>4.850167834908258</v>
      </c>
      <c r="D133" s="32">
        <f t="shared" si="6"/>
        <v>3.6368981690955584</v>
      </c>
      <c r="E133" s="32">
        <f t="shared" si="7"/>
        <v>1.2132696658126996</v>
      </c>
    </row>
    <row r="134" spans="2:5" x14ac:dyDescent="0.25">
      <c r="B134" s="1">
        <f t="shared" si="4"/>
        <v>5.7999999999999874</v>
      </c>
      <c r="C134" s="32">
        <f t="shared" si="5"/>
        <v>4.7668806042327132</v>
      </c>
      <c r="D134" s="32">
        <f t="shared" si="6"/>
        <v>3.5744452422972723</v>
      </c>
      <c r="E134" s="32">
        <f t="shared" si="7"/>
        <v>1.1924353619354411</v>
      </c>
    </row>
    <row r="135" spans="2:5" x14ac:dyDescent="0.25">
      <c r="B135" s="1">
        <f t="shared" si="4"/>
        <v>5.8499999999999872</v>
      </c>
      <c r="C135" s="32">
        <f t="shared" si="5"/>
        <v>4.6850235844343411</v>
      </c>
      <c r="D135" s="32">
        <f t="shared" si="6"/>
        <v>3.5130647590715927</v>
      </c>
      <c r="E135" s="32">
        <f t="shared" si="7"/>
        <v>1.1719588253627486</v>
      </c>
    </row>
    <row r="136" spans="2:5" x14ac:dyDescent="0.25">
      <c r="B136" s="1">
        <f t="shared" si="4"/>
        <v>5.899999999999987</v>
      </c>
      <c r="C136" s="32">
        <f t="shared" si="5"/>
        <v>4.6045722158881377</v>
      </c>
      <c r="D136" s="32">
        <f t="shared" si="6"/>
        <v>3.4527383033846304</v>
      </c>
      <c r="E136" s="32">
        <f t="shared" si="7"/>
        <v>1.1518339125035071</v>
      </c>
    </row>
    <row r="137" spans="2:5" x14ac:dyDescent="0.25">
      <c r="B137" s="1">
        <f t="shared" si="4"/>
        <v>5.9499999999999869</v>
      </c>
      <c r="C137" s="32">
        <f t="shared" si="5"/>
        <v>4.5255023607077263</v>
      </c>
      <c r="D137" s="32">
        <f t="shared" si="6"/>
        <v>3.3934477754431933</v>
      </c>
      <c r="E137" s="32">
        <f t="shared" si="7"/>
        <v>1.1320545852645332</v>
      </c>
    </row>
    <row r="138" spans="2:5" x14ac:dyDescent="0.25">
      <c r="B138" s="1">
        <f t="shared" si="4"/>
        <v>5.9999999999999867</v>
      </c>
      <c r="C138" s="32">
        <f t="shared" si="5"/>
        <v>4.4477902955032622</v>
      </c>
      <c r="D138" s="32">
        <f t="shared" si="6"/>
        <v>3.3351753862642943</v>
      </c>
      <c r="E138" s="32">
        <f t="shared" si="7"/>
        <v>1.1126149092389677</v>
      </c>
    </row>
    <row r="139" spans="2:5" x14ac:dyDescent="0.25">
      <c r="B139" s="1">
        <f t="shared" si="4"/>
        <v>6.0499999999999865</v>
      </c>
      <c r="C139" s="32">
        <f t="shared" si="5"/>
        <v>4.3714127042636717</v>
      </c>
      <c r="D139" s="32">
        <f t="shared" si="6"/>
        <v>3.2779036523379057</v>
      </c>
      <c r="E139" s="32">
        <f t="shared" si="7"/>
        <v>1.093509051925766</v>
      </c>
    </row>
    <row r="140" spans="2:5" x14ac:dyDescent="0.25">
      <c r="B140" s="1">
        <f t="shared" si="4"/>
        <v>6.0999999999999863</v>
      </c>
      <c r="C140" s="32">
        <f t="shared" si="5"/>
        <v>4.2963466713611425</v>
      </c>
      <c r="D140" s="32">
        <f t="shared" si="6"/>
        <v>3.2216153903813707</v>
      </c>
      <c r="E140" s="32">
        <f t="shared" si="7"/>
        <v>1.0747312809797718</v>
      </c>
    </row>
    <row r="141" spans="2:5" x14ac:dyDescent="0.25">
      <c r="B141" s="1">
        <f t="shared" si="4"/>
        <v>6.1499999999999861</v>
      </c>
      <c r="C141" s="32">
        <f t="shared" si="5"/>
        <v>4.2225696746757206</v>
      </c>
      <c r="D141" s="32">
        <f t="shared" si="6"/>
        <v>3.166293712183887</v>
      </c>
      <c r="E141" s="32">
        <f t="shared" si="7"/>
        <v>1.0562759624918334</v>
      </c>
    </row>
    <row r="142" spans="2:5" x14ac:dyDescent="0.25">
      <c r="B142" s="1">
        <f t="shared" si="4"/>
        <v>6.199999999999986</v>
      </c>
      <c r="C142" s="32">
        <f t="shared" si="5"/>
        <v>4.1500595788379897</v>
      </c>
      <c r="D142" s="32">
        <f t="shared" si="6"/>
        <v>3.1119220195395281</v>
      </c>
      <c r="E142" s="32">
        <f t="shared" si="7"/>
        <v>1.0381375592984612</v>
      </c>
    </row>
    <row r="143" spans="2:5" x14ac:dyDescent="0.25">
      <c r="B143" s="1">
        <f t="shared" si="4"/>
        <v>6.2499999999999858</v>
      </c>
      <c r="C143" s="32">
        <f t="shared" si="5"/>
        <v>4.0787946285877741</v>
      </c>
      <c r="D143" s="32">
        <f t="shared" si="6"/>
        <v>3.0584839992672674</v>
      </c>
      <c r="E143" s="32">
        <f t="shared" si="7"/>
        <v>1.0203106293205062</v>
      </c>
    </row>
    <row r="144" spans="2:5" x14ac:dyDescent="0.25">
      <c r="B144" s="1">
        <f t="shared" si="4"/>
        <v>6.2999999999999856</v>
      </c>
      <c r="C144" s="32">
        <f t="shared" si="5"/>
        <v>4.0087534422468911</v>
      </c>
      <c r="D144" s="32">
        <f t="shared" si="6"/>
        <v>3.0059636183165215</v>
      </c>
      <c r="E144" s="32">
        <f t="shared" si="7"/>
        <v>1.0027898239303696</v>
      </c>
    </row>
    <row r="145" spans="2:5" x14ac:dyDescent="0.25">
      <c r="B145" s="1">
        <f t="shared" si="4"/>
        <v>6.3499999999999854</v>
      </c>
      <c r="C145" s="32">
        <f t="shared" si="5"/>
        <v>3.9399150053039942</v>
      </c>
      <c r="D145" s="32">
        <f t="shared" si="6"/>
        <v>2.9543451189567445</v>
      </c>
      <c r="E145" s="32">
        <f t="shared" si="7"/>
        <v>0.98556988634724974</v>
      </c>
    </row>
    <row r="146" spans="2:5" x14ac:dyDescent="0.25">
      <c r="B146" s="1">
        <f t="shared" si="4"/>
        <v>6.3999999999999853</v>
      </c>
      <c r="C146" s="32">
        <f t="shared" si="5"/>
        <v>3.8722586641095655</v>
      </c>
      <c r="D146" s="32">
        <f t="shared" si="6"/>
        <v>2.903613014049621</v>
      </c>
      <c r="E146" s="32">
        <f t="shared" si="7"/>
        <v>0.96864565005994463</v>
      </c>
    </row>
    <row r="147" spans="2:5" x14ac:dyDescent="0.25">
      <c r="B147" s="1">
        <f t="shared" ref="B147:B210" si="8">B146+$D$13</f>
        <v>6.4499999999999851</v>
      </c>
      <c r="C147" s="32">
        <f t="shared" ref="C147:C210" si="9">D147+E147</f>
        <v>3.8057641196791927</v>
      </c>
      <c r="D147" s="32">
        <f t="shared" ref="D147:D210" si="10">IF(B147&lt;=$D$9,($D$12/($G$14*$G$9))*(1-EXP(-$G$14*B147)),($D$12/($G$14*$G$9))*(1-EXP(-$G$14*$D$9))*EXP(-$G$14*(B147-$D$9)))</f>
        <v>2.8537520824024503</v>
      </c>
      <c r="E147" s="32">
        <f t="shared" ref="E147:E210" si="11">($D$11/$G$9)*EXP(-$G$14*B147)</f>
        <v>0.95201203727674233</v>
      </c>
    </row>
    <row r="148" spans="2:5" x14ac:dyDescent="0.25">
      <c r="B148" s="1">
        <f t="shared" si="8"/>
        <v>6.4999999999999849</v>
      </c>
      <c r="C148" s="32">
        <f t="shared" si="9"/>
        <v>3.7404114216032447</v>
      </c>
      <c r="D148" s="32">
        <f t="shared" si="10"/>
        <v>2.8047473642013192</v>
      </c>
      <c r="E148" s="32">
        <f t="shared" si="11"/>
        <v>0.93566405740192549</v>
      </c>
    </row>
    <row r="149" spans="2:5" x14ac:dyDescent="0.25">
      <c r="B149" s="1">
        <f t="shared" si="8"/>
        <v>6.5499999999999847</v>
      </c>
      <c r="C149" s="32">
        <f t="shared" si="9"/>
        <v>3.6761809620611361</v>
      </c>
      <c r="D149" s="32">
        <f t="shared" si="10"/>
        <v>2.7565841565226967</v>
      </c>
      <c r="E149" s="32">
        <f t="shared" si="11"/>
        <v>0.91959680553843959</v>
      </c>
    </row>
    <row r="150" spans="2:5" x14ac:dyDescent="0.25">
      <c r="B150" s="1">
        <f t="shared" si="8"/>
        <v>6.5999999999999845</v>
      </c>
      <c r="C150" s="32">
        <f t="shared" si="9"/>
        <v>3.6130534699383769</v>
      </c>
      <c r="D150" s="32">
        <f t="shared" si="10"/>
        <v>2.7092480089221054</v>
      </c>
      <c r="E150" s="32">
        <f t="shared" si="11"/>
        <v>0.90380546101627157</v>
      </c>
    </row>
    <row r="151" spans="2:5" x14ac:dyDescent="0.25">
      <c r="B151" s="1">
        <f t="shared" si="8"/>
        <v>6.6499999999999844</v>
      </c>
      <c r="C151" s="32">
        <f t="shared" si="9"/>
        <v>3.5510100050446449</v>
      </c>
      <c r="D151" s="32">
        <f t="shared" si="10"/>
        <v>2.6627247190985428</v>
      </c>
      <c r="E151" s="32">
        <f t="shared" si="11"/>
        <v>0.88828528594610223</v>
      </c>
    </row>
    <row r="152" spans="2:5" x14ac:dyDescent="0.25">
      <c r="B152" s="1">
        <f t="shared" si="8"/>
        <v>6.6999999999999842</v>
      </c>
      <c r="C152" s="32">
        <f t="shared" si="9"/>
        <v>3.4900319524311492</v>
      </c>
      <c r="D152" s="32">
        <f t="shared" si="10"/>
        <v>2.6170003286333561</v>
      </c>
      <c r="E152" s="32">
        <f t="shared" si="11"/>
        <v>0.87303162379779331</v>
      </c>
    </row>
    <row r="153" spans="2:5" x14ac:dyDescent="0.25">
      <c r="B153" s="1">
        <f t="shared" si="8"/>
        <v>6.749999999999984</v>
      </c>
      <c r="C153" s="32">
        <f t="shared" si="9"/>
        <v>3.4301010168055672</v>
      </c>
      <c r="D153" s="32">
        <f t="shared" si="10"/>
        <v>2.5720611188022828</v>
      </c>
      <c r="E153" s="32">
        <f t="shared" si="11"/>
        <v>0.85803989800328417</v>
      </c>
    </row>
    <row r="154" spans="2:5" x14ac:dyDescent="0.25">
      <c r="B154" s="1">
        <f t="shared" si="8"/>
        <v>6.7999999999999838</v>
      </c>
      <c r="C154" s="32">
        <f t="shared" si="9"/>
        <v>3.3711992170428982</v>
      </c>
      <c r="D154" s="32">
        <f t="shared" si="10"/>
        <v>2.5278936064594162</v>
      </c>
      <c r="E154" s="32">
        <f t="shared" si="11"/>
        <v>0.84330561058348175</v>
      </c>
    </row>
    <row r="155" spans="2:5" x14ac:dyDescent="0.25">
      <c r="B155" s="1">
        <f t="shared" si="8"/>
        <v>6.8499999999999837</v>
      </c>
      <c r="C155" s="32">
        <f t="shared" si="9"/>
        <v>3.3133088807905691</v>
      </c>
      <c r="D155" s="32">
        <f t="shared" si="10"/>
        <v>2.4844845399918425</v>
      </c>
      <c r="E155" s="32">
        <f t="shared" si="11"/>
        <v>0.82882434079872669</v>
      </c>
    </row>
    <row r="156" spans="2:5" x14ac:dyDescent="0.25">
      <c r="B156" s="1">
        <f t="shared" si="8"/>
        <v>6.8999999999999835</v>
      </c>
      <c r="C156" s="32">
        <f t="shared" si="9"/>
        <v>3.2564126391661889</v>
      </c>
      <c r="D156" s="32">
        <f t="shared" si="10"/>
        <v>2.4418208953437515</v>
      </c>
      <c r="E156" s="32">
        <f t="shared" si="11"/>
        <v>0.81459174382243738</v>
      </c>
    </row>
    <row r="157" spans="2:5" x14ac:dyDescent="0.25">
      <c r="B157" s="1">
        <f t="shared" si="8"/>
        <v>6.9499999999999833</v>
      </c>
      <c r="C157" s="32">
        <f t="shared" si="9"/>
        <v>3.2004934215463474</v>
      </c>
      <c r="D157" s="32">
        <f t="shared" si="10"/>
        <v>2.3998898721088198</v>
      </c>
      <c r="E157" s="32">
        <f t="shared" si="11"/>
        <v>0.80060354943752754</v>
      </c>
    </row>
    <row r="158" spans="2:5" x14ac:dyDescent="0.25">
      <c r="B158" s="1">
        <f t="shared" si="8"/>
        <v>6.9999999999999831</v>
      </c>
      <c r="C158" s="32">
        <f t="shared" si="9"/>
        <v>3.1455344504448992</v>
      </c>
      <c r="D158" s="32">
        <f t="shared" si="10"/>
        <v>2.3586788896896898</v>
      </c>
      <c r="E158" s="32">
        <f t="shared" si="11"/>
        <v>0.78685556075520946</v>
      </c>
    </row>
    <row r="159" spans="2:5" x14ac:dyDescent="0.25">
      <c r="B159" s="1">
        <f t="shared" si="8"/>
        <v>7.0499999999999829</v>
      </c>
      <c r="C159" s="32">
        <f t="shared" si="9"/>
        <v>3.091519236479209</v>
      </c>
      <c r="D159" s="32">
        <f t="shared" si="10"/>
        <v>2.3181755835234119</v>
      </c>
      <c r="E159" s="32">
        <f t="shared" si="11"/>
        <v>0.77334365295579721</v>
      </c>
    </row>
    <row r="160" spans="2:5" x14ac:dyDescent="0.25">
      <c r="B160" s="1">
        <f t="shared" si="8"/>
        <v>7.0999999999999828</v>
      </c>
      <c r="C160" s="32">
        <f t="shared" si="9"/>
        <v>3.0384315734228236</v>
      </c>
      <c r="D160" s="32">
        <f t="shared" si="10"/>
        <v>2.278367801371687</v>
      </c>
      <c r="E160" s="32">
        <f t="shared" si="11"/>
        <v>0.7600637720511364</v>
      </c>
    </row>
    <row r="161" spans="2:5" x14ac:dyDescent="0.25">
      <c r="B161" s="1">
        <f t="shared" si="8"/>
        <v>7.1499999999999826</v>
      </c>
      <c r="C161" s="32">
        <f t="shared" si="9"/>
        <v>2.9862555333431064</v>
      </c>
      <c r="D161" s="32">
        <f t="shared" si="10"/>
        <v>2.2392435996748259</v>
      </c>
      <c r="E161" s="32">
        <f t="shared" si="11"/>
        <v>0.74701193366828067</v>
      </c>
    </row>
    <row r="162" spans="2:5" x14ac:dyDescent="0.25">
      <c r="B162" s="1">
        <f t="shared" si="8"/>
        <v>7.1999999999999824</v>
      </c>
      <c r="C162" s="32">
        <f t="shared" si="9"/>
        <v>2.9349754618223702</v>
      </c>
      <c r="D162" s="32">
        <f t="shared" si="10"/>
        <v>2.2007912399683125</v>
      </c>
      <c r="E162" s="32">
        <f t="shared" si="11"/>
        <v>0.73418422185405796</v>
      </c>
    </row>
    <row r="163" spans="2:5" x14ac:dyDescent="0.25">
      <c r="B163" s="1">
        <f t="shared" si="8"/>
        <v>7.2499999999999822</v>
      </c>
      <c r="C163" s="32">
        <f t="shared" si="9"/>
        <v>2.8845759732610667</v>
      </c>
      <c r="D163" s="32">
        <f t="shared" si="10"/>
        <v>2.1629991853609019</v>
      </c>
      <c r="E163" s="32">
        <f t="shared" si="11"/>
        <v>0.72157678790016477</v>
      </c>
    </row>
    <row r="164" spans="2:5" x14ac:dyDescent="0.25">
      <c r="B164" s="1">
        <f t="shared" si="8"/>
        <v>7.2999999999999821</v>
      </c>
      <c r="C164" s="32">
        <f t="shared" si="9"/>
        <v>2.8350419462616334</v>
      </c>
      <c r="D164" s="32">
        <f t="shared" si="10"/>
        <v>2.1258560970732003</v>
      </c>
      <c r="E164" s="32">
        <f t="shared" si="11"/>
        <v>0.70918584918843319</v>
      </c>
    </row>
    <row r="165" spans="2:5" x14ac:dyDescent="0.25">
      <c r="B165" s="1">
        <f t="shared" si="8"/>
        <v>7.3499999999999819</v>
      </c>
      <c r="C165" s="32">
        <f t="shared" si="9"/>
        <v>2.7863585190916114</v>
      </c>
      <c r="D165" s="32">
        <f t="shared" si="10"/>
        <v>2.0893508310356799</v>
      </c>
      <c r="E165" s="32">
        <f t="shared" si="11"/>
        <v>0.6970076880559315</v>
      </c>
    </row>
    <row r="166" spans="2:5" x14ac:dyDescent="0.25">
      <c r="B166" s="1">
        <f t="shared" si="8"/>
        <v>7.3999999999999817</v>
      </c>
      <c r="C166" s="32">
        <f t="shared" si="9"/>
        <v>2.7385110852246672</v>
      </c>
      <c r="D166" s="32">
        <f t="shared" si="10"/>
        <v>2.0534724345451179</v>
      </c>
      <c r="E166" s="32">
        <f t="shared" si="11"/>
        <v>0.68503865067954939</v>
      </c>
    </row>
    <row r="167" spans="2:5" x14ac:dyDescent="0.25">
      <c r="B167" s="1">
        <f t="shared" si="8"/>
        <v>7.4499999999999815</v>
      </c>
      <c r="C167" s="32">
        <f t="shared" si="9"/>
        <v>2.6914852889581846</v>
      </c>
      <c r="D167" s="32">
        <f t="shared" si="10"/>
        <v>2.0182101429784449</v>
      </c>
      <c r="E167" s="32">
        <f t="shared" si="11"/>
        <v>0.67327514597973948</v>
      </c>
    </row>
    <row r="168" spans="2:5" x14ac:dyDescent="0.25">
      <c r="B168" s="1">
        <f t="shared" si="8"/>
        <v>7.4999999999999813</v>
      </c>
      <c r="C168" s="32">
        <f t="shared" si="9"/>
        <v>2.645267021106112</v>
      </c>
      <c r="D168" s="32">
        <f t="shared" si="10"/>
        <v>1.9835533765630309</v>
      </c>
      <c r="E168" s="32">
        <f t="shared" si="11"/>
        <v>0.66171364454308101</v>
      </c>
    </row>
    <row r="169" spans="2:5" x14ac:dyDescent="0.25">
      <c r="B169" s="1">
        <f t="shared" si="8"/>
        <v>7.5499999999999812</v>
      </c>
      <c r="C169" s="32">
        <f t="shared" si="9"/>
        <v>2.5998424147657739</v>
      </c>
      <c r="D169" s="32">
        <f t="shared" si="10"/>
        <v>1.9494917372024239</v>
      </c>
      <c r="E169" s="32">
        <f t="shared" si="11"/>
        <v>0.65035067756335019</v>
      </c>
    </row>
    <row r="170" spans="2:5" x14ac:dyDescent="0.25">
      <c r="B170" s="1">
        <f t="shared" si="8"/>
        <v>7.599999999999981</v>
      </c>
      <c r="C170" s="32">
        <f t="shared" si="9"/>
        <v>2.5551978411573724</v>
      </c>
      <c r="D170" s="32">
        <f t="shared" si="10"/>
        <v>1.9160150053566034</v>
      </c>
      <c r="E170" s="32">
        <f t="shared" si="11"/>
        <v>0.63918283580076907</v>
      </c>
    </row>
    <row r="171" spans="2:5" x14ac:dyDescent="0.25">
      <c r="B171" s="1">
        <f t="shared" si="8"/>
        <v>7.6499999999999808</v>
      </c>
      <c r="C171" s="32">
        <f t="shared" si="9"/>
        <v>2.511319905534934</v>
      </c>
      <c r="D171" s="32">
        <f t="shared" si="10"/>
        <v>1.8831131369758038</v>
      </c>
      <c r="E171" s="32">
        <f t="shared" si="11"/>
        <v>0.62820676855913005</v>
      </c>
    </row>
    <row r="172" spans="2:5" x14ac:dyDescent="0.25">
      <c r="B172" s="1">
        <f t="shared" si="8"/>
        <v>7.6999999999999806</v>
      </c>
      <c r="C172" s="32">
        <f t="shared" si="9"/>
        <v>2.4681954431674717</v>
      </c>
      <c r="D172" s="32">
        <f t="shared" si="10"/>
        <v>1.8507762604869882</v>
      </c>
      <c r="E172" s="32">
        <f t="shared" si="11"/>
        <v>0.61741918268048346</v>
      </c>
    </row>
    <row r="173" spans="2:5" x14ac:dyDescent="0.25">
      <c r="B173" s="1">
        <f t="shared" si="8"/>
        <v>7.7499999999999805</v>
      </c>
      <c r="C173" s="32">
        <f t="shared" si="9"/>
        <v>2.4258115153891651</v>
      </c>
      <c r="D173" s="32">
        <f t="shared" si="10"/>
        <v>1.8189946738320766</v>
      </c>
      <c r="E173" s="32">
        <f t="shared" si="11"/>
        <v>0.60681684155708848</v>
      </c>
    </row>
    <row r="174" spans="2:5" x14ac:dyDescent="0.25">
      <c r="B174" s="1">
        <f t="shared" si="8"/>
        <v>7.7999999999999803</v>
      </c>
      <c r="C174" s="32">
        <f t="shared" si="9"/>
        <v>2.3841554057173577</v>
      </c>
      <c r="D174" s="32">
        <f t="shared" si="10"/>
        <v>1.787758841557026</v>
      </c>
      <c r="E174" s="32">
        <f t="shared" si="11"/>
        <v>0.5963965641603316</v>
      </c>
    </row>
    <row r="175" spans="2:5" x14ac:dyDescent="0.25">
      <c r="B175" s="1">
        <f t="shared" si="8"/>
        <v>7.8499999999999801</v>
      </c>
      <c r="C175" s="32">
        <f t="shared" si="9"/>
        <v>2.343214616037224</v>
      </c>
      <c r="D175" s="32">
        <f t="shared" si="10"/>
        <v>1.757059391950903</v>
      </c>
      <c r="E175" s="32">
        <f t="shared" si="11"/>
        <v>0.58615522408632093</v>
      </c>
    </row>
    <row r="176" spans="2:5" x14ac:dyDescent="0.25">
      <c r="B176" s="1">
        <f t="shared" si="8"/>
        <v>7.8999999999999799</v>
      </c>
      <c r="C176" s="32">
        <f t="shared" si="9"/>
        <v>2.3029768628519482</v>
      </c>
      <c r="D176" s="32">
        <f t="shared" si="10"/>
        <v>1.7268871142340811</v>
      </c>
      <c r="E176" s="32">
        <f t="shared" si="11"/>
        <v>0.57608974861786688</v>
      </c>
    </row>
    <row r="177" spans="2:5" x14ac:dyDescent="0.25">
      <c r="B177" s="1">
        <f t="shared" si="8"/>
        <v>7.9499999999999797</v>
      </c>
      <c r="C177" s="32">
        <f t="shared" si="9"/>
        <v>2.2634300735972994</v>
      </c>
      <c r="D177" s="32">
        <f t="shared" si="10"/>
        <v>1.6972329557947246</v>
      </c>
      <c r="E177" s="32">
        <f t="shared" si="11"/>
        <v>0.56619711780257476</v>
      </c>
    </row>
    <row r="178" spans="2:5" x14ac:dyDescent="0.25">
      <c r="B178" s="1">
        <f t="shared" si="8"/>
        <v>7.9999999999999796</v>
      </c>
      <c r="C178" s="32">
        <f t="shared" si="9"/>
        <v>2.2245623830194887</v>
      </c>
      <c r="D178" s="32">
        <f t="shared" si="10"/>
        <v>1.668088019472725</v>
      </c>
      <c r="E178" s="32">
        <f t="shared" si="11"/>
        <v>0.55647436354676372</v>
      </c>
    </row>
    <row r="179" spans="2:5" x14ac:dyDescent="0.25">
      <c r="B179" s="1">
        <f t="shared" si="8"/>
        <v>8.0499999999999794</v>
      </c>
      <c r="C179" s="32">
        <f t="shared" si="9"/>
        <v>2.1863621296152291</v>
      </c>
      <c r="D179" s="32">
        <f t="shared" si="10"/>
        <v>1.6394435608902798</v>
      </c>
      <c r="E179" s="32">
        <f t="shared" si="11"/>
        <v>0.54691856872494948</v>
      </c>
    </row>
    <row r="180" spans="2:5" x14ac:dyDescent="0.25">
      <c r="B180" s="1">
        <f t="shared" si="8"/>
        <v>8.0999999999999801</v>
      </c>
      <c r="C180" s="32">
        <f t="shared" si="9"/>
        <v>2.1488178521329253</v>
      </c>
      <c r="D180" s="32">
        <f t="shared" si="10"/>
        <v>1.6112909858283098</v>
      </c>
      <c r="E180" s="32">
        <f t="shared" si="11"/>
        <v>0.53752686630461544</v>
      </c>
    </row>
    <row r="181" spans="2:5" x14ac:dyDescent="0.25">
      <c r="B181" s="1">
        <f t="shared" si="8"/>
        <v>8.1499999999999808</v>
      </c>
      <c r="C181" s="32">
        <f t="shared" si="9"/>
        <v>2.1119182861339452</v>
      </c>
      <c r="D181" s="32">
        <f t="shared" si="10"/>
        <v>1.5836218476479296</v>
      </c>
      <c r="E181" s="32">
        <f t="shared" si="11"/>
        <v>0.52829643848601537</v>
      </c>
    </row>
    <row r="182" spans="2:5" x14ac:dyDescent="0.25">
      <c r="B182" s="1">
        <f t="shared" si="8"/>
        <v>8.1999999999999815</v>
      </c>
      <c r="C182" s="32">
        <f t="shared" si="9"/>
        <v>2.0756523606129429</v>
      </c>
      <c r="D182" s="32">
        <f t="shared" si="10"/>
        <v>1.5564278447561961</v>
      </c>
      <c r="E182" s="32">
        <f t="shared" si="11"/>
        <v>0.519224515856747</v>
      </c>
    </row>
    <row r="183" spans="2:5" x14ac:dyDescent="0.25">
      <c r="B183" s="1">
        <f t="shared" si="8"/>
        <v>8.2499999999999822</v>
      </c>
      <c r="C183" s="32">
        <f t="shared" si="9"/>
        <v>2.040009194676216</v>
      </c>
      <c r="D183" s="32">
        <f t="shared" si="10"/>
        <v>1.5297008181153742</v>
      </c>
      <c r="E183" s="32">
        <f t="shared" si="11"/>
        <v>0.51030837656084194</v>
      </c>
    </row>
    <row r="184" spans="2:5" x14ac:dyDescent="0.25">
      <c r="B184" s="1">
        <f t="shared" si="8"/>
        <v>8.2999999999999829</v>
      </c>
      <c r="C184" s="32">
        <f t="shared" si="9"/>
        <v>2.0049780942771003</v>
      </c>
      <c r="D184" s="32">
        <f t="shared" si="10"/>
        <v>1.5034327487949735</v>
      </c>
      <c r="E184" s="32">
        <f t="shared" si="11"/>
        <v>0.5015453454821267</v>
      </c>
    </row>
    <row r="185" spans="2:5" x14ac:dyDescent="0.25">
      <c r="B185" s="1">
        <f t="shared" si="8"/>
        <v>8.3499999999999837</v>
      </c>
      <c r="C185" s="32">
        <f t="shared" si="9"/>
        <v>1.9705485490074295</v>
      </c>
      <c r="D185" s="32">
        <f t="shared" si="10"/>
        <v>1.4776157555658256</v>
      </c>
      <c r="E185" s="32">
        <f t="shared" si="11"/>
        <v>0.49293279344160396</v>
      </c>
    </row>
    <row r="186" spans="2:5" x14ac:dyDescent="0.25">
      <c r="B186" s="1">
        <f t="shared" si="8"/>
        <v>8.3999999999999844</v>
      </c>
      <c r="C186" s="32">
        <f t="shared" si="9"/>
        <v>1.936710228944089</v>
      </c>
      <c r="D186" s="32">
        <f t="shared" si="10"/>
        <v>1.4522420925354695</v>
      </c>
      <c r="E186" s="32">
        <f t="shared" si="11"/>
        <v>0.48446813640861935</v>
      </c>
    </row>
    <row r="187" spans="2:5" x14ac:dyDescent="0.25">
      <c r="B187" s="1">
        <f t="shared" si="8"/>
        <v>8.4499999999999851</v>
      </c>
      <c r="C187" s="32">
        <f t="shared" si="9"/>
        <v>1.9034529815497194</v>
      </c>
      <c r="D187" s="32">
        <f t="shared" si="10"/>
        <v>1.4273041468241481</v>
      </c>
      <c r="E187" s="32">
        <f t="shared" si="11"/>
        <v>0.4761488347255714</v>
      </c>
    </row>
    <row r="188" spans="2:5" x14ac:dyDescent="0.25">
      <c r="B188" s="1">
        <f t="shared" si="8"/>
        <v>8.4999999999999858</v>
      </c>
      <c r="C188" s="32">
        <f t="shared" si="9"/>
        <v>1.8707668286266452</v>
      </c>
      <c r="D188" s="32">
        <f t="shared" si="10"/>
        <v>1.4027944362807077</v>
      </c>
      <c r="E188" s="32">
        <f t="shared" si="11"/>
        <v>0.46797239234593757</v>
      </c>
    </row>
    <row r="189" spans="2:5" x14ac:dyDescent="0.25">
      <c r="B189" s="1">
        <f t="shared" si="8"/>
        <v>8.5499999999999865</v>
      </c>
      <c r="C189" s="32">
        <f t="shared" si="9"/>
        <v>1.8386419633231055</v>
      </c>
      <c r="D189" s="32">
        <f t="shared" si="10"/>
        <v>1.3787056072377237</v>
      </c>
      <c r="E189" s="32">
        <f t="shared" si="11"/>
        <v>0.4599363560853818</v>
      </c>
    </row>
    <row r="190" spans="2:5" x14ac:dyDescent="0.25">
      <c r="B190" s="1">
        <f t="shared" si="8"/>
        <v>8.5999999999999872</v>
      </c>
      <c r="C190" s="32">
        <f t="shared" si="9"/>
        <v>1.8070687471908999</v>
      </c>
      <c r="D190" s="32">
        <f t="shared" si="10"/>
        <v>1.3550304323051743</v>
      </c>
      <c r="E190" s="32">
        <f t="shared" si="11"/>
        <v>0.45203831488572555</v>
      </c>
    </row>
    <row r="191" spans="2:5" x14ac:dyDescent="0.25">
      <c r="B191" s="1">
        <f t="shared" si="8"/>
        <v>8.6499999999999879</v>
      </c>
      <c r="C191" s="32">
        <f t="shared" si="9"/>
        <v>1.7760377072935545</v>
      </c>
      <c r="D191" s="32">
        <f t="shared" si="10"/>
        <v>1.3317618082020002</v>
      </c>
      <c r="E191" s="32">
        <f t="shared" si="11"/>
        <v>0.44427589909155429</v>
      </c>
    </row>
    <row r="192" spans="2:5" x14ac:dyDescent="0.25">
      <c r="B192" s="1">
        <f t="shared" si="8"/>
        <v>8.6999999999999886</v>
      </c>
      <c r="C192" s="32">
        <f t="shared" si="9"/>
        <v>1.7455395333641517</v>
      </c>
      <c r="D192" s="32">
        <f t="shared" si="10"/>
        <v>1.308892753624902</v>
      </c>
      <c r="E192" s="32">
        <f t="shared" si="11"/>
        <v>0.4366467797392497</v>
      </c>
    </row>
    <row r="193" spans="2:5" x14ac:dyDescent="0.25">
      <c r="B193" s="1">
        <f t="shared" si="8"/>
        <v>8.7499999999999893</v>
      </c>
      <c r="C193" s="32">
        <f t="shared" si="9"/>
        <v>1.7155650750119622</v>
      </c>
      <c r="D193" s="32">
        <f t="shared" si="10"/>
        <v>1.2864164071537347</v>
      </c>
      <c r="E193" s="32">
        <f t="shared" si="11"/>
        <v>0.42914866785822758</v>
      </c>
    </row>
    <row r="194" spans="2:5" x14ac:dyDescent="0.25">
      <c r="B194" s="1">
        <f t="shared" si="8"/>
        <v>8.7999999999999901</v>
      </c>
      <c r="C194" s="32">
        <f t="shared" si="9"/>
        <v>1.6861053389770473</v>
      </c>
      <c r="D194" s="32">
        <f t="shared" si="10"/>
        <v>1.2643260251928707</v>
      </c>
      <c r="E194" s="32">
        <f t="shared" si="11"/>
        <v>0.42177931378417666</v>
      </c>
    </row>
    <row r="195" spans="2:5" x14ac:dyDescent="0.25">
      <c r="B195" s="1">
        <f t="shared" si="8"/>
        <v>8.8499999999999908</v>
      </c>
      <c r="C195" s="32">
        <f t="shared" si="9"/>
        <v>1.6571514864320029</v>
      </c>
      <c r="D195" s="32">
        <f t="shared" si="10"/>
        <v>1.2426149799479123</v>
      </c>
      <c r="E195" s="32">
        <f t="shared" si="11"/>
        <v>0.41453650648409063</v>
      </c>
    </row>
    <row r="196" spans="2:5" x14ac:dyDescent="0.25">
      <c r="B196" s="1">
        <f t="shared" si="8"/>
        <v>8.8999999999999915</v>
      </c>
      <c r="C196" s="32">
        <f t="shared" si="9"/>
        <v>1.6286948303300397</v>
      </c>
      <c r="D196" s="32">
        <f t="shared" si="10"/>
        <v>1.2212767574371506</v>
      </c>
      <c r="E196" s="32">
        <f t="shared" si="11"/>
        <v>0.40741807289288912</v>
      </c>
    </row>
    <row r="197" spans="2:5" x14ac:dyDescent="0.25">
      <c r="B197" s="1">
        <f t="shared" si="8"/>
        <v>8.9499999999999922</v>
      </c>
      <c r="C197" s="32">
        <f t="shared" si="9"/>
        <v>1.6007268327986031</v>
      </c>
      <c r="D197" s="32">
        <f t="shared" si="10"/>
        <v>1.2003049555371705</v>
      </c>
      <c r="E197" s="32">
        <f t="shared" si="11"/>
        <v>0.40042187726143258</v>
      </c>
    </row>
    <row r="198" spans="2:5" x14ac:dyDescent="0.25">
      <c r="B198" s="1">
        <f t="shared" si="8"/>
        <v>8.9999999999999929</v>
      </c>
      <c r="C198" s="32">
        <f t="shared" si="9"/>
        <v>1.5732391025777464</v>
      </c>
      <c r="D198" s="32">
        <f t="shared" si="10"/>
        <v>1.1796932820620161</v>
      </c>
      <c r="E198" s="32">
        <f t="shared" si="11"/>
        <v>0.39354582051573039</v>
      </c>
    </row>
    <row r="199" spans="2:5" x14ac:dyDescent="0.25">
      <c r="B199" s="1">
        <f t="shared" si="8"/>
        <v>9.0499999999999936</v>
      </c>
      <c r="C199" s="32">
        <f t="shared" si="9"/>
        <v>1.5462233925024971</v>
      </c>
      <c r="D199" s="32">
        <f t="shared" si="10"/>
        <v>1.1594355528753415</v>
      </c>
      <c r="E199" s="32">
        <f t="shared" si="11"/>
        <v>0.38678783962715557</v>
      </c>
    </row>
    <row r="200" spans="2:5" x14ac:dyDescent="0.25">
      <c r="B200" s="1">
        <f t="shared" si="8"/>
        <v>9.0999999999999943</v>
      </c>
      <c r="C200" s="32">
        <f t="shared" si="9"/>
        <v>1.5196715970284507</v>
      </c>
      <c r="D200" s="32">
        <f t="shared" si="10"/>
        <v>1.1395256900349795</v>
      </c>
      <c r="E200" s="32">
        <f t="shared" si="11"/>
        <v>0.38014590699347112</v>
      </c>
    </row>
    <row r="201" spans="2:5" x14ac:dyDescent="0.25">
      <c r="B201" s="1">
        <f t="shared" si="8"/>
        <v>9.149999999999995</v>
      </c>
      <c r="C201" s="32">
        <f t="shared" si="9"/>
        <v>1.4935757497998614</v>
      </c>
      <c r="D201" s="32">
        <f t="shared" si="10"/>
        <v>1.1199577199693727</v>
      </c>
      <c r="E201" s="32">
        <f t="shared" si="11"/>
        <v>0.3736180298304887</v>
      </c>
    </row>
    <row r="202" spans="2:5" x14ac:dyDescent="0.25">
      <c r="B202" s="1">
        <f t="shared" si="8"/>
        <v>9.1999999999999957</v>
      </c>
      <c r="C202" s="32">
        <f t="shared" si="9"/>
        <v>1.467928021259487</v>
      </c>
      <c r="D202" s="32">
        <f t="shared" si="10"/>
        <v>1.1007257716853167</v>
      </c>
      <c r="E202" s="32">
        <f t="shared" si="11"/>
        <v>0.36720224957417019</v>
      </c>
    </row>
    <row r="203" spans="2:5" x14ac:dyDescent="0.25">
      <c r="B203" s="1">
        <f t="shared" si="8"/>
        <v>9.2499999999999964</v>
      </c>
      <c r="C203" s="32">
        <f t="shared" si="9"/>
        <v>1.4427207162994824</v>
      </c>
      <c r="D203" s="32">
        <f t="shared" si="10"/>
        <v>1.0818240750064825</v>
      </c>
      <c r="E203" s="32">
        <f t="shared" si="11"/>
        <v>0.36089664129299992</v>
      </c>
    </row>
    <row r="204" spans="2:5" x14ac:dyDescent="0.25">
      <c r="B204" s="1">
        <f t="shared" si="8"/>
        <v>9.2999999999999972</v>
      </c>
      <c r="C204" s="32">
        <f t="shared" si="9"/>
        <v>1.4179462719526306</v>
      </c>
      <c r="D204" s="32">
        <f t="shared" si="10"/>
        <v>1.063246958842186</v>
      </c>
      <c r="E204" s="32">
        <f t="shared" si="11"/>
        <v>0.35469931311044461</v>
      </c>
    </row>
    <row r="205" spans="2:5" x14ac:dyDescent="0.25">
      <c r="B205" s="1">
        <f t="shared" si="8"/>
        <v>9.3499999999999979</v>
      </c>
      <c r="C205" s="32">
        <f t="shared" si="9"/>
        <v>1.3935972551232196</v>
      </c>
      <c r="D205" s="32">
        <f t="shared" si="10"/>
        <v>1.0449888494858863</v>
      </c>
      <c r="E205" s="32">
        <f t="shared" si="11"/>
        <v>0.3486084056373332</v>
      </c>
    </row>
    <row r="206" spans="2:5" x14ac:dyDescent="0.25">
      <c r="B206" s="1">
        <f t="shared" si="8"/>
        <v>9.3999999999999986</v>
      </c>
      <c r="C206" s="32">
        <f t="shared" si="9"/>
        <v>1.3696663603568839</v>
      </c>
      <c r="D206" s="32">
        <f t="shared" si="10"/>
        <v>1.0270442689429018</v>
      </c>
      <c r="E206" s="32">
        <f t="shared" si="11"/>
        <v>0.34262209141398209</v>
      </c>
    </row>
    <row r="207" spans="2:5" x14ac:dyDescent="0.25">
      <c r="B207" s="1">
        <f t="shared" si="8"/>
        <v>9.4499999999999993</v>
      </c>
      <c r="C207" s="32">
        <f t="shared" si="9"/>
        <v>1.3461464076487448</v>
      </c>
      <c r="D207" s="32">
        <f t="shared" si="10"/>
        <v>1.009407833286843</v>
      </c>
      <c r="E207" s="32">
        <f t="shared" si="11"/>
        <v>0.3367385743619018</v>
      </c>
    </row>
    <row r="208" spans="2:5" x14ac:dyDescent="0.25">
      <c r="B208" s="1">
        <f t="shared" si="8"/>
        <v>9.5</v>
      </c>
      <c r="C208" s="32">
        <f t="shared" si="9"/>
        <v>1.3230303402891868</v>
      </c>
      <c r="D208" s="32">
        <f t="shared" si="10"/>
        <v>0.99207425104426972</v>
      </c>
      <c r="E208" s="32">
        <f t="shared" si="11"/>
        <v>0.3309560892449171</v>
      </c>
    </row>
    <row r="209" spans="2:5" x14ac:dyDescent="0.25">
      <c r="B209" s="1">
        <f t="shared" si="8"/>
        <v>9.5500000000000007</v>
      </c>
      <c r="C209" s="32">
        <f t="shared" si="9"/>
        <v>1.3003112227466296</v>
      </c>
      <c r="D209" s="32">
        <f t="shared" si="10"/>
        <v>0.97503832160708637</v>
      </c>
      <c r="E209" s="32">
        <f t="shared" si="11"/>
        <v>0.32527290113954321</v>
      </c>
    </row>
    <row r="210" spans="2:5" x14ac:dyDescent="0.25">
      <c r="B210" s="1">
        <f t="shared" si="8"/>
        <v>9.6000000000000014</v>
      </c>
      <c r="C210" s="32">
        <f t="shared" si="9"/>
        <v>1.2779822385866515</v>
      </c>
      <c r="D210" s="32">
        <f t="shared" si="10"/>
        <v>0.95829493367219787</v>
      </c>
      <c r="E210" s="32">
        <f t="shared" si="11"/>
        <v>0.31968730491445374</v>
      </c>
    </row>
    <row r="211" spans="2:5" x14ac:dyDescent="0.25">
      <c r="B211" s="1">
        <f t="shared" ref="B211:B274" si="12">B210+$D$13</f>
        <v>9.6500000000000021</v>
      </c>
      <c r="C211" s="32">
        <f t="shared" ref="C211:C274" si="13">D211+E211</f>
        <v>1.2560366884268537</v>
      </c>
      <c r="D211" s="32">
        <f t="shared" ref="D211:D274" si="14">IF(B211&lt;=$D$9,($D$12/($G$14*$G$9))*(1-EXP(-$G$14*B211)),($D$12/($G$14*$G$9))*(1-EXP(-$G$14*$D$9))*EXP(-$G$14*(B211-$D$9)))</f>
        <v>0.94183906370796322</v>
      </c>
      <c r="E211" s="32">
        <f t="shared" ref="E211:E274" si="15">($D$11/$G$9)*EXP(-$G$14*B211)</f>
        <v>0.31419762471889057</v>
      </c>
    </row>
    <row r="212" spans="2:5" x14ac:dyDescent="0.25">
      <c r="B212" s="1">
        <f t="shared" si="12"/>
        <v>9.7000000000000028</v>
      </c>
      <c r="C212" s="32">
        <f t="shared" si="13"/>
        <v>1.2344679879268359</v>
      </c>
      <c r="D212" s="32">
        <f t="shared" si="14"/>
        <v>0.92566577444698039</v>
      </c>
      <c r="E212" s="32">
        <f t="shared" si="15"/>
        <v>0.30880221347985548</v>
      </c>
    </row>
    <row r="213" spans="2:5" x14ac:dyDescent="0.25">
      <c r="B213" s="1">
        <f t="shared" si="12"/>
        <v>9.7500000000000036</v>
      </c>
      <c r="C213" s="32">
        <f t="shared" si="13"/>
        <v>1.2132696658126929</v>
      </c>
      <c r="D213" s="32">
        <f t="shared" si="14"/>
        <v>0.90977021340475472</v>
      </c>
      <c r="E213" s="32">
        <f t="shared" si="15"/>
        <v>0.30349945240793824</v>
      </c>
    </row>
    <row r="214" spans="2:5" x14ac:dyDescent="0.25">
      <c r="B214" s="1">
        <f t="shared" si="12"/>
        <v>9.8000000000000043</v>
      </c>
      <c r="C214" s="32">
        <f t="shared" si="13"/>
        <v>1.1924353619354342</v>
      </c>
      <c r="D214" s="32">
        <f t="shared" si="14"/>
        <v>0.89414761142380361</v>
      </c>
      <c r="E214" s="32">
        <f t="shared" si="15"/>
        <v>0.29828775051163059</v>
      </c>
    </row>
    <row r="215" spans="2:5" x14ac:dyDescent="0.25">
      <c r="B215" s="1">
        <f t="shared" si="12"/>
        <v>9.850000000000005</v>
      </c>
      <c r="C215" s="32">
        <f t="shared" si="13"/>
        <v>1.171958825362742</v>
      </c>
      <c r="D215" s="32">
        <f t="shared" si="14"/>
        <v>0.87879328124276346</v>
      </c>
      <c r="E215" s="32">
        <f t="shared" si="15"/>
        <v>0.29316554411997858</v>
      </c>
    </row>
    <row r="216" spans="2:5" x14ac:dyDescent="0.25">
      <c r="B216" s="1">
        <f t="shared" si="12"/>
        <v>9.9000000000000057</v>
      </c>
      <c r="C216" s="32">
        <f t="shared" si="13"/>
        <v>1.1518339125034995</v>
      </c>
      <c r="D216" s="32">
        <f t="shared" si="14"/>
        <v>0.86370261609006538</v>
      </c>
      <c r="E216" s="32">
        <f t="shared" si="15"/>
        <v>0.2881312964134341</v>
      </c>
    </row>
    <row r="217" spans="2:5" x14ac:dyDescent="0.25">
      <c r="B217" s="1">
        <f t="shared" si="12"/>
        <v>9.9500000000000064</v>
      </c>
      <c r="C217" s="32">
        <f t="shared" si="13"/>
        <v>1.1320545852645256</v>
      </c>
      <c r="D217" s="32">
        <f t="shared" si="14"/>
        <v>0.84887108830176428</v>
      </c>
      <c r="E217" s="32">
        <f t="shared" si="15"/>
        <v>0.28318349696276129</v>
      </c>
    </row>
    <row r="218" spans="2:5" x14ac:dyDescent="0.25">
      <c r="B218" s="1">
        <f t="shared" si="12"/>
        <v>10.000000000000007</v>
      </c>
      <c r="C218" s="32">
        <f t="shared" si="13"/>
        <v>1.1126149092389599</v>
      </c>
      <c r="D218" s="32">
        <f t="shared" si="14"/>
        <v>0.83429424796309826</v>
      </c>
      <c r="E218" s="32">
        <f t="shared" si="15"/>
        <v>0.27832066127586158</v>
      </c>
    </row>
    <row r="219" spans="2:5" x14ac:dyDescent="0.25">
      <c r="B219" s="1">
        <f t="shared" si="12"/>
        <v>10.050000000000008</v>
      </c>
      <c r="C219" s="32">
        <f t="shared" si="13"/>
        <v>1.0935090519257582</v>
      </c>
      <c r="D219" s="32">
        <f t="shared" si="14"/>
        <v>0.81996772157337838</v>
      </c>
      <c r="E219" s="32">
        <f t="shared" si="15"/>
        <v>0.27354133035237976</v>
      </c>
    </row>
    <row r="220" spans="2:5" x14ac:dyDescent="0.25">
      <c r="B220" s="1">
        <f t="shared" si="12"/>
        <v>10.100000000000009</v>
      </c>
      <c r="C220" s="32">
        <f t="shared" si="13"/>
        <v>1.0747312809797633</v>
      </c>
      <c r="D220" s="32">
        <f t="shared" si="14"/>
        <v>0.80588721073380309</v>
      </c>
      <c r="E220" s="32">
        <f t="shared" si="15"/>
        <v>0.26884407024596013</v>
      </c>
    </row>
    <row r="221" spans="2:5" x14ac:dyDescent="0.25">
      <c r="B221" s="1">
        <f t="shared" si="12"/>
        <v>10.150000000000009</v>
      </c>
      <c r="C221" s="32">
        <f t="shared" si="13"/>
        <v>1.0562759624918248</v>
      </c>
      <c r="D221" s="32">
        <f t="shared" si="14"/>
        <v>0.79204849085780771</v>
      </c>
      <c r="E221" s="32">
        <f t="shared" si="15"/>
        <v>0.26422747163401705</v>
      </c>
    </row>
    <row r="222" spans="2:5" x14ac:dyDescent="0.25">
      <c r="B222" s="1">
        <f t="shared" si="12"/>
        <v>10.20000000000001</v>
      </c>
      <c r="C222" s="32">
        <f t="shared" si="13"/>
        <v>1.0381375592984525</v>
      </c>
      <c r="D222" s="32">
        <f t="shared" si="14"/>
        <v>0.77844740990355643</v>
      </c>
      <c r="E222" s="32">
        <f t="shared" si="15"/>
        <v>0.2596901493948961</v>
      </c>
    </row>
    <row r="223" spans="2:5" x14ac:dyDescent="0.25">
      <c r="B223" s="1">
        <f t="shared" si="12"/>
        <v>10.250000000000011</v>
      </c>
      <c r="C223" s="32">
        <f t="shared" si="13"/>
        <v>1.0203106293204975</v>
      </c>
      <c r="D223" s="32">
        <f t="shared" si="14"/>
        <v>0.76507988712820385</v>
      </c>
      <c r="E223" s="32">
        <f t="shared" si="15"/>
        <v>0.25523074219229375</v>
      </c>
    </row>
    <row r="224" spans="2:5" x14ac:dyDescent="0.25">
      <c r="B224" s="1">
        <f t="shared" si="12"/>
        <v>10.300000000000011</v>
      </c>
      <c r="C224" s="32">
        <f t="shared" si="13"/>
        <v>1.0027898239303608</v>
      </c>
      <c r="D224" s="32">
        <f t="shared" si="14"/>
        <v>0.75194191186354509</v>
      </c>
      <c r="E224" s="32">
        <f t="shared" si="15"/>
        <v>0.25084791206681578</v>
      </c>
    </row>
    <row r="225" spans="2:5" x14ac:dyDescent="0.25">
      <c r="B225" s="1">
        <f t="shared" si="12"/>
        <v>10.350000000000012</v>
      </c>
      <c r="C225" s="32">
        <f t="shared" si="13"/>
        <v>0.98556988634724052</v>
      </c>
      <c r="D225" s="32">
        <f t="shared" si="14"/>
        <v>0.73902954231269335</v>
      </c>
      <c r="E225" s="32">
        <f t="shared" si="15"/>
        <v>0.24654034403454714</v>
      </c>
    </row>
    <row r="226" spans="2:5" x14ac:dyDescent="0.25">
      <c r="B226" s="1">
        <f t="shared" si="12"/>
        <v>10.400000000000013</v>
      </c>
      <c r="C226" s="32">
        <f t="shared" si="13"/>
        <v>0.96864565005993519</v>
      </c>
      <c r="D226" s="32">
        <f t="shared" si="14"/>
        <v>0.72633890436741777</v>
      </c>
      <c r="E226" s="32">
        <f t="shared" si="15"/>
        <v>0.24230674569251739</v>
      </c>
    </row>
    <row r="227" spans="2:5" x14ac:dyDescent="0.25">
      <c r="B227" s="1">
        <f t="shared" si="12"/>
        <v>10.450000000000014</v>
      </c>
      <c r="C227" s="32">
        <f t="shared" si="13"/>
        <v>0.952012037276733</v>
      </c>
      <c r="D227" s="32">
        <f t="shared" si="14"/>
        <v>0.71386619044579402</v>
      </c>
      <c r="E227" s="32">
        <f t="shared" si="15"/>
        <v>0.23814584683093901</v>
      </c>
    </row>
    <row r="228" spans="2:5" x14ac:dyDescent="0.25">
      <c r="B228" s="1">
        <f t="shared" si="12"/>
        <v>10.500000000000014</v>
      </c>
      <c r="C228" s="32">
        <f t="shared" si="13"/>
        <v>0.93566405740191616</v>
      </c>
      <c r="D228" s="32">
        <f t="shared" si="14"/>
        <v>0.70160765834980987</v>
      </c>
      <c r="E228" s="32">
        <f t="shared" si="15"/>
        <v>0.23405639905210626</v>
      </c>
    </row>
    <row r="229" spans="2:5" x14ac:dyDescent="0.25">
      <c r="B229" s="1">
        <f t="shared" si="12"/>
        <v>10.550000000000015</v>
      </c>
      <c r="C229" s="32">
        <f t="shared" si="13"/>
        <v>0.91959680553843004</v>
      </c>
      <c r="D229" s="32">
        <f t="shared" si="14"/>
        <v>0.68955963014259314</v>
      </c>
      <c r="E229" s="32">
        <f t="shared" si="15"/>
        <v>0.23003717539583685</v>
      </c>
    </row>
    <row r="230" spans="2:5" x14ac:dyDescent="0.25">
      <c r="B230" s="1">
        <f t="shared" si="12"/>
        <v>10.600000000000016</v>
      </c>
      <c r="C230" s="32">
        <f t="shared" si="13"/>
        <v>0.90380546101626191</v>
      </c>
      <c r="D230" s="32">
        <f t="shared" si="14"/>
        <v>0.67771849104491566</v>
      </c>
      <c r="E230" s="32">
        <f t="shared" si="15"/>
        <v>0.22608696997134625</v>
      </c>
    </row>
    <row r="231" spans="2:5" x14ac:dyDescent="0.25">
      <c r="B231" s="1">
        <f t="shared" si="12"/>
        <v>10.650000000000016</v>
      </c>
      <c r="C231" s="32">
        <f t="shared" si="13"/>
        <v>0.88828528594609246</v>
      </c>
      <c r="D231" s="32">
        <f t="shared" si="14"/>
        <v>0.66608068835064871</v>
      </c>
      <c r="E231" s="32">
        <f t="shared" si="15"/>
        <v>0.22220459759544375</v>
      </c>
    </row>
    <row r="232" spans="2:5" x14ac:dyDescent="0.25">
      <c r="B232" s="1">
        <f t="shared" si="12"/>
        <v>10.700000000000017</v>
      </c>
      <c r="C232" s="32">
        <f t="shared" si="13"/>
        <v>0.87303162379778354</v>
      </c>
      <c r="D232" s="32">
        <f t="shared" si="14"/>
        <v>0.65464273036084319</v>
      </c>
      <c r="E232" s="32">
        <f t="shared" si="15"/>
        <v>0.21838889343694035</v>
      </c>
    </row>
    <row r="233" spans="2:5" x14ac:dyDescent="0.25">
      <c r="B233" s="1">
        <f t="shared" si="12"/>
        <v>10.750000000000018</v>
      </c>
      <c r="C233" s="32">
        <f t="shared" si="13"/>
        <v>0.8580398980032744</v>
      </c>
      <c r="D233" s="32">
        <f t="shared" si="14"/>
        <v>0.64340118533611013</v>
      </c>
      <c r="E233" s="32">
        <f t="shared" si="15"/>
        <v>0.21463871266716425</v>
      </c>
    </row>
    <row r="234" spans="2:5" x14ac:dyDescent="0.25">
      <c r="B234" s="1">
        <f t="shared" si="12"/>
        <v>10.800000000000018</v>
      </c>
      <c r="C234" s="32">
        <f t="shared" si="13"/>
        <v>0.84330561058347153</v>
      </c>
      <c r="D234" s="32">
        <f t="shared" si="14"/>
        <v>0.63235268046699522</v>
      </c>
      <c r="E234" s="32">
        <f t="shared" si="15"/>
        <v>0.21095293011647631</v>
      </c>
    </row>
    <row r="235" spans="2:5" x14ac:dyDescent="0.25">
      <c r="B235" s="1">
        <f t="shared" si="12"/>
        <v>10.850000000000019</v>
      </c>
      <c r="C235" s="32">
        <f t="shared" si="13"/>
        <v>0.82882434079871636</v>
      </c>
      <c r="D235" s="32">
        <f t="shared" si="14"/>
        <v>0.62149390086203105</v>
      </c>
      <c r="E235" s="32">
        <f t="shared" si="15"/>
        <v>0.20733043993668535</v>
      </c>
    </row>
    <row r="236" spans="2:5" x14ac:dyDescent="0.25">
      <c r="B236" s="1">
        <f t="shared" si="12"/>
        <v>10.90000000000002</v>
      </c>
      <c r="C236" s="32">
        <f t="shared" si="13"/>
        <v>0.81459174382242727</v>
      </c>
      <c r="D236" s="32">
        <f t="shared" si="14"/>
        <v>0.61082158855316848</v>
      </c>
      <c r="E236" s="32">
        <f t="shared" si="15"/>
        <v>0.20377015526925879</v>
      </c>
    </row>
    <row r="237" spans="2:5" x14ac:dyDescent="0.25">
      <c r="B237" s="1">
        <f t="shared" si="12"/>
        <v>10.950000000000021</v>
      </c>
      <c r="C237" s="32">
        <f t="shared" si="13"/>
        <v>0.80060354943751733</v>
      </c>
      <c r="D237" s="32">
        <f t="shared" si="14"/>
        <v>0.60033254151828497</v>
      </c>
      <c r="E237" s="32">
        <f t="shared" si="15"/>
        <v>0.20027100791923239</v>
      </c>
    </row>
    <row r="238" spans="2:5" x14ac:dyDescent="0.25">
      <c r="B238" s="1">
        <f t="shared" si="12"/>
        <v>11.000000000000021</v>
      </c>
      <c r="C238" s="32">
        <f t="shared" si="13"/>
        <v>0.78685556075519891</v>
      </c>
      <c r="D238" s="32">
        <f t="shared" si="14"/>
        <v>0.59002361272048065</v>
      </c>
      <c r="E238" s="32">
        <f t="shared" si="15"/>
        <v>0.19683194803471829</v>
      </c>
    </row>
    <row r="239" spans="2:5" x14ac:dyDescent="0.25">
      <c r="B239" s="1">
        <f t="shared" si="12"/>
        <v>11.050000000000022</v>
      </c>
      <c r="C239" s="32">
        <f t="shared" si="13"/>
        <v>0.77334365295578666</v>
      </c>
      <c r="D239" s="32">
        <f t="shared" si="14"/>
        <v>0.5798917091638689</v>
      </c>
      <c r="E239" s="32">
        <f t="shared" si="15"/>
        <v>0.1934519437919178</v>
      </c>
    </row>
    <row r="240" spans="2:5" x14ac:dyDescent="0.25">
      <c r="B240" s="1">
        <f t="shared" si="12"/>
        <v>11.100000000000023</v>
      </c>
      <c r="C240" s="32">
        <f t="shared" si="13"/>
        <v>0.76006377205112596</v>
      </c>
      <c r="D240" s="32">
        <f t="shared" si="14"/>
        <v>0.56993379096558439</v>
      </c>
      <c r="E240" s="32">
        <f t="shared" si="15"/>
        <v>0.19012998108554158</v>
      </c>
    </row>
    <row r="241" spans="2:5" x14ac:dyDescent="0.25">
      <c r="B241" s="1">
        <f t="shared" si="12"/>
        <v>11.150000000000023</v>
      </c>
      <c r="C241" s="32">
        <f t="shared" si="13"/>
        <v>0.74701193366827012</v>
      </c>
      <c r="D241" s="32">
        <f t="shared" si="14"/>
        <v>0.56014687044372213</v>
      </c>
      <c r="E241" s="32">
        <f t="shared" si="15"/>
        <v>0.18686506322454802</v>
      </c>
    </row>
    <row r="242" spans="2:5" x14ac:dyDescent="0.25">
      <c r="B242" s="1">
        <f t="shared" si="12"/>
        <v>11.200000000000024</v>
      </c>
      <c r="C242" s="32">
        <f t="shared" si="13"/>
        <v>0.73418422185404753</v>
      </c>
      <c r="D242" s="32">
        <f t="shared" si="14"/>
        <v>0.55052801122094353</v>
      </c>
      <c r="E242" s="32">
        <f t="shared" si="15"/>
        <v>0.18365621063310403</v>
      </c>
    </row>
    <row r="243" spans="2:5" x14ac:dyDescent="0.25">
      <c r="B243" s="1">
        <f t="shared" si="12"/>
        <v>11.250000000000025</v>
      </c>
      <c r="C243" s="32">
        <f t="shared" si="13"/>
        <v>0.721576787900154</v>
      </c>
      <c r="D243" s="32">
        <f t="shared" si="14"/>
        <v>0.54107432734347083</v>
      </c>
      <c r="E243" s="32">
        <f t="shared" si="15"/>
        <v>0.18050246055668318</v>
      </c>
    </row>
    <row r="244" spans="2:5" x14ac:dyDescent="0.25">
      <c r="B244" s="1">
        <f t="shared" si="12"/>
        <v>11.300000000000026</v>
      </c>
      <c r="C244" s="32">
        <f t="shared" si="13"/>
        <v>0.70918584918842253</v>
      </c>
      <c r="D244" s="32">
        <f t="shared" si="14"/>
        <v>0.5317829824152136</v>
      </c>
      <c r="E244" s="32">
        <f t="shared" si="15"/>
        <v>0.17740286677320891</v>
      </c>
    </row>
    <row r="245" spans="2:5" x14ac:dyDescent="0.25">
      <c r="B245" s="1">
        <f t="shared" si="12"/>
        <v>11.350000000000026</v>
      </c>
      <c r="C245" s="32">
        <f t="shared" si="13"/>
        <v>0.69700768805592073</v>
      </c>
      <c r="D245" s="32">
        <f t="shared" si="14"/>
        <v>0.5226511887467612</v>
      </c>
      <c r="E245" s="32">
        <f t="shared" si="15"/>
        <v>0.17435649930915956</v>
      </c>
    </row>
    <row r="246" spans="2:5" x14ac:dyDescent="0.25">
      <c r="B246" s="1">
        <f t="shared" si="12"/>
        <v>11.400000000000027</v>
      </c>
      <c r="C246" s="32">
        <f t="shared" si="13"/>
        <v>0.68503865067953884</v>
      </c>
      <c r="D246" s="32">
        <f t="shared" si="14"/>
        <v>0.51367620651899204</v>
      </c>
      <c r="E246" s="32">
        <f t="shared" si="15"/>
        <v>0.1713624441605468</v>
      </c>
    </row>
    <row r="247" spans="2:5" x14ac:dyDescent="0.25">
      <c r="B247" s="1">
        <f t="shared" si="12"/>
        <v>11.450000000000028</v>
      </c>
      <c r="C247" s="32">
        <f t="shared" si="13"/>
        <v>0.67327514597972848</v>
      </c>
      <c r="D247" s="32">
        <f t="shared" si="14"/>
        <v>0.50485534296104118</v>
      </c>
      <c r="E247" s="32">
        <f t="shared" si="15"/>
        <v>0.16841980301868731</v>
      </c>
    </row>
    <row r="248" spans="2:5" x14ac:dyDescent="0.25">
      <c r="B248" s="1">
        <f t="shared" si="12"/>
        <v>11.500000000000028</v>
      </c>
      <c r="C248" s="32">
        <f t="shared" si="13"/>
        <v>0.66171364454307025</v>
      </c>
      <c r="D248" s="32">
        <f t="shared" si="14"/>
        <v>0.4961859515423887</v>
      </c>
      <c r="E248" s="32">
        <f t="shared" si="15"/>
        <v>0.16552769300068157</v>
      </c>
    </row>
    <row r="249" spans="2:5" x14ac:dyDescent="0.25">
      <c r="B249" s="1">
        <f t="shared" si="12"/>
        <v>11.550000000000029</v>
      </c>
      <c r="C249" s="32">
        <f t="shared" si="13"/>
        <v>0.65035067756333953</v>
      </c>
      <c r="D249" s="32">
        <f t="shared" si="14"/>
        <v>0.48766543117881705</v>
      </c>
      <c r="E249" s="32">
        <f t="shared" si="15"/>
        <v>0.16268524638452247</v>
      </c>
    </row>
    <row r="250" spans="2:5" x14ac:dyDescent="0.25">
      <c r="B250" s="1">
        <f t="shared" si="12"/>
        <v>11.60000000000003</v>
      </c>
      <c r="C250" s="32">
        <f t="shared" si="13"/>
        <v>0.63918283580075841</v>
      </c>
      <c r="D250" s="32">
        <f t="shared" si="14"/>
        <v>0.4792912254520067</v>
      </c>
      <c r="E250" s="32">
        <f t="shared" si="15"/>
        <v>0.15989161034875174</v>
      </c>
    </row>
    <row r="251" spans="2:5" x14ac:dyDescent="0.25">
      <c r="B251" s="1">
        <f t="shared" si="12"/>
        <v>11.650000000000031</v>
      </c>
      <c r="C251" s="32">
        <f t="shared" si="13"/>
        <v>0.62820676855911939</v>
      </c>
      <c r="D251" s="32">
        <f t="shared" si="14"/>
        <v>0.47106082184253212</v>
      </c>
      <c r="E251" s="32">
        <f t="shared" si="15"/>
        <v>0.1571459467165873</v>
      </c>
    </row>
    <row r="252" spans="2:5" x14ac:dyDescent="0.25">
      <c r="B252" s="1">
        <f t="shared" si="12"/>
        <v>11.700000000000031</v>
      </c>
      <c r="C252" s="32">
        <f t="shared" si="13"/>
        <v>0.61741918268047258</v>
      </c>
      <c r="D252" s="32">
        <f t="shared" si="14"/>
        <v>0.462971750976028</v>
      </c>
      <c r="E252" s="32">
        <f t="shared" si="15"/>
        <v>0.15444743170444458</v>
      </c>
    </row>
    <row r="253" spans="2:5" x14ac:dyDescent="0.25">
      <c r="B253" s="1">
        <f t="shared" si="12"/>
        <v>11.750000000000032</v>
      </c>
      <c r="C253" s="32">
        <f t="shared" si="13"/>
        <v>0.6068168415570776</v>
      </c>
      <c r="D253" s="32">
        <f t="shared" si="14"/>
        <v>0.45502158588230168</v>
      </c>
      <c r="E253" s="32">
        <f t="shared" si="15"/>
        <v>0.15179525567477598</v>
      </c>
    </row>
    <row r="254" spans="2:5" x14ac:dyDescent="0.25">
      <c r="B254" s="1">
        <f t="shared" si="12"/>
        <v>11.800000000000033</v>
      </c>
      <c r="C254" s="32">
        <f t="shared" si="13"/>
        <v>0.59639656416032083</v>
      </c>
      <c r="D254" s="32">
        <f t="shared" si="14"/>
        <v>0.44720794126716651</v>
      </c>
      <c r="E254" s="32">
        <f t="shared" si="15"/>
        <v>0.14918862289315435</v>
      </c>
    </row>
    <row r="255" spans="2:5" x14ac:dyDescent="0.25">
      <c r="B255" s="1">
        <f t="shared" si="12"/>
        <v>11.850000000000033</v>
      </c>
      <c r="C255" s="32">
        <f t="shared" si="13"/>
        <v>0.58615522408631016</v>
      </c>
      <c r="D255" s="32">
        <f t="shared" si="14"/>
        <v>0.43952847279678137</v>
      </c>
      <c r="E255" s="32">
        <f t="shared" si="15"/>
        <v>0.14662675128952879</v>
      </c>
    </row>
    <row r="256" spans="2:5" x14ac:dyDescent="0.25">
      <c r="B256" s="1">
        <f t="shared" si="12"/>
        <v>11.900000000000034</v>
      </c>
      <c r="C256" s="32">
        <f t="shared" si="13"/>
        <v>0.57608974861785611</v>
      </c>
      <c r="D256" s="32">
        <f t="shared" si="14"/>
        <v>0.43198087639427685</v>
      </c>
      <c r="E256" s="32">
        <f t="shared" si="15"/>
        <v>0.14410887222357929</v>
      </c>
    </row>
    <row r="257" spans="2:5" x14ac:dyDescent="0.25">
      <c r="B257" s="1">
        <f t="shared" si="12"/>
        <v>11.950000000000035</v>
      </c>
      <c r="C257" s="32">
        <f t="shared" si="13"/>
        <v>0.5661971178025641</v>
      </c>
      <c r="D257" s="32">
        <f t="shared" si="14"/>
        <v>0.42456288754846305</v>
      </c>
      <c r="E257" s="32">
        <f t="shared" si="15"/>
        <v>0.14163423025410102</v>
      </c>
    </row>
    <row r="258" spans="2:5" x14ac:dyDescent="0.25">
      <c r="B258" s="1">
        <f t="shared" si="12"/>
        <v>12.000000000000036</v>
      </c>
      <c r="C258" s="32">
        <f t="shared" si="13"/>
        <v>0.55647436354675295</v>
      </c>
      <c r="D258" s="32">
        <f t="shared" si="14"/>
        <v>0.41727228063440475</v>
      </c>
      <c r="E258" s="32">
        <f t="shared" si="15"/>
        <v>0.1392020829123482</v>
      </c>
    </row>
    <row r="259" spans="2:5" x14ac:dyDescent="0.25">
      <c r="B259" s="1">
        <f t="shared" si="12"/>
        <v>12.050000000000036</v>
      </c>
      <c r="C259" s="32">
        <f t="shared" si="13"/>
        <v>0.54691856872493871</v>
      </c>
      <c r="D259" s="32">
        <f t="shared" si="14"/>
        <v>0.41010686824566706</v>
      </c>
      <c r="E259" s="32">
        <f t="shared" si="15"/>
        <v>0.13681170047927171</v>
      </c>
    </row>
    <row r="260" spans="2:5" x14ac:dyDescent="0.25">
      <c r="B260" s="1">
        <f t="shared" si="12"/>
        <v>12.100000000000037</v>
      </c>
      <c r="C260" s="32">
        <f t="shared" si="13"/>
        <v>0.53752686630460467</v>
      </c>
      <c r="D260" s="32">
        <f t="shared" si="14"/>
        <v>0.40306450053802478</v>
      </c>
      <c r="E260" s="32">
        <f t="shared" si="15"/>
        <v>0.13446236576657994</v>
      </c>
    </row>
    <row r="261" spans="2:5" x14ac:dyDescent="0.25">
      <c r="B261" s="1">
        <f t="shared" si="12"/>
        <v>12.150000000000038</v>
      </c>
      <c r="C261" s="32">
        <f t="shared" si="13"/>
        <v>0.52829643848600516</v>
      </c>
      <c r="D261" s="32">
        <f t="shared" si="14"/>
        <v>0.39614306458444426</v>
      </c>
      <c r="E261" s="32">
        <f t="shared" si="15"/>
        <v>0.13215337390156087</v>
      </c>
    </row>
    <row r="262" spans="2:5" x14ac:dyDescent="0.25">
      <c r="B262" s="1">
        <f t="shared" si="12"/>
        <v>12.200000000000038</v>
      </c>
      <c r="C262" s="32">
        <f t="shared" si="13"/>
        <v>0.51922451585673668</v>
      </c>
      <c r="D262" s="32">
        <f t="shared" si="14"/>
        <v>0.38934048374113883</v>
      </c>
      <c r="E262" s="32">
        <f t="shared" si="15"/>
        <v>0.12988403211559782</v>
      </c>
    </row>
    <row r="263" spans="2:5" x14ac:dyDescent="0.25">
      <c r="B263" s="1">
        <f t="shared" si="12"/>
        <v>12.250000000000039</v>
      </c>
      <c r="C263" s="32">
        <f t="shared" si="13"/>
        <v>0.51030837656083194</v>
      </c>
      <c r="D263" s="32">
        <f t="shared" si="14"/>
        <v>0.38265471702451348</v>
      </c>
      <c r="E263" s="32">
        <f t="shared" si="15"/>
        <v>0.12765365953631849</v>
      </c>
    </row>
    <row r="264" spans="2:5" x14ac:dyDescent="0.25">
      <c r="B264" s="1">
        <f t="shared" si="12"/>
        <v>12.30000000000004</v>
      </c>
      <c r="C264" s="32">
        <f t="shared" si="13"/>
        <v>0.5015453454821166</v>
      </c>
      <c r="D264" s="32">
        <f t="shared" si="14"/>
        <v>0.37608375849880504</v>
      </c>
      <c r="E264" s="32">
        <f t="shared" si="15"/>
        <v>0.12546158698331161</v>
      </c>
    </row>
    <row r="265" spans="2:5" x14ac:dyDescent="0.25">
      <c r="B265" s="1">
        <f t="shared" si="12"/>
        <v>12.350000000000041</v>
      </c>
      <c r="C265" s="32">
        <f t="shared" si="13"/>
        <v>0.49293279344159435</v>
      </c>
      <c r="D265" s="32">
        <f t="shared" si="14"/>
        <v>0.36962563667424175</v>
      </c>
      <c r="E265" s="32">
        <f t="shared" si="15"/>
        <v>0.12330715676735261</v>
      </c>
    </row>
    <row r="266" spans="2:5" x14ac:dyDescent="0.25">
      <c r="B266" s="1">
        <f t="shared" si="12"/>
        <v>12.400000000000041</v>
      </c>
      <c r="C266" s="32">
        <f t="shared" si="13"/>
        <v>0.48446813640860986</v>
      </c>
      <c r="D266" s="32">
        <f t="shared" si="14"/>
        <v>0.36327841391553378</v>
      </c>
      <c r="E266" s="32">
        <f t="shared" si="15"/>
        <v>0.12118972249307607</v>
      </c>
    </row>
    <row r="267" spans="2:5" x14ac:dyDescent="0.25">
      <c r="B267" s="1">
        <f t="shared" si="12"/>
        <v>12.450000000000042</v>
      </c>
      <c r="C267" s="32">
        <f t="shared" si="13"/>
        <v>0.47614883472556208</v>
      </c>
      <c r="D267" s="32">
        <f t="shared" si="14"/>
        <v>0.35704018586052416</v>
      </c>
      <c r="E267" s="32">
        <f t="shared" si="15"/>
        <v>0.11910864886503793</v>
      </c>
    </row>
    <row r="268" spans="2:5" x14ac:dyDescent="0.25">
      <c r="B268" s="1">
        <f t="shared" si="12"/>
        <v>12.500000000000043</v>
      </c>
      <c r="C268" s="32">
        <f t="shared" si="13"/>
        <v>0.46797239234592841</v>
      </c>
      <c r="D268" s="32">
        <f t="shared" si="14"/>
        <v>0.35090908084882144</v>
      </c>
      <c r="E268" s="32">
        <f t="shared" si="15"/>
        <v>0.11706331149710696</v>
      </c>
    </row>
    <row r="269" spans="2:5" x14ac:dyDescent="0.25">
      <c r="B269" s="1">
        <f t="shared" si="12"/>
        <v>12.550000000000043</v>
      </c>
      <c r="C269" s="32">
        <f t="shared" si="13"/>
        <v>0.45993635608537287</v>
      </c>
      <c r="D269" s="32">
        <f t="shared" si="14"/>
        <v>0.34488325936024344</v>
      </c>
      <c r="E269" s="32">
        <f t="shared" si="15"/>
        <v>0.11505309672512939</v>
      </c>
    </row>
    <row r="270" spans="2:5" x14ac:dyDescent="0.25">
      <c r="B270" s="1">
        <f t="shared" si="12"/>
        <v>12.600000000000044</v>
      </c>
      <c r="C270" s="32">
        <f t="shared" si="13"/>
        <v>0.45203831488571672</v>
      </c>
      <c r="D270" s="32">
        <f t="shared" si="14"/>
        <v>0.3389609134629053</v>
      </c>
      <c r="E270" s="32">
        <f t="shared" si="15"/>
        <v>0.11307740142281143</v>
      </c>
    </row>
    <row r="271" spans="2:5" x14ac:dyDescent="0.25">
      <c r="B271" s="1">
        <f t="shared" si="12"/>
        <v>12.650000000000045</v>
      </c>
      <c r="C271" s="32">
        <f t="shared" si="13"/>
        <v>0.44427589909154563</v>
      </c>
      <c r="D271" s="32">
        <f t="shared" si="14"/>
        <v>0.33314026627078325</v>
      </c>
      <c r="E271" s="32">
        <f t="shared" si="15"/>
        <v>0.11113563282076236</v>
      </c>
    </row>
    <row r="272" spans="2:5" x14ac:dyDescent="0.25">
      <c r="B272" s="1">
        <f t="shared" si="12"/>
        <v>12.700000000000045</v>
      </c>
      <c r="C272" s="32">
        <f t="shared" si="13"/>
        <v>0.43664677973924121</v>
      </c>
      <c r="D272" s="32">
        <f t="shared" si="14"/>
        <v>0.32741957141059552</v>
      </c>
      <c r="E272" s="32">
        <f t="shared" si="15"/>
        <v>0.1092272083286457</v>
      </c>
    </row>
    <row r="273" spans="2:5" x14ac:dyDescent="0.25">
      <c r="B273" s="1">
        <f t="shared" si="12"/>
        <v>12.750000000000046</v>
      </c>
      <c r="C273" s="32">
        <f t="shared" si="13"/>
        <v>0.42914866785821909</v>
      </c>
      <c r="D273" s="32">
        <f t="shared" si="14"/>
        <v>0.32179711249783527</v>
      </c>
      <c r="E273" s="32">
        <f t="shared" si="15"/>
        <v>0.10735155536038382</v>
      </c>
    </row>
    <row r="274" spans="2:5" x14ac:dyDescent="0.25">
      <c r="B274" s="1">
        <f t="shared" si="12"/>
        <v>12.800000000000047</v>
      </c>
      <c r="C274" s="32">
        <f t="shared" si="13"/>
        <v>0.42177931378416844</v>
      </c>
      <c r="D274" s="32">
        <f t="shared" si="14"/>
        <v>0.31627120262180342</v>
      </c>
      <c r="E274" s="32">
        <f t="shared" si="15"/>
        <v>0.105508111162365</v>
      </c>
    </row>
    <row r="275" spans="2:5" x14ac:dyDescent="0.25">
      <c r="B275" s="1">
        <f t="shared" ref="B275:B338" si="16">B274+$D$13</f>
        <v>12.850000000000048</v>
      </c>
      <c r="C275" s="32">
        <f t="shared" ref="C275:C338" si="17">D275+E275</f>
        <v>0.41453650648408236</v>
      </c>
      <c r="D275" s="32">
        <f t="shared" ref="D275:D338" si="18">IF(B275&lt;=$D$9,($D$12/($G$14*$G$9))*(1-EXP(-$G$14*B275)),($D$12/($G$14*$G$9))*(1-EXP(-$G$14*$D$9))*EXP(-$G$14*(B275-$D$9)))</f>
        <v>0.31084018383948264</v>
      </c>
      <c r="E275" s="32">
        <f t="shared" ref="E275:E338" si="19">($D$11/$G$9)*EXP(-$G$14*B275)</f>
        <v>0.10369632264459974</v>
      </c>
    </row>
    <row r="276" spans="2:5" x14ac:dyDescent="0.25">
      <c r="B276" s="1">
        <f t="shared" si="16"/>
        <v>12.900000000000048</v>
      </c>
      <c r="C276" s="32">
        <f t="shared" si="17"/>
        <v>0.40741807289288118</v>
      </c>
      <c r="D276" s="32">
        <f t="shared" si="18"/>
        <v>0.30550242667810434</v>
      </c>
      <c r="E276" s="32">
        <f t="shared" si="19"/>
        <v>0.10191564621477683</v>
      </c>
    </row>
    <row r="277" spans="2:5" x14ac:dyDescent="0.25">
      <c r="B277" s="1">
        <f t="shared" si="16"/>
        <v>12.950000000000049</v>
      </c>
      <c r="C277" s="32">
        <f t="shared" si="17"/>
        <v>0.40042187726142459</v>
      </c>
      <c r="D277" s="32">
        <f t="shared" si="18"/>
        <v>0.30025632964625593</v>
      </c>
      <c r="E277" s="32">
        <f t="shared" si="19"/>
        <v>0.10016554761516865</v>
      </c>
    </row>
    <row r="278" spans="2:5" x14ac:dyDescent="0.25">
      <c r="B278" s="1">
        <f t="shared" si="16"/>
        <v>13.00000000000005</v>
      </c>
      <c r="C278" s="32">
        <f t="shared" si="17"/>
        <v>0.39354582051572273</v>
      </c>
      <c r="D278" s="32">
        <f t="shared" si="18"/>
        <v>0.29510031875338483</v>
      </c>
      <c r="E278" s="32">
        <f t="shared" si="19"/>
        <v>9.8445501762337892E-2</v>
      </c>
    </row>
    <row r="279" spans="2:5" x14ac:dyDescent="0.25">
      <c r="B279" s="1">
        <f t="shared" si="16"/>
        <v>13.05000000000005</v>
      </c>
      <c r="C279" s="32">
        <f t="shared" si="17"/>
        <v>0.38678783962714774</v>
      </c>
      <c r="D279" s="32">
        <f t="shared" si="18"/>
        <v>0.29003284703755172</v>
      </c>
      <c r="E279" s="32">
        <f t="shared" si="19"/>
        <v>9.6754992589596037E-2</v>
      </c>
    </row>
    <row r="280" spans="2:5" x14ac:dyDescent="0.25">
      <c r="B280" s="1">
        <f t="shared" si="16"/>
        <v>13.100000000000051</v>
      </c>
      <c r="C280" s="32">
        <f t="shared" si="17"/>
        <v>0.38014590699346373</v>
      </c>
      <c r="D280" s="32">
        <f t="shared" si="18"/>
        <v>0.28505239410129607</v>
      </c>
      <c r="E280" s="32">
        <f t="shared" si="19"/>
        <v>9.5093512892167678E-2</v>
      </c>
    </row>
    <row r="281" spans="2:5" x14ac:dyDescent="0.25">
      <c r="B281" s="1">
        <f t="shared" si="16"/>
        <v>13.150000000000052</v>
      </c>
      <c r="C281" s="32">
        <f t="shared" si="17"/>
        <v>0.37361802983048131</v>
      </c>
      <c r="D281" s="32">
        <f t="shared" si="18"/>
        <v>0.28015746565546823</v>
      </c>
      <c r="E281" s="32">
        <f t="shared" si="19"/>
        <v>9.3460564175013056E-2</v>
      </c>
    </row>
    <row r="282" spans="2:5" x14ac:dyDescent="0.25">
      <c r="B282" s="1">
        <f t="shared" si="16"/>
        <v>13.200000000000053</v>
      </c>
      <c r="C282" s="32">
        <f t="shared" si="17"/>
        <v>0.36720224957416303</v>
      </c>
      <c r="D282" s="32">
        <f t="shared" si="18"/>
        <v>0.27534659307089826</v>
      </c>
      <c r="E282" s="32">
        <f t="shared" si="19"/>
        <v>9.1855656503264743E-2</v>
      </c>
    </row>
    <row r="283" spans="2:5" x14ac:dyDescent="0.25">
      <c r="B283" s="1">
        <f t="shared" si="16"/>
        <v>13.250000000000053</v>
      </c>
      <c r="C283" s="32">
        <f t="shared" si="17"/>
        <v>0.36089664129299265</v>
      </c>
      <c r="D283" s="32">
        <f t="shared" si="18"/>
        <v>0.27061833293776083</v>
      </c>
      <c r="E283" s="32">
        <f t="shared" si="19"/>
        <v>9.0278308355231832E-2</v>
      </c>
    </row>
    <row r="284" spans="2:5" x14ac:dyDescent="0.25">
      <c r="B284" s="1">
        <f t="shared" si="16"/>
        <v>13.300000000000054</v>
      </c>
      <c r="C284" s="32">
        <f t="shared" si="17"/>
        <v>0.35469931311043768</v>
      </c>
      <c r="D284" s="32">
        <f t="shared" si="18"/>
        <v>0.26597126663250892</v>
      </c>
      <c r="E284" s="32">
        <f t="shared" si="19"/>
        <v>8.8728046477928743E-2</v>
      </c>
    </row>
    <row r="285" spans="2:5" x14ac:dyDescent="0.25">
      <c r="B285" s="1">
        <f t="shared" si="16"/>
        <v>13.350000000000055</v>
      </c>
      <c r="C285" s="32">
        <f t="shared" si="17"/>
        <v>0.34860840563732642</v>
      </c>
      <c r="D285" s="32">
        <f t="shared" si="18"/>
        <v>0.26140399989224206</v>
      </c>
      <c r="E285" s="32">
        <f t="shared" si="19"/>
        <v>8.720440574508434E-2</v>
      </c>
    </row>
    <row r="286" spans="2:5" x14ac:dyDescent="0.25">
      <c r="B286" s="1">
        <f t="shared" si="16"/>
        <v>13.400000000000055</v>
      </c>
      <c r="C286" s="32">
        <f t="shared" si="17"/>
        <v>0.34262209141397537</v>
      </c>
      <c r="D286" s="32">
        <f t="shared" si="18"/>
        <v>0.25691516239638501</v>
      </c>
      <c r="E286" s="32">
        <f t="shared" si="19"/>
        <v>8.5706929017590375E-2</v>
      </c>
    </row>
    <row r="287" spans="2:5" x14ac:dyDescent="0.25">
      <c r="B287" s="1">
        <f t="shared" si="16"/>
        <v>13.450000000000056</v>
      </c>
      <c r="C287" s="32">
        <f t="shared" si="17"/>
        <v>0.33673857436189525</v>
      </c>
      <c r="D287" s="32">
        <f t="shared" si="18"/>
        <v>0.25250340735554988</v>
      </c>
      <c r="E287" s="32">
        <f t="shared" si="19"/>
        <v>8.4235167006345354E-2</v>
      </c>
    </row>
    <row r="288" spans="2:5" x14ac:dyDescent="0.25">
      <c r="B288" s="1">
        <f t="shared" si="16"/>
        <v>13.500000000000057</v>
      </c>
      <c r="C288" s="32">
        <f t="shared" si="17"/>
        <v>0.33095608924491066</v>
      </c>
      <c r="D288" s="32">
        <f t="shared" si="18"/>
        <v>0.24816741110745688</v>
      </c>
      <c r="E288" s="32">
        <f t="shared" si="19"/>
        <v>8.2788678137453789E-2</v>
      </c>
    </row>
    <row r="289" spans="2:5" x14ac:dyDescent="0.25">
      <c r="B289" s="1">
        <f t="shared" si="16"/>
        <v>13.550000000000058</v>
      </c>
      <c r="C289" s="32">
        <f t="shared" si="17"/>
        <v>0.32527290113953689</v>
      </c>
      <c r="D289" s="32">
        <f t="shared" si="18"/>
        <v>0.24390587271979602</v>
      </c>
      <c r="E289" s="32">
        <f t="shared" si="19"/>
        <v>8.1367028419740833E-2</v>
      </c>
    </row>
    <row r="290" spans="2:5" x14ac:dyDescent="0.25">
      <c r="B290" s="1">
        <f t="shared" si="16"/>
        <v>13.600000000000058</v>
      </c>
      <c r="C290" s="32">
        <f t="shared" si="17"/>
        <v>0.31968730491444752</v>
      </c>
      <c r="D290" s="32">
        <f t="shared" si="18"/>
        <v>0.23971751359990615</v>
      </c>
      <c r="E290" s="32">
        <f t="shared" si="19"/>
        <v>7.9969791314541364E-2</v>
      </c>
    </row>
    <row r="291" spans="2:5" x14ac:dyDescent="0.25">
      <c r="B291" s="1">
        <f t="shared" si="16"/>
        <v>13.650000000000059</v>
      </c>
      <c r="C291" s="32">
        <f t="shared" si="17"/>
        <v>0.31419762471888446</v>
      </c>
      <c r="D291" s="32">
        <f t="shared" si="18"/>
        <v>0.2356010771111591</v>
      </c>
      <c r="E291" s="32">
        <f t="shared" si="19"/>
        <v>7.8596547607725331E-2</v>
      </c>
    </row>
    <row r="292" spans="2:5" x14ac:dyDescent="0.25">
      <c r="B292" s="1">
        <f t="shared" si="16"/>
        <v>13.70000000000006</v>
      </c>
      <c r="C292" s="32">
        <f t="shared" si="17"/>
        <v>0.30880221347984932</v>
      </c>
      <c r="D292" s="32">
        <f t="shared" si="18"/>
        <v>0.23155532819592892</v>
      </c>
      <c r="E292" s="32">
        <f t="shared" si="19"/>
        <v>7.7246885283920388E-2</v>
      </c>
    </row>
    <row r="293" spans="2:5" x14ac:dyDescent="0.25">
      <c r="B293" s="1">
        <f t="shared" si="16"/>
        <v>13.75000000000006</v>
      </c>
      <c r="C293" s="32">
        <f t="shared" si="17"/>
        <v>0.3034994524079323</v>
      </c>
      <c r="D293" s="32">
        <f t="shared" si="18"/>
        <v>0.22757905300503734</v>
      </c>
      <c r="E293" s="32">
        <f t="shared" si="19"/>
        <v>7.5920399402894981E-2</v>
      </c>
    </row>
    <row r="294" spans="2:5" x14ac:dyDescent="0.25">
      <c r="B294" s="1">
        <f t="shared" si="16"/>
        <v>13.800000000000061</v>
      </c>
      <c r="C294" s="32">
        <f t="shared" si="17"/>
        <v>0.29828775051162471</v>
      </c>
      <c r="D294" s="32">
        <f t="shared" si="18"/>
        <v>0.22367105853356117</v>
      </c>
      <c r="E294" s="32">
        <f t="shared" si="19"/>
        <v>7.4616691978063518E-2</v>
      </c>
    </row>
    <row r="295" spans="2:5" x14ac:dyDescent="0.25">
      <c r="B295" s="1">
        <f t="shared" si="16"/>
        <v>13.850000000000062</v>
      </c>
      <c r="C295" s="32">
        <f t="shared" si="17"/>
        <v>0.29316554411997287</v>
      </c>
      <c r="D295" s="32">
        <f t="shared" si="18"/>
        <v>0.21983017226289447</v>
      </c>
      <c r="E295" s="32">
        <f t="shared" si="19"/>
        <v>7.3335371857078363E-2</v>
      </c>
    </row>
    <row r="296" spans="2:5" x14ac:dyDescent="0.25">
      <c r="B296" s="1">
        <f t="shared" si="16"/>
        <v>13.900000000000063</v>
      </c>
      <c r="C296" s="32">
        <f t="shared" si="17"/>
        <v>0.28813129641342838</v>
      </c>
      <c r="D296" s="32">
        <f t="shared" si="18"/>
        <v>0.21605524180895663</v>
      </c>
      <c r="E296" s="32">
        <f t="shared" si="19"/>
        <v>7.2076054604471779E-2</v>
      </c>
    </row>
    <row r="297" spans="2:5" x14ac:dyDescent="0.25">
      <c r="B297" s="1">
        <f t="shared" si="16"/>
        <v>13.950000000000063</v>
      </c>
      <c r="C297" s="32">
        <f t="shared" si="17"/>
        <v>0.28318349696275569</v>
      </c>
      <c r="D297" s="32">
        <f t="shared" si="18"/>
        <v>0.21234513457644191</v>
      </c>
      <c r="E297" s="32">
        <f t="shared" si="19"/>
        <v>7.0838362386313802E-2</v>
      </c>
    </row>
    <row r="298" spans="2:5" x14ac:dyDescent="0.25">
      <c r="B298" s="1">
        <f t="shared" si="16"/>
        <v>14.000000000000064</v>
      </c>
      <c r="C298" s="32">
        <f t="shared" si="17"/>
        <v>0.27832066127585597</v>
      </c>
      <c r="D298" s="32">
        <f t="shared" si="18"/>
        <v>0.20869873741900569</v>
      </c>
      <c r="E298" s="32">
        <f t="shared" si="19"/>
        <v>6.9621923856850315E-2</v>
      </c>
    </row>
    <row r="299" spans="2:5" x14ac:dyDescent="0.25">
      <c r="B299" s="1">
        <f t="shared" si="16"/>
        <v>14.050000000000065</v>
      </c>
      <c r="C299" s="32">
        <f t="shared" si="17"/>
        <v>0.27354133035237449</v>
      </c>
      <c r="D299" s="32">
        <f t="shared" si="18"/>
        <v>0.20511495630528662</v>
      </c>
      <c r="E299" s="32">
        <f t="shared" si="19"/>
        <v>6.8426374047087846E-2</v>
      </c>
    </row>
    <row r="300" spans="2:5" x14ac:dyDescent="0.25">
      <c r="B300" s="1">
        <f t="shared" si="16"/>
        <v>14.100000000000065</v>
      </c>
      <c r="C300" s="32">
        <f t="shared" si="17"/>
        <v>0.2688440702459548</v>
      </c>
      <c r="D300" s="32">
        <f t="shared" si="18"/>
        <v>0.20159271599066328</v>
      </c>
      <c r="E300" s="32">
        <f t="shared" si="19"/>
        <v>6.7251354255291537E-2</v>
      </c>
    </row>
    <row r="301" spans="2:5" x14ac:dyDescent="0.25">
      <c r="B301" s="1">
        <f t="shared" si="16"/>
        <v>14.150000000000066</v>
      </c>
      <c r="C301" s="32">
        <f t="shared" si="17"/>
        <v>0.26422747163401195</v>
      </c>
      <c r="D301" s="32">
        <f t="shared" si="18"/>
        <v>0.19813095969464808</v>
      </c>
      <c r="E301" s="32">
        <f t="shared" si="19"/>
        <v>6.6096511939363847E-2</v>
      </c>
    </row>
    <row r="302" spans="2:5" x14ac:dyDescent="0.25">
      <c r="B302" s="1">
        <f t="shared" si="16"/>
        <v>14.200000000000067</v>
      </c>
      <c r="C302" s="32">
        <f t="shared" si="17"/>
        <v>0.25969014939489088</v>
      </c>
      <c r="D302" s="32">
        <f t="shared" si="18"/>
        <v>0.19472864878381999</v>
      </c>
      <c r="E302" s="32">
        <f t="shared" si="19"/>
        <v>6.4961500611070908E-2</v>
      </c>
    </row>
    <row r="303" spans="2:5" x14ac:dyDescent="0.25">
      <c r="B303" s="1">
        <f t="shared" si="16"/>
        <v>14.250000000000068</v>
      </c>
      <c r="C303" s="32">
        <f t="shared" si="17"/>
        <v>0.25523074219228881</v>
      </c>
      <c r="D303" s="32">
        <f t="shared" si="18"/>
        <v>0.19138476246020331</v>
      </c>
      <c r="E303" s="32">
        <f t="shared" si="19"/>
        <v>6.3845979732085487E-2</v>
      </c>
    </row>
    <row r="304" spans="2:5" x14ac:dyDescent="0.25">
      <c r="B304" s="1">
        <f t="shared" si="16"/>
        <v>14.300000000000068</v>
      </c>
      <c r="C304" s="32">
        <f t="shared" si="17"/>
        <v>0.25084791206681084</v>
      </c>
      <c r="D304" s="32">
        <f t="shared" si="18"/>
        <v>0.18809829745499612</v>
      </c>
      <c r="E304" s="32">
        <f t="shared" si="19"/>
        <v>6.2749614611814733E-2</v>
      </c>
    </row>
    <row r="305" spans="2:5" x14ac:dyDescent="0.25">
      <c r="B305" s="1">
        <f t="shared" si="16"/>
        <v>14.350000000000069</v>
      </c>
      <c r="C305" s="32">
        <f t="shared" si="17"/>
        <v>0.24654034403454234</v>
      </c>
      <c r="D305" s="32">
        <f t="shared" si="18"/>
        <v>0.18486826772755924</v>
      </c>
      <c r="E305" s="32">
        <f t="shared" si="19"/>
        <v>6.1672076306983105E-2</v>
      </c>
    </row>
    <row r="306" spans="2:5" x14ac:dyDescent="0.25">
      <c r="B306" s="1">
        <f t="shared" si="16"/>
        <v>14.40000000000007</v>
      </c>
      <c r="C306" s="32">
        <f t="shared" si="17"/>
        <v>0.2423067456925127</v>
      </c>
      <c r="D306" s="32">
        <f t="shared" si="18"/>
        <v>0.18169370416957362</v>
      </c>
      <c r="E306" s="32">
        <f t="shared" si="19"/>
        <v>6.0613041522939073E-2</v>
      </c>
    </row>
    <row r="307" spans="2:5" x14ac:dyDescent="0.25">
      <c r="B307" s="1">
        <f t="shared" si="16"/>
        <v>14.45000000000007</v>
      </c>
      <c r="C307" s="32">
        <f t="shared" si="17"/>
        <v>0.23814584683093437</v>
      </c>
      <c r="D307" s="32">
        <f t="shared" si="18"/>
        <v>0.1785736543142778</v>
      </c>
      <c r="E307" s="32">
        <f t="shared" si="19"/>
        <v>5.9572192516656575E-2</v>
      </c>
    </row>
    <row r="308" spans="2:5" x14ac:dyDescent="0.25">
      <c r="B308" s="1">
        <f t="shared" si="16"/>
        <v>14.500000000000071</v>
      </c>
      <c r="C308" s="32">
        <f t="shared" si="17"/>
        <v>0.23405639905210168</v>
      </c>
      <c r="D308" s="32">
        <f t="shared" si="18"/>
        <v>0.17550718205069896</v>
      </c>
      <c r="E308" s="32">
        <f t="shared" si="19"/>
        <v>5.8549217001402733E-2</v>
      </c>
    </row>
    <row r="309" spans="2:5" x14ac:dyDescent="0.25">
      <c r="B309" s="1">
        <f t="shared" si="16"/>
        <v>14.550000000000072</v>
      </c>
      <c r="C309" s="32">
        <f t="shared" si="17"/>
        <v>0.23003717539583227</v>
      </c>
      <c r="D309" s="32">
        <f t="shared" si="18"/>
        <v>0.17249336734279033</v>
      </c>
      <c r="E309" s="32">
        <f t="shared" si="19"/>
        <v>5.7543808053041927E-2</v>
      </c>
    </row>
    <row r="310" spans="2:5" x14ac:dyDescent="0.25">
      <c r="B310" s="1">
        <f t="shared" si="16"/>
        <v>14.600000000000072</v>
      </c>
      <c r="C310" s="32">
        <f t="shared" si="17"/>
        <v>0.22608696997134184</v>
      </c>
      <c r="D310" s="32">
        <f t="shared" si="18"/>
        <v>0.16953130595339258</v>
      </c>
      <c r="E310" s="32">
        <f t="shared" si="19"/>
        <v>5.6555664017949266E-2</v>
      </c>
    </row>
    <row r="311" spans="2:5" x14ac:dyDescent="0.25">
      <c r="B311" s="1">
        <f t="shared" si="16"/>
        <v>14.650000000000073</v>
      </c>
      <c r="C311" s="32">
        <f t="shared" si="17"/>
        <v>0.22220459759543934</v>
      </c>
      <c r="D311" s="32">
        <f t="shared" si="18"/>
        <v>0.16662010917293435</v>
      </c>
      <c r="E311" s="32">
        <f t="shared" si="19"/>
        <v>5.5584488422504984E-2</v>
      </c>
    </row>
    <row r="312" spans="2:5" x14ac:dyDescent="0.25">
      <c r="B312" s="1">
        <f t="shared" si="16"/>
        <v>14.700000000000074</v>
      </c>
      <c r="C312" s="32">
        <f t="shared" si="17"/>
        <v>0.21838889343693607</v>
      </c>
      <c r="D312" s="32">
        <f t="shared" si="18"/>
        <v>0.16375890355279249</v>
      </c>
      <c r="E312" s="32">
        <f t="shared" si="19"/>
        <v>5.4629989884143568E-2</v>
      </c>
    </row>
    <row r="313" spans="2:5" x14ac:dyDescent="0.25">
      <c r="B313" s="1">
        <f t="shared" si="16"/>
        <v>14.750000000000075</v>
      </c>
      <c r="C313" s="32">
        <f t="shared" si="17"/>
        <v>0.21463871266715995</v>
      </c>
      <c r="D313" s="32">
        <f t="shared" si="18"/>
        <v>0.16094683064323015</v>
      </c>
      <c r="E313" s="32">
        <f t="shared" si="19"/>
        <v>5.3691882023929792E-2</v>
      </c>
    </row>
    <row r="314" spans="2:5" x14ac:dyDescent="0.25">
      <c r="B314" s="1">
        <f t="shared" si="16"/>
        <v>14.800000000000075</v>
      </c>
      <c r="C314" s="32">
        <f t="shared" si="17"/>
        <v>0.21095293011647223</v>
      </c>
      <c r="D314" s="32">
        <f t="shared" si="18"/>
        <v>0.15818304673583591</v>
      </c>
      <c r="E314" s="32">
        <f t="shared" si="19"/>
        <v>5.2769883380636311E-2</v>
      </c>
    </row>
    <row r="315" spans="2:5" x14ac:dyDescent="0.25">
      <c r="B315" s="1">
        <f t="shared" si="16"/>
        <v>14.850000000000076</v>
      </c>
      <c r="C315" s="32">
        <f t="shared" si="17"/>
        <v>0.20733043993668121</v>
      </c>
      <c r="D315" s="32">
        <f t="shared" si="18"/>
        <v>0.15546672261038474</v>
      </c>
      <c r="E315" s="32">
        <f t="shared" si="19"/>
        <v>5.1863717326296473E-2</v>
      </c>
    </row>
    <row r="316" spans="2:5" x14ac:dyDescent="0.25">
      <c r="B316" s="1">
        <f t="shared" si="16"/>
        <v>14.900000000000077</v>
      </c>
      <c r="C316" s="32">
        <f t="shared" si="17"/>
        <v>0.20377015526925479</v>
      </c>
      <c r="D316" s="32">
        <f t="shared" si="18"/>
        <v>0.1527970432860471</v>
      </c>
      <c r="E316" s="32">
        <f t="shared" si="19"/>
        <v>5.0973111983207697E-2</v>
      </c>
    </row>
    <row r="317" spans="2:5" x14ac:dyDescent="0.25">
      <c r="B317" s="1">
        <f t="shared" si="16"/>
        <v>14.950000000000077</v>
      </c>
      <c r="C317" s="32">
        <f t="shared" si="17"/>
        <v>0.20027100791922839</v>
      </c>
      <c r="D317" s="32">
        <f t="shared" si="18"/>
        <v>0.15017320777686882</v>
      </c>
      <c r="E317" s="32">
        <f t="shared" si="19"/>
        <v>5.009780014235956E-2</v>
      </c>
    </row>
    <row r="318" spans="2:5" x14ac:dyDescent="0.25">
      <c r="B318" s="1">
        <f t="shared" si="16"/>
        <v>15.000000000000078</v>
      </c>
      <c r="C318" s="32">
        <f t="shared" si="17"/>
        <v>0.19683194803471446</v>
      </c>
      <c r="D318" s="32">
        <f t="shared" si="18"/>
        <v>0.14759442885145141</v>
      </c>
      <c r="E318" s="32">
        <f t="shared" si="19"/>
        <v>4.9237519183263044E-2</v>
      </c>
    </row>
    <row r="319" spans="2:5" x14ac:dyDescent="0.25">
      <c r="B319" s="1">
        <f t="shared" si="16"/>
        <v>15.050000000000079</v>
      </c>
      <c r="C319" s="32">
        <f t="shared" si="17"/>
        <v>0.19345194379191394</v>
      </c>
      <c r="D319" s="32">
        <f t="shared" si="18"/>
        <v>0.14505993279675788</v>
      </c>
      <c r="E319" s="32">
        <f t="shared" si="19"/>
        <v>4.839201099515604E-2</v>
      </c>
    </row>
    <row r="320" spans="2:5" x14ac:dyDescent="0.25">
      <c r="B320" s="1">
        <f t="shared" si="16"/>
        <v>15.10000000000008</v>
      </c>
      <c r="C320" s="32">
        <f t="shared" si="17"/>
        <v>0.19012998108553791</v>
      </c>
      <c r="D320" s="32">
        <f t="shared" si="18"/>
        <v>0.14256895918597537</v>
      </c>
      <c r="E320" s="32">
        <f t="shared" si="19"/>
        <v>4.7561021899562531E-2</v>
      </c>
    </row>
    <row r="321" spans="2:5" x14ac:dyDescent="0.25">
      <c r="B321" s="1">
        <f t="shared" si="16"/>
        <v>15.15000000000008</v>
      </c>
      <c r="C321" s="32">
        <f t="shared" si="17"/>
        <v>0.18686506322454427</v>
      </c>
      <c r="D321" s="32">
        <f t="shared" si="18"/>
        <v>0.1401207606503633</v>
      </c>
      <c r="E321" s="32">
        <f t="shared" si="19"/>
        <v>4.6744302574180961E-2</v>
      </c>
    </row>
    <row r="322" spans="2:5" x14ac:dyDescent="0.25">
      <c r="B322" s="1">
        <f t="shared" si="16"/>
        <v>15.200000000000081</v>
      </c>
      <c r="C322" s="32">
        <f t="shared" si="17"/>
        <v>0.18365621063310045</v>
      </c>
      <c r="D322" s="32">
        <f t="shared" si="18"/>
        <v>0.13771460265502036</v>
      </c>
      <c r="E322" s="32">
        <f t="shared" si="19"/>
        <v>4.5941607978080078E-2</v>
      </c>
    </row>
    <row r="323" spans="2:5" x14ac:dyDescent="0.25">
      <c r="B323" s="1">
        <f t="shared" si="16"/>
        <v>15.250000000000082</v>
      </c>
      <c r="C323" s="32">
        <f t="shared" si="17"/>
        <v>0.18050246055667962</v>
      </c>
      <c r="D323" s="32">
        <f t="shared" si="18"/>
        <v>0.13534976327850079</v>
      </c>
      <c r="E323" s="32">
        <f t="shared" si="19"/>
        <v>4.515269727817884E-2</v>
      </c>
    </row>
    <row r="324" spans="2:5" x14ac:dyDescent="0.25">
      <c r="B324" s="1">
        <f t="shared" si="16"/>
        <v>15.300000000000082</v>
      </c>
      <c r="C324" s="32">
        <f t="shared" si="17"/>
        <v>0.17740286677320544</v>
      </c>
      <c r="D324" s="32">
        <f t="shared" si="18"/>
        <v>0.13302553299621603</v>
      </c>
      <c r="E324" s="32">
        <f t="shared" si="19"/>
        <v>4.4377333776989401E-2</v>
      </c>
    </row>
    <row r="325" spans="2:5" x14ac:dyDescent="0.25">
      <c r="B325" s="1">
        <f t="shared" si="16"/>
        <v>15.350000000000083</v>
      </c>
      <c r="C325" s="32">
        <f t="shared" si="17"/>
        <v>0.17435649930915614</v>
      </c>
      <c r="D325" s="32">
        <f t="shared" si="18"/>
        <v>0.13074121446755571</v>
      </c>
      <c r="E325" s="32">
        <f t="shared" si="19"/>
        <v>4.3615284841600432E-2</v>
      </c>
    </row>
    <row r="326" spans="2:5" x14ac:dyDescent="0.25">
      <c r="B326" s="1">
        <f t="shared" si="16"/>
        <v>15.400000000000084</v>
      </c>
      <c r="C326" s="32">
        <f t="shared" si="17"/>
        <v>0.17136244416054347</v>
      </c>
      <c r="D326" s="32">
        <f t="shared" si="18"/>
        <v>0.12849612232666355</v>
      </c>
      <c r="E326" s="32">
        <f t="shared" si="19"/>
        <v>4.2866321833879929E-2</v>
      </c>
    </row>
    <row r="327" spans="2:5" x14ac:dyDescent="0.25">
      <c r="B327" s="1">
        <f t="shared" si="16"/>
        <v>15.450000000000085</v>
      </c>
      <c r="C327" s="32">
        <f t="shared" si="17"/>
        <v>0.16841980301868401</v>
      </c>
      <c r="D327" s="32">
        <f t="shared" si="18"/>
        <v>0.12628958297680692</v>
      </c>
      <c r="E327" s="32">
        <f t="shared" si="19"/>
        <v>4.2130220041877074E-2</v>
      </c>
    </row>
    <row r="328" spans="2:5" x14ac:dyDescent="0.25">
      <c r="B328" s="1">
        <f t="shared" si="16"/>
        <v>15.500000000000085</v>
      </c>
      <c r="C328" s="32">
        <f t="shared" si="17"/>
        <v>0.16552769300067827</v>
      </c>
      <c r="D328" s="32">
        <f t="shared" si="18"/>
        <v>0.1241209343882768</v>
      </c>
      <c r="E328" s="32">
        <f t="shared" si="19"/>
        <v>4.1406758612401451E-2</v>
      </c>
    </row>
    <row r="329" spans="2:5" x14ac:dyDescent="0.25">
      <c r="B329" s="1">
        <f t="shared" si="16"/>
        <v>15.550000000000086</v>
      </c>
      <c r="C329" s="32">
        <f t="shared" si="17"/>
        <v>0.1626852463845192</v>
      </c>
      <c r="D329" s="32">
        <f t="shared" si="18"/>
        <v>0.12198952589975871</v>
      </c>
      <c r="E329" s="32">
        <f t="shared" si="19"/>
        <v>4.0695720484760486E-2</v>
      </c>
    </row>
    <row r="330" spans="2:5" x14ac:dyDescent="0.25">
      <c r="B330" s="1">
        <f t="shared" si="16"/>
        <v>15.600000000000087</v>
      </c>
      <c r="C330" s="32">
        <f t="shared" si="17"/>
        <v>0.15989161034874858</v>
      </c>
      <c r="D330" s="32">
        <f t="shared" si="18"/>
        <v>0.11989471802311426</v>
      </c>
      <c r="E330" s="32">
        <f t="shared" si="19"/>
        <v>3.9996892325634324E-2</v>
      </c>
    </row>
    <row r="331" spans="2:5" x14ac:dyDescent="0.25">
      <c r="B331" s="1">
        <f t="shared" si="16"/>
        <v>15.650000000000087</v>
      </c>
      <c r="C331" s="32">
        <f t="shared" si="17"/>
        <v>0.15714594671658422</v>
      </c>
      <c r="D331" s="32">
        <f t="shared" si="18"/>
        <v>0.11783588225151469</v>
      </c>
      <c r="E331" s="32">
        <f t="shared" si="19"/>
        <v>3.9310064465069544E-2</v>
      </c>
    </row>
    <row r="332" spans="2:5" x14ac:dyDescent="0.25">
      <c r="B332" s="1">
        <f t="shared" si="16"/>
        <v>15.700000000000088</v>
      </c>
      <c r="C332" s="32">
        <f t="shared" si="17"/>
        <v>0.15444743170444156</v>
      </c>
      <c r="D332" s="32">
        <f t="shared" si="18"/>
        <v>0.11581240087087</v>
      </c>
      <c r="E332" s="32">
        <f t="shared" si="19"/>
        <v>3.8635030833571553E-2</v>
      </c>
    </row>
    <row r="333" spans="2:5" x14ac:dyDescent="0.25">
      <c r="B333" s="1">
        <f t="shared" si="16"/>
        <v>15.750000000000089</v>
      </c>
      <c r="C333" s="32">
        <f t="shared" si="17"/>
        <v>0.15179525567477289</v>
      </c>
      <c r="D333" s="32">
        <f t="shared" si="18"/>
        <v>0.11382366677449544</v>
      </c>
      <c r="E333" s="32">
        <f t="shared" si="19"/>
        <v>3.797158890027745E-2</v>
      </c>
    </row>
    <row r="334" spans="2:5" x14ac:dyDescent="0.25">
      <c r="B334" s="1">
        <f t="shared" si="16"/>
        <v>15.80000000000009</v>
      </c>
      <c r="C334" s="32">
        <f t="shared" si="17"/>
        <v>0.14918862289315141</v>
      </c>
      <c r="D334" s="32">
        <f t="shared" si="18"/>
        <v>0.11186908328096097</v>
      </c>
      <c r="E334" s="32">
        <f t="shared" si="19"/>
        <v>3.7319539612190436E-2</v>
      </c>
    </row>
    <row r="335" spans="2:5" x14ac:dyDescent="0.25">
      <c r="B335" s="1">
        <f t="shared" si="16"/>
        <v>15.85000000000009</v>
      </c>
      <c r="C335" s="32">
        <f t="shared" si="17"/>
        <v>0.14662675128952593</v>
      </c>
      <c r="D335" s="32">
        <f t="shared" si="18"/>
        <v>0.10994806395506797</v>
      </c>
      <c r="E335" s="32">
        <f t="shared" si="19"/>
        <v>3.6678687334457963E-2</v>
      </c>
    </row>
    <row r="336" spans="2:5" x14ac:dyDescent="0.25">
      <c r="B336" s="1">
        <f t="shared" si="16"/>
        <v>15.900000000000091</v>
      </c>
      <c r="C336" s="32">
        <f t="shared" si="17"/>
        <v>0.14410887222357649</v>
      </c>
      <c r="D336" s="32">
        <f t="shared" si="18"/>
        <v>0.10806003243190135</v>
      </c>
      <c r="E336" s="32">
        <f t="shared" si="19"/>
        <v>3.6048839791675134E-2</v>
      </c>
    </row>
    <row r="337" spans="2:5" x14ac:dyDescent="0.25">
      <c r="B337" s="1">
        <f t="shared" si="16"/>
        <v>15.950000000000092</v>
      </c>
      <c r="C337" s="32">
        <f t="shared" si="17"/>
        <v>0.14163423025409813</v>
      </c>
      <c r="D337" s="32">
        <f t="shared" si="18"/>
        <v>0.10620442224390191</v>
      </c>
      <c r="E337" s="32">
        <f t="shared" si="19"/>
        <v>3.5429808010196226E-2</v>
      </c>
    </row>
    <row r="338" spans="2:5" x14ac:dyDescent="0.25">
      <c r="B338" s="1">
        <f t="shared" si="16"/>
        <v>16.000000000000092</v>
      </c>
      <c r="C338" s="32">
        <f t="shared" si="17"/>
        <v>0.13920208291234548</v>
      </c>
      <c r="D338" s="32">
        <f t="shared" si="18"/>
        <v>0.10438067665090883</v>
      </c>
      <c r="E338" s="32">
        <f t="shared" si="19"/>
        <v>3.4821406261436656E-2</v>
      </c>
    </row>
    <row r="339" spans="2:5" x14ac:dyDescent="0.25">
      <c r="B339" s="1">
        <f t="shared" ref="B339:B402" si="20">B338+$D$13</f>
        <v>16.050000000000093</v>
      </c>
      <c r="C339" s="32">
        <f t="shared" ref="C339:C402" si="21">D339+E339</f>
        <v>0.13681170047926905</v>
      </c>
      <c r="D339" s="32">
        <f t="shared" ref="D339:D402" si="22">IF(B339&lt;=$D$9,($D$12/($G$14*$G$9))*(1-EXP(-$G$14*B339)),($D$12/($G$14*$G$9))*(1-EXP(-$G$14*$D$9))*EXP(-$G$14*(B339-$D$9)))</f>
        <v>0.10258824847312015</v>
      </c>
      <c r="E339" s="32">
        <f t="shared" ref="E339:E402" si="23">($D$11/$G$9)*EXP(-$G$14*B339)</f>
        <v>3.4223452006148895E-2</v>
      </c>
    </row>
    <row r="340" spans="2:5" x14ac:dyDescent="0.25">
      <c r="B340" s="1">
        <f t="shared" si="20"/>
        <v>16.100000000000094</v>
      </c>
      <c r="C340" s="32">
        <f t="shared" si="21"/>
        <v>0.13446236576657733</v>
      </c>
      <c r="D340" s="32">
        <f t="shared" si="22"/>
        <v>0.1008265999269224</v>
      </c>
      <c r="E340" s="32">
        <f t="shared" si="23"/>
        <v>3.3635765839654913E-2</v>
      </c>
    </row>
    <row r="341" spans="2:5" x14ac:dyDescent="0.25">
      <c r="B341" s="1">
        <f t="shared" si="20"/>
        <v>16.150000000000095</v>
      </c>
      <c r="C341" s="32">
        <f t="shared" si="21"/>
        <v>0.13215337390155829</v>
      </c>
      <c r="D341" s="32">
        <f t="shared" si="22"/>
        <v>9.9095202463538923E-2</v>
      </c>
      <c r="E341" s="32">
        <f t="shared" si="23"/>
        <v>3.3058171438019354E-2</v>
      </c>
    </row>
    <row r="342" spans="2:5" x14ac:dyDescent="0.25">
      <c r="B342" s="1">
        <f t="shared" si="20"/>
        <v>16.200000000000095</v>
      </c>
      <c r="C342" s="32">
        <f t="shared" si="21"/>
        <v>0.12988403211559529</v>
      </c>
      <c r="D342" s="32">
        <f t="shared" si="22"/>
        <v>9.7393536610448514E-2</v>
      </c>
      <c r="E342" s="32">
        <f t="shared" si="23"/>
        <v>3.2490495505146773E-2</v>
      </c>
    </row>
    <row r="343" spans="2:5" x14ac:dyDescent="0.25">
      <c r="B343" s="1">
        <f t="shared" si="20"/>
        <v>16.250000000000096</v>
      </c>
      <c r="C343" s="32">
        <f t="shared" si="21"/>
        <v>0.12765365953631599</v>
      </c>
      <c r="D343" s="32">
        <f t="shared" si="22"/>
        <v>9.5721091815528292E-2</v>
      </c>
      <c r="E343" s="32">
        <f t="shared" si="23"/>
        <v>3.1932567720787702E-2</v>
      </c>
    </row>
    <row r="344" spans="2:5" x14ac:dyDescent="0.25">
      <c r="B344" s="1">
        <f t="shared" si="20"/>
        <v>16.300000000000097</v>
      </c>
      <c r="C344" s="32">
        <f t="shared" si="21"/>
        <v>0.1254615869833092</v>
      </c>
      <c r="D344" s="32">
        <f t="shared" si="22"/>
        <v>9.4077366293871992E-2</v>
      </c>
      <c r="E344" s="32">
        <f t="shared" si="23"/>
        <v>3.1384220689437199E-2</v>
      </c>
    </row>
    <row r="345" spans="2:5" x14ac:dyDescent="0.25">
      <c r="B345" s="1">
        <f t="shared" si="20"/>
        <v>16.350000000000097</v>
      </c>
      <c r="C345" s="32">
        <f t="shared" si="21"/>
        <v>0.12330715676735018</v>
      </c>
      <c r="D345" s="32">
        <f t="shared" si="22"/>
        <v>9.2461866877239215E-2</v>
      </c>
      <c r="E345" s="32">
        <f t="shared" si="23"/>
        <v>3.0845289890110972E-2</v>
      </c>
    </row>
    <row r="346" spans="2:5" x14ac:dyDescent="0.25">
      <c r="B346" s="1">
        <f t="shared" si="20"/>
        <v>16.400000000000098</v>
      </c>
      <c r="C346" s="32">
        <f t="shared" si="21"/>
        <v>0.12118972249307369</v>
      </c>
      <c r="D346" s="32">
        <f t="shared" si="22"/>
        <v>9.0874108866089487E-2</v>
      </c>
      <c r="E346" s="32">
        <f t="shared" si="23"/>
        <v>3.0315613626984213E-2</v>
      </c>
    </row>
    <row r="347" spans="2:5" x14ac:dyDescent="0.25">
      <c r="B347" s="1">
        <f t="shared" si="20"/>
        <v>16.450000000000099</v>
      </c>
      <c r="C347" s="32">
        <f t="shared" si="21"/>
        <v>0.1191086488650356</v>
      </c>
      <c r="D347" s="32">
        <f t="shared" si="22"/>
        <v>8.9313615884157857E-2</v>
      </c>
      <c r="E347" s="32">
        <f t="shared" si="23"/>
        <v>2.9795032980877736E-2</v>
      </c>
    </row>
    <row r="348" spans="2:5" x14ac:dyDescent="0.25">
      <c r="B348" s="1">
        <f t="shared" si="20"/>
        <v>16.500000000000099</v>
      </c>
      <c r="C348" s="32">
        <f t="shared" si="21"/>
        <v>0.1170633114971046</v>
      </c>
      <c r="D348" s="32">
        <f t="shared" si="22"/>
        <v>8.7779919735527207E-2</v>
      </c>
      <c r="E348" s="32">
        <f t="shared" si="23"/>
        <v>2.9283391761577387E-2</v>
      </c>
    </row>
    <row r="349" spans="2:5" x14ac:dyDescent="0.25">
      <c r="B349" s="1">
        <f t="shared" si="20"/>
        <v>16.5500000000001</v>
      </c>
      <c r="C349" s="32">
        <f t="shared" si="21"/>
        <v>0.11505309672512715</v>
      </c>
      <c r="D349" s="32">
        <f t="shared" si="22"/>
        <v>8.6272560264155057E-2</v>
      </c>
      <c r="E349" s="32">
        <f t="shared" si="23"/>
        <v>2.8780536460972096E-2</v>
      </c>
    </row>
    <row r="350" spans="2:5" x14ac:dyDescent="0.25">
      <c r="B350" s="1">
        <f t="shared" si="20"/>
        <v>16.600000000000101</v>
      </c>
      <c r="C350" s="32">
        <f t="shared" si="21"/>
        <v>0.11307740142280923</v>
      </c>
      <c r="D350" s="32">
        <f t="shared" si="22"/>
        <v>8.4791085215812384E-2</v>
      </c>
      <c r="E350" s="32">
        <f t="shared" si="23"/>
        <v>2.8286316206996835E-2</v>
      </c>
    </row>
    <row r="351" spans="2:5" x14ac:dyDescent="0.25">
      <c r="B351" s="1">
        <f t="shared" si="20"/>
        <v>16.650000000000102</v>
      </c>
      <c r="C351" s="32">
        <f t="shared" si="21"/>
        <v>0.11113563282076019</v>
      </c>
      <c r="D351" s="32">
        <f t="shared" si="22"/>
        <v>8.3335050102393893E-2</v>
      </c>
      <c r="E351" s="32">
        <f t="shared" si="23"/>
        <v>2.7800582718366294E-2</v>
      </c>
    </row>
    <row r="352" spans="2:5" x14ac:dyDescent="0.25">
      <c r="B352" s="1">
        <f t="shared" si="20"/>
        <v>16.700000000000102</v>
      </c>
      <c r="C352" s="32">
        <f t="shared" si="21"/>
        <v>0.10922720832864351</v>
      </c>
      <c r="D352" s="32">
        <f t="shared" si="22"/>
        <v>8.1904018068557558E-2</v>
      </c>
      <c r="E352" s="32">
        <f t="shared" si="23"/>
        <v>2.7323190260085953E-2</v>
      </c>
    </row>
    <row r="353" spans="2:5" x14ac:dyDescent="0.25">
      <c r="B353" s="1">
        <f t="shared" si="20"/>
        <v>16.750000000000103</v>
      </c>
      <c r="C353" s="32">
        <f t="shared" si="21"/>
        <v>0.10735155536038173</v>
      </c>
      <c r="D353" s="32">
        <f t="shared" si="22"/>
        <v>8.0497559760654716E-2</v>
      </c>
      <c r="E353" s="32">
        <f t="shared" si="23"/>
        <v>2.685399559972701E-2</v>
      </c>
    </row>
    <row r="354" spans="2:5" x14ac:dyDescent="0.25">
      <c r="B354" s="1">
        <f t="shared" si="20"/>
        <v>16.800000000000104</v>
      </c>
      <c r="C354" s="32">
        <f t="shared" si="21"/>
        <v>0.10550811116236294</v>
      </c>
      <c r="D354" s="32">
        <f t="shared" si="22"/>
        <v>7.9115253197910559E-2</v>
      </c>
      <c r="E354" s="32">
        <f t="shared" si="23"/>
        <v>2.6392857964452392E-2</v>
      </c>
    </row>
    <row r="355" spans="2:5" x14ac:dyDescent="0.25">
      <c r="B355" s="1">
        <f t="shared" si="20"/>
        <v>16.850000000000104</v>
      </c>
      <c r="C355" s="32">
        <f t="shared" si="21"/>
        <v>0.10369632264459772</v>
      </c>
      <c r="D355" s="32">
        <f t="shared" si="22"/>
        <v>7.775668364581724E-2</v>
      </c>
      <c r="E355" s="32">
        <f t="shared" si="23"/>
        <v>2.5939638998780479E-2</v>
      </c>
    </row>
    <row r="356" spans="2:5" x14ac:dyDescent="0.25">
      <c r="B356" s="1">
        <f t="shared" si="20"/>
        <v>16.900000000000105</v>
      </c>
      <c r="C356" s="32">
        <f t="shared" si="21"/>
        <v>0.10191564621477478</v>
      </c>
      <c r="D356" s="32">
        <f t="shared" si="22"/>
        <v>7.6421443491700547E-2</v>
      </c>
      <c r="E356" s="32">
        <f t="shared" si="23"/>
        <v>2.5494202723074236E-2</v>
      </c>
    </row>
    <row r="357" spans="2:5" x14ac:dyDescent="0.25">
      <c r="B357" s="1">
        <f t="shared" si="20"/>
        <v>16.950000000000106</v>
      </c>
      <c r="C357" s="32">
        <f t="shared" si="21"/>
        <v>0.10016554761516668</v>
      </c>
      <c r="D357" s="32">
        <f t="shared" si="22"/>
        <v>7.5109132122423622E-2</v>
      </c>
      <c r="E357" s="32">
        <f t="shared" si="23"/>
        <v>2.5056415492743057E-2</v>
      </c>
    </row>
    <row r="358" spans="2:5" x14ac:dyDescent="0.25">
      <c r="B358" s="1">
        <f t="shared" si="20"/>
        <v>17.000000000000107</v>
      </c>
      <c r="C358" s="32">
        <f t="shared" si="21"/>
        <v>9.8445501762335977E-2</v>
      </c>
      <c r="D358" s="32">
        <f t="shared" si="22"/>
        <v>7.3819355804190565E-2</v>
      </c>
      <c r="E358" s="32">
        <f t="shared" si="23"/>
        <v>2.4626145958145409E-2</v>
      </c>
    </row>
    <row r="359" spans="2:5" x14ac:dyDescent="0.25">
      <c r="B359" s="1">
        <f t="shared" si="20"/>
        <v>17.050000000000107</v>
      </c>
      <c r="C359" s="32">
        <f t="shared" si="21"/>
        <v>9.6754992589594177E-2</v>
      </c>
      <c r="D359" s="32">
        <f t="shared" si="22"/>
        <v>7.2551727564414345E-2</v>
      </c>
      <c r="E359" s="32">
        <f t="shared" si="23"/>
        <v>2.4203265025179829E-2</v>
      </c>
    </row>
    <row r="360" spans="2:5" x14ac:dyDescent="0.25">
      <c r="B360" s="1">
        <f t="shared" si="20"/>
        <v>17.100000000000108</v>
      </c>
      <c r="C360" s="32">
        <f t="shared" si="21"/>
        <v>9.5093512892165818E-2</v>
      </c>
      <c r="D360" s="32">
        <f t="shared" si="22"/>
        <v>7.1305867075613164E-2</v>
      </c>
      <c r="E360" s="32">
        <f t="shared" si="23"/>
        <v>2.3787645816552652E-2</v>
      </c>
    </row>
    <row r="361" spans="2:5" x14ac:dyDescent="0.25">
      <c r="B361" s="1">
        <f t="shared" si="20"/>
        <v>17.150000000000109</v>
      </c>
      <c r="C361" s="32">
        <f t="shared" si="21"/>
        <v>9.346056417501121E-2</v>
      </c>
      <c r="D361" s="32">
        <f t="shared" si="22"/>
        <v>7.008140054130016E-2</v>
      </c>
      <c r="E361" s="32">
        <f t="shared" si="23"/>
        <v>2.3379163633711054E-2</v>
      </c>
    </row>
    <row r="362" spans="2:5" x14ac:dyDescent="0.25">
      <c r="B362" s="1">
        <f t="shared" si="20"/>
        <v>17.200000000000109</v>
      </c>
      <c r="C362" s="32">
        <f t="shared" si="21"/>
        <v>9.1855656503262939E-2</v>
      </c>
      <c r="D362" s="32">
        <f t="shared" si="22"/>
        <v>6.8877960583833386E-2</v>
      </c>
      <c r="E362" s="32">
        <f t="shared" si="23"/>
        <v>2.2977695919429553E-2</v>
      </c>
    </row>
    <row r="363" spans="2:5" x14ac:dyDescent="0.25">
      <c r="B363" s="1">
        <f t="shared" si="20"/>
        <v>17.25000000000011</v>
      </c>
      <c r="C363" s="32">
        <f t="shared" si="21"/>
        <v>9.0278308355230097E-2</v>
      </c>
      <c r="D363" s="32">
        <f t="shared" si="22"/>
        <v>6.7695186134190968E-2</v>
      </c>
      <c r="E363" s="32">
        <f t="shared" si="23"/>
        <v>2.2583122221039132E-2</v>
      </c>
    </row>
    <row r="364" spans="2:5" x14ac:dyDescent="0.25">
      <c r="B364" s="1">
        <f t="shared" si="20"/>
        <v>17.300000000000111</v>
      </c>
      <c r="C364" s="32">
        <f t="shared" si="21"/>
        <v>8.8728046477927008E-2</v>
      </c>
      <c r="D364" s="32">
        <f t="shared" si="22"/>
        <v>6.6532722323639382E-2</v>
      </c>
      <c r="E364" s="32">
        <f t="shared" si="23"/>
        <v>2.2195324154287623E-2</v>
      </c>
    </row>
    <row r="365" spans="2:5" x14ac:dyDescent="0.25">
      <c r="B365" s="1">
        <f t="shared" si="20"/>
        <v>17.350000000000112</v>
      </c>
      <c r="C365" s="32">
        <f t="shared" si="21"/>
        <v>8.7204405745082647E-2</v>
      </c>
      <c r="D365" s="32">
        <f t="shared" si="22"/>
        <v>6.5390220377261707E-2</v>
      </c>
      <c r="E365" s="32">
        <f t="shared" si="23"/>
        <v>2.1814185367820933E-2</v>
      </c>
    </row>
    <row r="366" spans="2:5" x14ac:dyDescent="0.25">
      <c r="B366" s="1">
        <f t="shared" si="20"/>
        <v>17.400000000000112</v>
      </c>
      <c r="C366" s="32">
        <f t="shared" si="21"/>
        <v>8.5706929017588696E-2</v>
      </c>
      <c r="D366" s="32">
        <f t="shared" si="22"/>
        <v>6.4267337509314737E-2</v>
      </c>
      <c r="E366" s="32">
        <f t="shared" si="23"/>
        <v>2.1439591508273962E-2</v>
      </c>
    </row>
    <row r="367" spans="2:5" x14ac:dyDescent="0.25">
      <c r="B367" s="1">
        <f t="shared" si="20"/>
        <v>17.450000000000113</v>
      </c>
      <c r="C367" s="32">
        <f t="shared" si="21"/>
        <v>8.4235167006343661E-2</v>
      </c>
      <c r="D367" s="32">
        <f t="shared" si="22"/>
        <v>6.3163736820382538E-2</v>
      </c>
      <c r="E367" s="32">
        <f t="shared" si="23"/>
        <v>2.1071430185961124E-2</v>
      </c>
    </row>
    <row r="368" spans="2:5" x14ac:dyDescent="0.25">
      <c r="B368" s="1">
        <f t="shared" si="20"/>
        <v>17.500000000000114</v>
      </c>
      <c r="C368" s="32">
        <f t="shared" si="21"/>
        <v>8.2788678137452165E-2</v>
      </c>
      <c r="D368" s="32">
        <f t="shared" si="22"/>
        <v>6.2079087196296276E-2</v>
      </c>
      <c r="E368" s="32">
        <f t="shared" si="23"/>
        <v>2.0709590941155889E-2</v>
      </c>
    </row>
    <row r="369" spans="2:5" x14ac:dyDescent="0.25">
      <c r="B369" s="1">
        <f t="shared" si="20"/>
        <v>17.550000000000114</v>
      </c>
      <c r="C369" s="32">
        <f t="shared" si="21"/>
        <v>8.1367028419739237E-2</v>
      </c>
      <c r="D369" s="32">
        <f t="shared" si="22"/>
        <v>6.1013063208789638E-2</v>
      </c>
      <c r="E369" s="32">
        <f t="shared" si="23"/>
        <v>2.0353965210949603E-2</v>
      </c>
    </row>
    <row r="370" spans="2:5" x14ac:dyDescent="0.25">
      <c r="B370" s="1">
        <f t="shared" si="20"/>
        <v>17.600000000000115</v>
      </c>
      <c r="C370" s="32">
        <f t="shared" si="21"/>
        <v>7.9969791314539809E-2</v>
      </c>
      <c r="D370" s="32">
        <f t="shared" si="22"/>
        <v>5.9965345017860619E-2</v>
      </c>
      <c r="E370" s="32">
        <f t="shared" si="23"/>
        <v>2.0004446296679187E-2</v>
      </c>
    </row>
    <row r="371" spans="2:5" x14ac:dyDescent="0.25">
      <c r="B371" s="1">
        <f t="shared" si="20"/>
        <v>17.650000000000116</v>
      </c>
      <c r="C371" s="32">
        <f t="shared" si="21"/>
        <v>7.8596547607723749E-2</v>
      </c>
      <c r="D371" s="32">
        <f t="shared" si="22"/>
        <v>5.8935618275809461E-2</v>
      </c>
      <c r="E371" s="32">
        <f t="shared" si="23"/>
        <v>1.9660929331914288E-2</v>
      </c>
    </row>
    <row r="372" spans="2:5" x14ac:dyDescent="0.25">
      <c r="B372" s="1">
        <f t="shared" si="20"/>
        <v>17.700000000000117</v>
      </c>
      <c r="C372" s="32">
        <f t="shared" si="21"/>
        <v>7.7246885283918876E-2</v>
      </c>
      <c r="D372" s="32">
        <f t="shared" si="22"/>
        <v>5.7923574032924835E-2</v>
      </c>
      <c r="E372" s="32">
        <f t="shared" si="23"/>
        <v>1.9323311250994048E-2</v>
      </c>
    </row>
    <row r="373" spans="2:5" x14ac:dyDescent="0.25">
      <c r="B373" s="1">
        <f t="shared" si="20"/>
        <v>17.750000000000117</v>
      </c>
      <c r="C373" s="32">
        <f t="shared" si="21"/>
        <v>7.5920399402893496E-2</v>
      </c>
      <c r="D373" s="32">
        <f t="shared" si="22"/>
        <v>5.6928908644789125E-2</v>
      </c>
      <c r="E373" s="32">
        <f t="shared" si="23"/>
        <v>1.8991490758104367E-2</v>
      </c>
    </row>
    <row r="374" spans="2:5" x14ac:dyDescent="0.25">
      <c r="B374" s="1">
        <f t="shared" si="20"/>
        <v>17.800000000000118</v>
      </c>
      <c r="C374" s="32">
        <f t="shared" si="21"/>
        <v>7.4616691978062061E-2</v>
      </c>
      <c r="D374" s="32">
        <f t="shared" si="22"/>
        <v>5.5951323681176127E-2</v>
      </c>
      <c r="E374" s="32">
        <f t="shared" si="23"/>
        <v>1.8665368296885934E-2</v>
      </c>
    </row>
    <row r="375" spans="2:5" x14ac:dyDescent="0.25">
      <c r="B375" s="1">
        <f t="shared" si="20"/>
        <v>17.850000000000119</v>
      </c>
      <c r="C375" s="32">
        <f t="shared" si="21"/>
        <v>7.3335371857076878E-2</v>
      </c>
      <c r="D375" s="32">
        <f t="shared" si="22"/>
        <v>5.4990525836512573E-2</v>
      </c>
      <c r="E375" s="32">
        <f t="shared" si="23"/>
        <v>1.8344846020564309E-2</v>
      </c>
    </row>
    <row r="376" spans="2:5" x14ac:dyDescent="0.25">
      <c r="B376" s="1">
        <f t="shared" si="20"/>
        <v>17.900000000000119</v>
      </c>
      <c r="C376" s="32">
        <f t="shared" si="21"/>
        <v>7.2076054604470363E-2</v>
      </c>
      <c r="D376" s="32">
        <f t="shared" si="22"/>
        <v>5.4046226841877536E-2</v>
      </c>
      <c r="E376" s="32">
        <f t="shared" si="23"/>
        <v>1.8029827762592824E-2</v>
      </c>
    </row>
    <row r="377" spans="2:5" x14ac:dyDescent="0.25">
      <c r="B377" s="1">
        <f t="shared" si="20"/>
        <v>17.95000000000012</v>
      </c>
      <c r="C377" s="32">
        <f t="shared" si="21"/>
        <v>7.0838362386312428E-2</v>
      </c>
      <c r="D377" s="32">
        <f t="shared" si="22"/>
        <v>5.31181433785127E-2</v>
      </c>
      <c r="E377" s="32">
        <f t="shared" si="23"/>
        <v>1.7720219007799732E-2</v>
      </c>
    </row>
    <row r="378" spans="2:5" x14ac:dyDescent="0.25">
      <c r="B378" s="1">
        <f t="shared" si="20"/>
        <v>18.000000000000121</v>
      </c>
      <c r="C378" s="32">
        <f t="shared" si="21"/>
        <v>6.9621923856848983E-2</v>
      </c>
      <c r="D378" s="32">
        <f t="shared" si="22"/>
        <v>5.2205996992818263E-2</v>
      </c>
      <c r="E378" s="32">
        <f t="shared" si="23"/>
        <v>1.7415926864030713E-2</v>
      </c>
    </row>
    <row r="379" spans="2:5" x14ac:dyDescent="0.25">
      <c r="B379" s="1">
        <f t="shared" si="20"/>
        <v>18.050000000000122</v>
      </c>
      <c r="C379" s="32">
        <f t="shared" si="21"/>
        <v>6.8426374047086513E-2</v>
      </c>
      <c r="D379" s="32">
        <f t="shared" si="22"/>
        <v>5.1309514012808179E-2</v>
      </c>
      <c r="E379" s="32">
        <f t="shared" si="23"/>
        <v>1.7116860034278331E-2</v>
      </c>
    </row>
    <row r="380" spans="2:5" x14ac:dyDescent="0.25">
      <c r="B380" s="1">
        <f t="shared" si="20"/>
        <v>18.100000000000122</v>
      </c>
      <c r="C380" s="32">
        <f t="shared" si="21"/>
        <v>6.7251354255290219E-2</v>
      </c>
      <c r="D380" s="32">
        <f t="shared" si="22"/>
        <v>5.0428425466000022E-2</v>
      </c>
      <c r="E380" s="32">
        <f t="shared" si="23"/>
        <v>1.6822928789290193E-2</v>
      </c>
    </row>
    <row r="381" spans="2:5" x14ac:dyDescent="0.25">
      <c r="B381" s="1">
        <f t="shared" si="20"/>
        <v>18.150000000000123</v>
      </c>
      <c r="C381" s="32">
        <f t="shared" si="21"/>
        <v>6.6096511939362557E-2</v>
      </c>
      <c r="D381" s="32">
        <f t="shared" si="22"/>
        <v>4.9562466998715179E-2</v>
      </c>
      <c r="E381" s="32">
        <f t="shared" si="23"/>
        <v>1.6534044940647374E-2</v>
      </c>
    </row>
    <row r="382" spans="2:5" x14ac:dyDescent="0.25">
      <c r="B382" s="1">
        <f t="shared" si="20"/>
        <v>18.200000000000124</v>
      </c>
      <c r="C382" s="32">
        <f t="shared" si="21"/>
        <v>6.4961500611069659E-2</v>
      </c>
      <c r="D382" s="32">
        <f t="shared" si="22"/>
        <v>4.871137879676448E-2</v>
      </c>
      <c r="E382" s="32">
        <f t="shared" si="23"/>
        <v>1.6250121814305178E-2</v>
      </c>
    </row>
    <row r="383" spans="2:5" x14ac:dyDescent="0.25">
      <c r="B383" s="1">
        <f t="shared" si="20"/>
        <v>18.250000000000124</v>
      </c>
      <c r="C383" s="32">
        <f t="shared" si="21"/>
        <v>6.3845979732084238E-2</v>
      </c>
      <c r="D383" s="32">
        <f t="shared" si="22"/>
        <v>4.7874905507495999E-2</v>
      </c>
      <c r="E383" s="32">
        <f t="shared" si="23"/>
        <v>1.5971074224588239E-2</v>
      </c>
    </row>
    <row r="384" spans="2:5" x14ac:dyDescent="0.25">
      <c r="B384" s="1">
        <f t="shared" si="20"/>
        <v>18.300000000000125</v>
      </c>
      <c r="C384" s="32">
        <f t="shared" si="21"/>
        <v>6.2749614611813498E-2</v>
      </c>
      <c r="D384" s="32">
        <f t="shared" si="22"/>
        <v>4.7052796163181261E-2</v>
      </c>
      <c r="E384" s="32">
        <f t="shared" si="23"/>
        <v>1.5696818448632244E-2</v>
      </c>
    </row>
    <row r="385" spans="2:5" x14ac:dyDescent="0.25">
      <c r="B385" s="1">
        <f t="shared" si="20"/>
        <v>18.350000000000126</v>
      </c>
      <c r="C385" s="32">
        <f t="shared" si="21"/>
        <v>6.1672076306981904E-2</v>
      </c>
      <c r="D385" s="32">
        <f t="shared" si="22"/>
        <v>4.6244804105717435E-2</v>
      </c>
      <c r="E385" s="32">
        <f t="shared" si="23"/>
        <v>1.5427272201264466E-2</v>
      </c>
    </row>
    <row r="386" spans="2:5" x14ac:dyDescent="0.25">
      <c r="B386" s="1">
        <f t="shared" si="20"/>
        <v>18.400000000000126</v>
      </c>
      <c r="C386" s="32">
        <f t="shared" si="21"/>
        <v>6.0613041522937845E-2</v>
      </c>
      <c r="D386" s="32">
        <f t="shared" si="22"/>
        <v>4.5450686912622149E-2</v>
      </c>
      <c r="E386" s="32">
        <f t="shared" si="23"/>
        <v>1.5162354610315695E-2</v>
      </c>
    </row>
    <row r="387" spans="2:5" x14ac:dyDescent="0.25">
      <c r="B387" s="1">
        <f t="shared" si="20"/>
        <v>18.450000000000127</v>
      </c>
      <c r="C387" s="32">
        <f t="shared" si="21"/>
        <v>5.9572192516655409E-2</v>
      </c>
      <c r="D387" s="32">
        <f t="shared" si="22"/>
        <v>4.4670206324299355E-2</v>
      </c>
      <c r="E387" s="32">
        <f t="shared" si="23"/>
        <v>1.490198619235605E-2</v>
      </c>
    </row>
    <row r="388" spans="2:5" x14ac:dyDescent="0.25">
      <c r="B388" s="1">
        <f t="shared" si="20"/>
        <v>18.500000000000128</v>
      </c>
      <c r="C388" s="32">
        <f t="shared" si="21"/>
        <v>5.8549217001401588E-2</v>
      </c>
      <c r="D388" s="32">
        <f t="shared" si="22"/>
        <v>4.3903128172553998E-2</v>
      </c>
      <c r="E388" s="32">
        <f t="shared" si="23"/>
        <v>1.4646088828847586E-2</v>
      </c>
    </row>
    <row r="389" spans="2:5" x14ac:dyDescent="0.25">
      <c r="B389" s="1">
        <f t="shared" si="20"/>
        <v>18.550000000000129</v>
      </c>
      <c r="C389" s="32">
        <f t="shared" si="21"/>
        <v>5.7543808053040796E-2</v>
      </c>
      <c r="D389" s="32">
        <f t="shared" si="22"/>
        <v>4.314922231033453E-2</v>
      </c>
      <c r="E389" s="32">
        <f t="shared" si="23"/>
        <v>1.4394585742706268E-2</v>
      </c>
    </row>
    <row r="390" spans="2:5" x14ac:dyDescent="0.25">
      <c r="B390" s="1">
        <f t="shared" si="20"/>
        <v>18.600000000000129</v>
      </c>
      <c r="C390" s="32">
        <f t="shared" si="21"/>
        <v>5.6555664017948121E-2</v>
      </c>
      <c r="D390" s="32">
        <f t="shared" si="22"/>
        <v>4.240826254268161E-2</v>
      </c>
      <c r="E390" s="32">
        <f t="shared" si="23"/>
        <v>1.4147401475266512E-2</v>
      </c>
    </row>
    <row r="391" spans="2:5" x14ac:dyDescent="0.25">
      <c r="B391" s="1">
        <f t="shared" si="20"/>
        <v>18.65000000000013</v>
      </c>
      <c r="C391" s="32">
        <f t="shared" si="21"/>
        <v>5.5584488422503894E-2</v>
      </c>
      <c r="D391" s="32">
        <f t="shared" si="22"/>
        <v>4.168002655886268E-2</v>
      </c>
      <c r="E391" s="32">
        <f t="shared" si="23"/>
        <v>1.3904461863641217E-2</v>
      </c>
    </row>
    <row r="392" spans="2:5" x14ac:dyDescent="0.25">
      <c r="B392" s="1">
        <f t="shared" si="20"/>
        <v>18.700000000000131</v>
      </c>
      <c r="C392" s="32">
        <f t="shared" si="21"/>
        <v>5.4629989884142499E-2</v>
      </c>
      <c r="D392" s="32">
        <f t="shared" si="22"/>
        <v>4.096429586567181E-2</v>
      </c>
      <c r="E392" s="32">
        <f t="shared" si="23"/>
        <v>1.3665694018470693E-2</v>
      </c>
    </row>
    <row r="393" spans="2:5" x14ac:dyDescent="0.25">
      <c r="B393" s="1">
        <f t="shared" si="20"/>
        <v>18.750000000000131</v>
      </c>
      <c r="C393" s="32">
        <f t="shared" si="21"/>
        <v>5.3691882023928744E-2</v>
      </c>
      <c r="D393" s="32">
        <f t="shared" si="22"/>
        <v>4.0260855721875197E-2</v>
      </c>
      <c r="E393" s="32">
        <f t="shared" si="23"/>
        <v>1.3431026302053544E-2</v>
      </c>
    </row>
    <row r="394" spans="2:5" x14ac:dyDescent="0.25">
      <c r="B394" s="1">
        <f t="shared" si="20"/>
        <v>18.800000000000132</v>
      </c>
      <c r="C394" s="32">
        <f t="shared" si="21"/>
        <v>5.2769883380635242E-2</v>
      </c>
      <c r="D394" s="32">
        <f t="shared" si="22"/>
        <v>3.9569495073782039E-2</v>
      </c>
      <c r="E394" s="32">
        <f t="shared" si="23"/>
        <v>1.3200388306853203E-2</v>
      </c>
    </row>
    <row r="395" spans="2:5" x14ac:dyDescent="0.25">
      <c r="B395" s="1">
        <f t="shared" si="20"/>
        <v>18.850000000000133</v>
      </c>
      <c r="C395" s="32">
        <f t="shared" si="21"/>
        <v>5.186371732629546E-2</v>
      </c>
      <c r="D395" s="32">
        <f t="shared" si="22"/>
        <v>3.8890006491922029E-2</v>
      </c>
      <c r="E395" s="32">
        <f t="shared" si="23"/>
        <v>1.2973710834373433E-2</v>
      </c>
    </row>
    <row r="396" spans="2:5" x14ac:dyDescent="0.25">
      <c r="B396" s="1">
        <f t="shared" si="20"/>
        <v>18.900000000000134</v>
      </c>
      <c r="C396" s="32">
        <f t="shared" si="21"/>
        <v>5.0973111983206698E-2</v>
      </c>
      <c r="D396" s="32">
        <f t="shared" si="22"/>
        <v>3.8222186108809966E-2</v>
      </c>
      <c r="E396" s="32">
        <f t="shared" si="23"/>
        <v>1.2750925874396734E-2</v>
      </c>
    </row>
    <row r="397" spans="2:5" x14ac:dyDescent="0.25">
      <c r="B397" s="1">
        <f t="shared" si="20"/>
        <v>18.950000000000134</v>
      </c>
      <c r="C397" s="32">
        <f t="shared" si="21"/>
        <v>5.0097800142358595E-2</v>
      </c>
      <c r="D397" s="32">
        <f t="shared" si="22"/>
        <v>3.7565833557779447E-2</v>
      </c>
      <c r="E397" s="32">
        <f t="shared" si="23"/>
        <v>1.2531966584579144E-2</v>
      </c>
    </row>
    <row r="398" spans="2:5" x14ac:dyDescent="0.25">
      <c r="B398" s="1">
        <f t="shared" si="20"/>
        <v>19.000000000000135</v>
      </c>
      <c r="C398" s="32">
        <f t="shared" si="21"/>
        <v>4.923751918326208E-2</v>
      </c>
      <c r="D398" s="32">
        <f t="shared" si="22"/>
        <v>3.6920751912866638E-2</v>
      </c>
      <c r="E398" s="32">
        <f t="shared" si="23"/>
        <v>1.2316767270395443E-2</v>
      </c>
    </row>
    <row r="399" spans="2:5" x14ac:dyDescent="0.25">
      <c r="B399" s="1">
        <f t="shared" si="20"/>
        <v>19.050000000000136</v>
      </c>
      <c r="C399" s="32">
        <f t="shared" si="21"/>
        <v>4.8392010995155103E-2</v>
      </c>
      <c r="D399" s="32">
        <f t="shared" si="22"/>
        <v>3.6286747629726251E-2</v>
      </c>
      <c r="E399" s="32">
        <f t="shared" si="23"/>
        <v>1.2105263365428852E-2</v>
      </c>
    </row>
    <row r="400" spans="2:5" x14ac:dyDescent="0.25">
      <c r="B400" s="1">
        <f t="shared" si="20"/>
        <v>19.100000000000136</v>
      </c>
      <c r="C400" s="32">
        <f t="shared" si="21"/>
        <v>4.7561021899561594E-2</v>
      </c>
      <c r="D400" s="32">
        <f t="shared" si="22"/>
        <v>3.5663630487562534E-2</v>
      </c>
      <c r="E400" s="32">
        <f t="shared" si="23"/>
        <v>1.189739141199906E-2</v>
      </c>
    </row>
    <row r="401" spans="2:5" x14ac:dyDescent="0.25">
      <c r="B401" s="1">
        <f t="shared" si="20"/>
        <v>19.150000000000137</v>
      </c>
      <c r="C401" s="32">
        <f t="shared" si="21"/>
        <v>4.6744302574180052E-2</v>
      </c>
      <c r="D401" s="32">
        <f t="shared" si="22"/>
        <v>3.5051213532057056E-2</v>
      </c>
      <c r="E401" s="32">
        <f t="shared" si="23"/>
        <v>1.1693089042123E-2</v>
      </c>
    </row>
    <row r="402" spans="2:5" x14ac:dyDescent="0.25">
      <c r="B402" s="1">
        <f t="shared" si="20"/>
        <v>19.200000000000138</v>
      </c>
      <c r="C402" s="32">
        <f t="shared" si="21"/>
        <v>4.5941607978079169E-2</v>
      </c>
      <c r="D402" s="32">
        <f t="shared" si="22"/>
        <v>3.444931301927668E-2</v>
      </c>
      <c r="E402" s="32">
        <f t="shared" si="23"/>
        <v>1.1492294958802491E-2</v>
      </c>
    </row>
    <row r="403" spans="2:5" x14ac:dyDescent="0.25">
      <c r="B403" s="1">
        <f t="shared" ref="B403:B466" si="24">B402+$D$13</f>
        <v>19.250000000000139</v>
      </c>
      <c r="C403" s="32">
        <f t="shared" ref="C403:C466" si="25">D403+E403</f>
        <v>4.5152697278177958E-2</v>
      </c>
      <c r="D403" s="32">
        <f t="shared" ref="D403:D466" si="26">IF(B403&lt;=$D$9,($D$12/($G$14*$G$9))*(1-EXP(-$G$14*B403)),($D$12/($G$14*$G$9))*(1-EXP(-$G$14*$D$9))*EXP(-$G$14*(B403-$D$9)))</f>
        <v>3.3857748360544643E-2</v>
      </c>
      <c r="E403" s="32">
        <f t="shared" ref="E403:E466" si="27">($D$11/$G$9)*EXP(-$G$14*B403)</f>
        <v>1.1294948917633316E-2</v>
      </c>
    </row>
    <row r="404" spans="2:5" x14ac:dyDescent="0.25">
      <c r="B404" s="1">
        <f t="shared" si="24"/>
        <v>19.300000000000139</v>
      </c>
      <c r="C404" s="32">
        <f t="shared" si="25"/>
        <v>4.4377333776988534E-2</v>
      </c>
      <c r="D404" s="32">
        <f t="shared" si="26"/>
        <v>3.3276342068258538E-2</v>
      </c>
      <c r="E404" s="32">
        <f t="shared" si="27"/>
        <v>1.1100991708729999E-2</v>
      </c>
    </row>
    <row r="405" spans="2:5" x14ac:dyDescent="0.25">
      <c r="B405" s="1">
        <f t="shared" si="24"/>
        <v>19.35000000000014</v>
      </c>
      <c r="C405" s="32">
        <f t="shared" si="25"/>
        <v>4.3615284841599544E-2</v>
      </c>
      <c r="D405" s="32">
        <f t="shared" si="26"/>
        <v>3.2704919702638502E-2</v>
      </c>
      <c r="E405" s="32">
        <f t="shared" si="27"/>
        <v>1.0910365138961042E-2</v>
      </c>
    </row>
    <row r="406" spans="2:5" x14ac:dyDescent="0.25">
      <c r="B406" s="1">
        <f t="shared" si="24"/>
        <v>19.400000000000141</v>
      </c>
      <c r="C406" s="32">
        <f t="shared" si="25"/>
        <v>4.2866321833879097E-2</v>
      </c>
      <c r="D406" s="32">
        <f t="shared" si="26"/>
        <v>3.214330981938994E-2</v>
      </c>
      <c r="E406" s="32">
        <f t="shared" si="27"/>
        <v>1.0723012014489157E-2</v>
      </c>
    </row>
    <row r="407" spans="2:5" x14ac:dyDescent="0.25">
      <c r="B407" s="1">
        <f t="shared" si="24"/>
        <v>19.450000000000141</v>
      </c>
      <c r="C407" s="32">
        <f t="shared" si="25"/>
        <v>4.2130220041876242E-2</v>
      </c>
      <c r="D407" s="32">
        <f t="shared" si="26"/>
        <v>3.1591343918264833E-2</v>
      </c>
      <c r="E407" s="32">
        <f t="shared" si="27"/>
        <v>1.053887612361141E-2</v>
      </c>
    </row>
    <row r="408" spans="2:5" x14ac:dyDescent="0.25">
      <c r="B408" s="1">
        <f t="shared" si="24"/>
        <v>19.500000000000142</v>
      </c>
      <c r="C408" s="32">
        <f t="shared" si="25"/>
        <v>4.1406758612400646E-2</v>
      </c>
      <c r="D408" s="32">
        <f t="shared" si="26"/>
        <v>3.10488563925067E-2</v>
      </c>
      <c r="E408" s="32">
        <f t="shared" si="27"/>
        <v>1.0357902219893942E-2</v>
      </c>
    </row>
    <row r="409" spans="2:5" x14ac:dyDescent="0.25">
      <c r="B409" s="1">
        <f t="shared" si="24"/>
        <v>19.550000000000143</v>
      </c>
      <c r="C409" s="32">
        <f t="shared" si="25"/>
        <v>4.0695720484759661E-2</v>
      </c>
      <c r="D409" s="32">
        <f t="shared" si="26"/>
        <v>3.0515684479163301E-2</v>
      </c>
      <c r="E409" s="32">
        <f t="shared" si="27"/>
        <v>1.018003600559636E-2</v>
      </c>
    </row>
    <row r="410" spans="2:5" x14ac:dyDescent="0.25">
      <c r="B410" s="1">
        <f t="shared" si="24"/>
        <v>19.600000000000144</v>
      </c>
      <c r="C410" s="32">
        <f t="shared" si="25"/>
        <v>3.999689232563354E-2</v>
      </c>
      <c r="D410" s="32">
        <f t="shared" si="26"/>
        <v>2.9991668210252835E-2</v>
      </c>
      <c r="E410" s="32">
        <f t="shared" si="27"/>
        <v>1.0005224115380707E-2</v>
      </c>
    </row>
    <row r="411" spans="2:5" x14ac:dyDescent="0.25">
      <c r="B411" s="1">
        <f t="shared" si="24"/>
        <v>19.650000000000144</v>
      </c>
      <c r="C411" s="32">
        <f t="shared" si="25"/>
        <v>3.9310064465068774E-2</v>
      </c>
      <c r="D411" s="32">
        <f t="shared" si="26"/>
        <v>2.9476650364768511E-2</v>
      </c>
      <c r="E411" s="32">
        <f t="shared" si="27"/>
        <v>9.833414100300265E-3</v>
      </c>
    </row>
    <row r="412" spans="2:5" x14ac:dyDescent="0.25">
      <c r="B412" s="1">
        <f t="shared" si="24"/>
        <v>19.700000000000145</v>
      </c>
      <c r="C412" s="32">
        <f t="shared" si="25"/>
        <v>3.8635030833570796E-2</v>
      </c>
      <c r="D412" s="32">
        <f t="shared" si="26"/>
        <v>2.8970476421507563E-2</v>
      </c>
      <c r="E412" s="32">
        <f t="shared" si="27"/>
        <v>9.664554412063233E-3</v>
      </c>
    </row>
    <row r="413" spans="2:5" x14ac:dyDescent="0.25">
      <c r="B413" s="1">
        <f t="shared" si="24"/>
        <v>19.750000000000146</v>
      </c>
      <c r="C413" s="32">
        <f t="shared" si="25"/>
        <v>3.797158890027668E-2</v>
      </c>
      <c r="D413" s="32">
        <f t="shared" si="26"/>
        <v>2.8472994512710018E-2</v>
      </c>
      <c r="E413" s="32">
        <f t="shared" si="27"/>
        <v>9.4985943875666636E-3</v>
      </c>
    </row>
    <row r="414" spans="2:5" x14ac:dyDescent="0.25">
      <c r="B414" s="1">
        <f t="shared" si="24"/>
        <v>19.800000000000146</v>
      </c>
      <c r="C414" s="32">
        <f t="shared" si="25"/>
        <v>3.7319539612189701E-2</v>
      </c>
      <c r="D414" s="32">
        <f t="shared" si="26"/>
        <v>2.7984055378493765E-2</v>
      </c>
      <c r="E414" s="32">
        <f t="shared" si="27"/>
        <v>9.3354842336959374E-3</v>
      </c>
    </row>
    <row r="415" spans="2:5" x14ac:dyDescent="0.25">
      <c r="B415" s="1">
        <f t="shared" si="24"/>
        <v>19.850000000000147</v>
      </c>
      <c r="C415" s="32">
        <f t="shared" si="25"/>
        <v>3.6678687334457241E-2</v>
      </c>
      <c r="D415" s="32">
        <f t="shared" si="26"/>
        <v>2.7503512322071887E-2</v>
      </c>
      <c r="E415" s="32">
        <f t="shared" si="27"/>
        <v>9.1751750123853556E-3</v>
      </c>
    </row>
    <row r="416" spans="2:5" x14ac:dyDescent="0.25">
      <c r="B416" s="1">
        <f t="shared" si="24"/>
        <v>19.900000000000148</v>
      </c>
      <c r="C416" s="32">
        <f t="shared" si="25"/>
        <v>3.6048839791674434E-2</v>
      </c>
      <c r="D416" s="32">
        <f t="shared" si="26"/>
        <v>2.7031221165739253E-2</v>
      </c>
      <c r="E416" s="32">
        <f t="shared" si="27"/>
        <v>9.0176186259351802E-3</v>
      </c>
    </row>
    <row r="417" spans="2:5" x14ac:dyDescent="0.25">
      <c r="B417" s="1">
        <f t="shared" si="24"/>
        <v>19.950000000000149</v>
      </c>
      <c r="C417" s="32">
        <f t="shared" si="25"/>
        <v>3.5429808010195532E-2</v>
      </c>
      <c r="D417" s="32">
        <f t="shared" si="26"/>
        <v>2.656704020761471E-2</v>
      </c>
      <c r="E417" s="32">
        <f t="shared" si="27"/>
        <v>8.8627678025808201E-3</v>
      </c>
    </row>
    <row r="418" spans="2:5" x14ac:dyDescent="0.25">
      <c r="B418" s="1">
        <f t="shared" si="24"/>
        <v>20.000000000000149</v>
      </c>
      <c r="C418" s="32">
        <f t="shared" si="25"/>
        <v>3.4821406261435976E-2</v>
      </c>
      <c r="D418" s="32">
        <f t="shared" si="26"/>
        <v>2.6110830179126077E-2</v>
      </c>
      <c r="E418" s="32">
        <f t="shared" si="27"/>
        <v>8.7105760823099013E-3</v>
      </c>
    </row>
    <row r="419" spans="2:5" x14ac:dyDescent="0.25">
      <c r="B419" s="1">
        <f t="shared" si="24"/>
        <v>20.05000000000015</v>
      </c>
      <c r="C419" s="32">
        <f t="shared" si="25"/>
        <v>3.4223452006148229E-2</v>
      </c>
      <c r="D419" s="32">
        <f t="shared" si="26"/>
        <v>2.5662454203225431E-2</v>
      </c>
      <c r="E419" s="32">
        <f t="shared" si="27"/>
        <v>8.5609978029227984E-3</v>
      </c>
    </row>
    <row r="420" spans="2:5" x14ac:dyDescent="0.25">
      <c r="B420" s="1">
        <f t="shared" si="24"/>
        <v>20.100000000000151</v>
      </c>
      <c r="C420" s="32">
        <f t="shared" si="25"/>
        <v>3.3635765839654261E-2</v>
      </c>
      <c r="D420" s="32">
        <f t="shared" si="26"/>
        <v>2.5221777753321684E-2</v>
      </c>
      <c r="E420" s="32">
        <f t="shared" si="27"/>
        <v>8.4139880863325807E-3</v>
      </c>
    </row>
    <row r="421" spans="2:5" x14ac:dyDescent="0.25">
      <c r="B421" s="1">
        <f t="shared" si="24"/>
        <v>20.150000000000151</v>
      </c>
      <c r="C421" s="32">
        <f t="shared" si="25"/>
        <v>3.3058171438018702E-2</v>
      </c>
      <c r="D421" s="32">
        <f t="shared" si="26"/>
        <v>2.4788668612918518E-2</v>
      </c>
      <c r="E421" s="32">
        <f t="shared" si="27"/>
        <v>8.2695028251001824E-3</v>
      </c>
    </row>
    <row r="422" spans="2:5" x14ac:dyDescent="0.25">
      <c r="B422" s="1">
        <f t="shared" si="24"/>
        <v>20.200000000000152</v>
      </c>
      <c r="C422" s="32">
        <f t="shared" si="25"/>
        <v>3.2490495505146134E-2</v>
      </c>
      <c r="D422" s="32">
        <f t="shared" si="26"/>
        <v>2.436299683594528E-2</v>
      </c>
      <c r="E422" s="32">
        <f t="shared" si="27"/>
        <v>8.1274986692008565E-3</v>
      </c>
    </row>
    <row r="423" spans="2:5" x14ac:dyDescent="0.25">
      <c r="B423" s="1">
        <f t="shared" si="24"/>
        <v>20.250000000000153</v>
      </c>
      <c r="C423" s="32">
        <f t="shared" si="25"/>
        <v>3.1932567720787078E-2</v>
      </c>
      <c r="D423" s="32">
        <f t="shared" si="26"/>
        <v>2.394463470776928E-2</v>
      </c>
      <c r="E423" s="32">
        <f t="shared" si="27"/>
        <v>7.9879330130177978E-3</v>
      </c>
    </row>
    <row r="424" spans="2:5" x14ac:dyDescent="0.25">
      <c r="B424" s="1">
        <f t="shared" si="24"/>
        <v>20.300000000000153</v>
      </c>
      <c r="C424" s="32">
        <f t="shared" si="25"/>
        <v>3.1384220689436561E-2</v>
      </c>
      <c r="D424" s="32">
        <f t="shared" si="26"/>
        <v>2.3533456706877395E-2</v>
      </c>
      <c r="E424" s="32">
        <f t="shared" si="27"/>
        <v>7.8507639825591679E-3</v>
      </c>
    </row>
    <row r="425" spans="2:5" x14ac:dyDescent="0.25">
      <c r="B425" s="1">
        <f t="shared" si="24"/>
        <v>20.350000000000154</v>
      </c>
      <c r="C425" s="32">
        <f t="shared" si="25"/>
        <v>3.0845289890110369E-2</v>
      </c>
      <c r="D425" s="32">
        <f t="shared" si="26"/>
        <v>2.3129339467215793E-2</v>
      </c>
      <c r="E425" s="32">
        <f t="shared" si="27"/>
        <v>7.7159504228945762E-3</v>
      </c>
    </row>
    <row r="426" spans="2:5" x14ac:dyDescent="0.25">
      <c r="B426" s="1">
        <f t="shared" si="24"/>
        <v>20.400000000000155</v>
      </c>
      <c r="C426" s="32">
        <f t="shared" si="25"/>
        <v>3.0315613626983623E-2</v>
      </c>
      <c r="D426" s="32">
        <f t="shared" si="26"/>
        <v>2.2732161741176239E-2</v>
      </c>
      <c r="E426" s="32">
        <f t="shared" si="27"/>
        <v>7.583451885807382E-3</v>
      </c>
    </row>
    <row r="427" spans="2:5" x14ac:dyDescent="0.25">
      <c r="B427" s="1">
        <f t="shared" si="24"/>
        <v>20.450000000000156</v>
      </c>
      <c r="C427" s="32">
        <f t="shared" si="25"/>
        <v>2.9795032980877153E-2</v>
      </c>
      <c r="D427" s="32">
        <f t="shared" si="26"/>
        <v>2.2341804363218202E-2</v>
      </c>
      <c r="E427" s="32">
        <f t="shared" si="27"/>
        <v>7.453228617658951E-3</v>
      </c>
    </row>
    <row r="428" spans="2:5" x14ac:dyDescent="0.25">
      <c r="B428" s="1">
        <f t="shared" si="24"/>
        <v>20.500000000000156</v>
      </c>
      <c r="C428" s="32">
        <f t="shared" si="25"/>
        <v>2.9283391761576794E-2</v>
      </c>
      <c r="D428" s="32">
        <f t="shared" si="26"/>
        <v>2.195815021411544E-2</v>
      </c>
      <c r="E428" s="32">
        <f t="shared" si="27"/>
        <v>7.3252415474613555E-3</v>
      </c>
    </row>
    <row r="429" spans="2:5" x14ac:dyDescent="0.25">
      <c r="B429" s="1">
        <f t="shared" si="24"/>
        <v>20.550000000000157</v>
      </c>
      <c r="C429" s="32">
        <f t="shared" si="25"/>
        <v>2.8780536460971531E-2</v>
      </c>
      <c r="D429" s="32">
        <f t="shared" si="26"/>
        <v>2.1581084185816678E-2</v>
      </c>
      <c r="E429" s="32">
        <f t="shared" si="27"/>
        <v>7.1994522751548523E-3</v>
      </c>
    </row>
    <row r="430" spans="2:5" x14ac:dyDescent="0.25">
      <c r="B430" s="1">
        <f t="shared" si="24"/>
        <v>20.600000000000158</v>
      </c>
      <c r="C430" s="32">
        <f t="shared" si="25"/>
        <v>2.8286316206996284E-2</v>
      </c>
      <c r="D430" s="32">
        <f t="shared" si="26"/>
        <v>2.1210493146909565E-2</v>
      </c>
      <c r="E430" s="32">
        <f t="shared" si="27"/>
        <v>7.0758230600867179E-3</v>
      </c>
    </row>
    <row r="431" spans="2:5" x14ac:dyDescent="0.25">
      <c r="B431" s="1">
        <f t="shared" si="24"/>
        <v>20.650000000000158</v>
      </c>
      <c r="C431" s="32">
        <f t="shared" si="25"/>
        <v>2.7800582718365753E-2</v>
      </c>
      <c r="D431" s="32">
        <f t="shared" si="26"/>
        <v>2.0846265908677882E-2</v>
      </c>
      <c r="E431" s="32">
        <f t="shared" si="27"/>
        <v>6.95431680968787E-3</v>
      </c>
    </row>
    <row r="432" spans="2:5" x14ac:dyDescent="0.25">
      <c r="B432" s="1">
        <f t="shared" si="24"/>
        <v>20.700000000000159</v>
      </c>
      <c r="C432" s="32">
        <f t="shared" si="25"/>
        <v>2.7323190260085402E-2</v>
      </c>
      <c r="D432" s="32">
        <f t="shared" si="26"/>
        <v>2.0488293191741436E-2</v>
      </c>
      <c r="E432" s="32">
        <f t="shared" si="27"/>
        <v>6.8348970683439637E-3</v>
      </c>
    </row>
    <row r="433" spans="2:5" x14ac:dyDescent="0.25">
      <c r="B433" s="1">
        <f t="shared" si="24"/>
        <v>20.75000000000016</v>
      </c>
      <c r="C433" s="32">
        <f t="shared" si="25"/>
        <v>2.6853995599726486E-2</v>
      </c>
      <c r="D433" s="32">
        <f t="shared" si="26"/>
        <v>2.0136467593268925E-2</v>
      </c>
      <c r="E433" s="32">
        <f t="shared" si="27"/>
        <v>6.7175280064575606E-3</v>
      </c>
    </row>
    <row r="434" spans="2:5" x14ac:dyDescent="0.25">
      <c r="B434" s="1">
        <f t="shared" si="24"/>
        <v>20.800000000000161</v>
      </c>
      <c r="C434" s="32">
        <f t="shared" si="25"/>
        <v>2.6392857964451875E-2</v>
      </c>
      <c r="D434" s="32">
        <f t="shared" si="26"/>
        <v>1.9790683554753687E-2</v>
      </c>
      <c r="E434" s="32">
        <f t="shared" si="27"/>
        <v>6.6021744096981883E-3</v>
      </c>
    </row>
    <row r="435" spans="2:5" x14ac:dyDescent="0.25">
      <c r="B435" s="1">
        <f t="shared" si="24"/>
        <v>20.850000000000161</v>
      </c>
      <c r="C435" s="32">
        <f t="shared" si="25"/>
        <v>2.593963899877998E-2</v>
      </c>
      <c r="D435" s="32">
        <f t="shared" si="26"/>
        <v>1.9450837330343043E-2</v>
      </c>
      <c r="E435" s="32">
        <f t="shared" si="27"/>
        <v>6.4888016684369366E-3</v>
      </c>
    </row>
    <row r="436" spans="2:5" x14ac:dyDescent="0.25">
      <c r="B436" s="1">
        <f t="shared" si="24"/>
        <v>20.900000000000162</v>
      </c>
      <c r="C436" s="32">
        <f t="shared" si="25"/>
        <v>2.5494202723073737E-2</v>
      </c>
      <c r="D436" s="32">
        <f t="shared" si="26"/>
        <v>1.9116826955711253E-2</v>
      </c>
      <c r="E436" s="32">
        <f t="shared" si="27"/>
        <v>6.3773757673624828E-3</v>
      </c>
    </row>
    <row r="437" spans="2:5" x14ac:dyDescent="0.25">
      <c r="B437" s="1">
        <f t="shared" si="24"/>
        <v>20.950000000000163</v>
      </c>
      <c r="C437" s="32">
        <f t="shared" si="25"/>
        <v>2.5056415492742568E-2</v>
      </c>
      <c r="D437" s="32">
        <f t="shared" si="26"/>
        <v>1.8788552217467076E-2</v>
      </c>
      <c r="E437" s="32">
        <f t="shared" si="27"/>
        <v>6.2678632752754928E-3</v>
      </c>
    </row>
    <row r="438" spans="2:5" x14ac:dyDescent="0.25">
      <c r="B438" s="1">
        <f t="shared" si="24"/>
        <v>21.000000000000163</v>
      </c>
      <c r="C438" s="32">
        <f t="shared" si="25"/>
        <v>2.4626145958144927E-2</v>
      </c>
      <c r="D438" s="32">
        <f t="shared" si="26"/>
        <v>1.8465914623086725E-2</v>
      </c>
      <c r="E438" s="32">
        <f t="shared" si="27"/>
        <v>6.1602313350582038E-3</v>
      </c>
    </row>
    <row r="439" spans="2:5" x14ac:dyDescent="0.25">
      <c r="B439" s="1">
        <f t="shared" si="24"/>
        <v>21.050000000000164</v>
      </c>
      <c r="C439" s="32">
        <f t="shared" si="25"/>
        <v>2.4203265025179339E-2</v>
      </c>
      <c r="D439" s="32">
        <f t="shared" si="26"/>
        <v>1.8148817371363046E-2</v>
      </c>
      <c r="E439" s="32">
        <f t="shared" si="27"/>
        <v>6.0544476538162938E-3</v>
      </c>
    </row>
    <row r="440" spans="2:5" x14ac:dyDescent="0.25">
      <c r="B440" s="1">
        <f t="shared" si="24"/>
        <v>21.100000000000165</v>
      </c>
      <c r="C440" s="32">
        <f t="shared" si="25"/>
        <v>2.3787645816552187E-2</v>
      </c>
      <c r="D440" s="32">
        <f t="shared" si="26"/>
        <v>1.7837165323362193E-2</v>
      </c>
      <c r="E440" s="32">
        <f t="shared" si="27"/>
        <v>5.9504804931899925E-3</v>
      </c>
    </row>
    <row r="441" spans="2:5" x14ac:dyDescent="0.25">
      <c r="B441" s="1">
        <f t="shared" si="24"/>
        <v>21.150000000000166</v>
      </c>
      <c r="C441" s="32">
        <f t="shared" si="25"/>
        <v>2.3379163633710592E-2</v>
      </c>
      <c r="D441" s="32">
        <f t="shared" si="26"/>
        <v>1.7530864973878957E-2</v>
      </c>
      <c r="E441" s="32">
        <f t="shared" si="27"/>
        <v>5.8482986598316347E-3</v>
      </c>
    </row>
    <row r="442" spans="2:5" x14ac:dyDescent="0.25">
      <c r="B442" s="1">
        <f t="shared" si="24"/>
        <v>21.200000000000166</v>
      </c>
      <c r="C442" s="32">
        <f t="shared" si="25"/>
        <v>2.2977695919429102E-2</v>
      </c>
      <c r="D442" s="32">
        <f t="shared" si="26"/>
        <v>1.7229824423382431E-2</v>
      </c>
      <c r="E442" s="32">
        <f t="shared" si="27"/>
        <v>5.7478714960466715E-3</v>
      </c>
    </row>
    <row r="443" spans="2:5" x14ac:dyDescent="0.25">
      <c r="B443" s="1">
        <f t="shared" si="24"/>
        <v>21.250000000000167</v>
      </c>
      <c r="C443" s="32">
        <f t="shared" si="25"/>
        <v>2.2583122221038674E-2</v>
      </c>
      <c r="D443" s="32">
        <f t="shared" si="26"/>
        <v>1.6933953350443245E-2</v>
      </c>
      <c r="E443" s="32">
        <f t="shared" si="27"/>
        <v>5.6491688705954286E-3</v>
      </c>
    </row>
    <row r="444" spans="2:5" x14ac:dyDescent="0.25">
      <c r="B444" s="1">
        <f t="shared" si="24"/>
        <v>21.300000000000168</v>
      </c>
      <c r="C444" s="32">
        <f t="shared" si="25"/>
        <v>2.2195324154287186E-2</v>
      </c>
      <c r="D444" s="32">
        <f t="shared" si="26"/>
        <v>1.6643162984634401E-2</v>
      </c>
      <c r="E444" s="32">
        <f t="shared" si="27"/>
        <v>5.5521611696527856E-3</v>
      </c>
    </row>
    <row r="445" spans="2:5" x14ac:dyDescent="0.25">
      <c r="B445" s="1">
        <f t="shared" si="24"/>
        <v>21.350000000000168</v>
      </c>
      <c r="C445" s="32">
        <f t="shared" si="25"/>
        <v>2.181418536782051E-2</v>
      </c>
      <c r="D445" s="32">
        <f t="shared" si="26"/>
        <v>1.6357366079897354E-2</v>
      </c>
      <c r="E445" s="32">
        <f t="shared" si="27"/>
        <v>5.456819287923154E-3</v>
      </c>
    </row>
    <row r="446" spans="2:5" x14ac:dyDescent="0.25">
      <c r="B446" s="1">
        <f t="shared" si="24"/>
        <v>21.400000000000169</v>
      </c>
      <c r="C446" s="32">
        <f t="shared" si="25"/>
        <v>2.1439591508273542E-2</v>
      </c>
      <c r="D446" s="32">
        <f t="shared" si="26"/>
        <v>1.6076476888365578E-2</v>
      </c>
      <c r="E446" s="32">
        <f t="shared" si="27"/>
        <v>5.3631146199079631E-3</v>
      </c>
    </row>
    <row r="447" spans="2:5" x14ac:dyDescent="0.25">
      <c r="B447" s="1">
        <f t="shared" si="24"/>
        <v>21.45000000000017</v>
      </c>
      <c r="C447" s="32">
        <f t="shared" si="25"/>
        <v>2.1071430185960697E-2</v>
      </c>
      <c r="D447" s="32">
        <f t="shared" si="26"/>
        <v>1.5800411134637548E-2</v>
      </c>
      <c r="E447" s="32">
        <f t="shared" si="27"/>
        <v>5.2710190513231489E-3</v>
      </c>
    </row>
    <row r="448" spans="2:5" x14ac:dyDescent="0.25">
      <c r="B448" s="1">
        <f t="shared" si="24"/>
        <v>21.500000000000171</v>
      </c>
      <c r="C448" s="32">
        <f t="shared" si="25"/>
        <v>2.0709590941155483E-2</v>
      </c>
      <c r="D448" s="32">
        <f t="shared" si="26"/>
        <v>1.5529085990491505E-2</v>
      </c>
      <c r="E448" s="32">
        <f t="shared" si="27"/>
        <v>5.1805049506639788E-3</v>
      </c>
    </row>
    <row r="449" spans="2:5" x14ac:dyDescent="0.25">
      <c r="B449" s="1">
        <f t="shared" si="24"/>
        <v>21.550000000000171</v>
      </c>
      <c r="C449" s="32">
        <f t="shared" si="25"/>
        <v>2.0353965210949208E-2</v>
      </c>
      <c r="D449" s="32">
        <f t="shared" si="26"/>
        <v>1.5262420050034427E-2</v>
      </c>
      <c r="E449" s="32">
        <f t="shared" si="27"/>
        <v>5.09154516091478E-3</v>
      </c>
    </row>
    <row r="450" spans="2:5" x14ac:dyDescent="0.25">
      <c r="B450" s="1">
        <f t="shared" si="24"/>
        <v>21.600000000000172</v>
      </c>
      <c r="C450" s="32">
        <f t="shared" si="25"/>
        <v>2.0004446296678798E-2</v>
      </c>
      <c r="D450" s="32">
        <f t="shared" si="26"/>
        <v>1.5000333305277818E-2</v>
      </c>
      <c r="E450" s="32">
        <f t="shared" si="27"/>
        <v>5.0041129914009802E-3</v>
      </c>
    </row>
    <row r="451" spans="2:5" x14ac:dyDescent="0.25">
      <c r="B451" s="1">
        <f t="shared" si="24"/>
        <v>21.650000000000173</v>
      </c>
      <c r="C451" s="32">
        <f t="shared" si="25"/>
        <v>1.9660929331913886E-2</v>
      </c>
      <c r="D451" s="32">
        <f t="shared" si="26"/>
        <v>1.4742747122132794E-2</v>
      </c>
      <c r="E451" s="32">
        <f t="shared" si="27"/>
        <v>4.9181822097810936E-3</v>
      </c>
    </row>
    <row r="452" spans="2:5" x14ac:dyDescent="0.25">
      <c r="B452" s="1">
        <f t="shared" si="24"/>
        <v>21.700000000000173</v>
      </c>
      <c r="C452" s="32">
        <f t="shared" si="25"/>
        <v>1.9323311250993673E-2</v>
      </c>
      <c r="D452" s="32">
        <f t="shared" si="26"/>
        <v>1.4489584216817477E-2</v>
      </c>
      <c r="E452" s="32">
        <f t="shared" si="27"/>
        <v>4.8337270341761943E-3</v>
      </c>
    </row>
    <row r="453" spans="2:5" x14ac:dyDescent="0.25">
      <c r="B453" s="1">
        <f t="shared" si="24"/>
        <v>21.750000000000174</v>
      </c>
      <c r="C453" s="32">
        <f t="shared" si="25"/>
        <v>1.8991490758103996E-2</v>
      </c>
      <c r="D453" s="32">
        <f t="shared" si="26"/>
        <v>1.4240768632669414E-2</v>
      </c>
      <c r="E453" s="32">
        <f t="shared" si="27"/>
        <v>4.7507221254345826E-3</v>
      </c>
    </row>
    <row r="454" spans="2:5" x14ac:dyDescent="0.25">
      <c r="B454" s="1">
        <f t="shared" si="24"/>
        <v>21.800000000000175</v>
      </c>
      <c r="C454" s="32">
        <f t="shared" si="25"/>
        <v>1.8665368296885573E-2</v>
      </c>
      <c r="D454" s="32">
        <f t="shared" si="26"/>
        <v>1.3996225717356325E-2</v>
      </c>
      <c r="E454" s="32">
        <f t="shared" si="27"/>
        <v>4.6691425795292478E-3</v>
      </c>
    </row>
    <row r="455" spans="2:5" x14ac:dyDescent="0.25">
      <c r="B455" s="1">
        <f t="shared" si="24"/>
        <v>21.850000000000176</v>
      </c>
      <c r="C455" s="32">
        <f t="shared" si="25"/>
        <v>1.8344846020563951E-2</v>
      </c>
      <c r="D455" s="32">
        <f t="shared" si="26"/>
        <v>1.3755882100478069E-2</v>
      </c>
      <c r="E455" s="32">
        <f t="shared" si="27"/>
        <v>4.5889639200858822E-3</v>
      </c>
    </row>
    <row r="456" spans="2:5" x14ac:dyDescent="0.25">
      <c r="B456" s="1">
        <f t="shared" si="24"/>
        <v>21.900000000000176</v>
      </c>
      <c r="C456" s="32">
        <f t="shared" si="25"/>
        <v>1.802982776259247E-2</v>
      </c>
      <c r="D456" s="32">
        <f t="shared" si="26"/>
        <v>1.351966567155323E-2</v>
      </c>
      <c r="E456" s="32">
        <f t="shared" si="27"/>
        <v>4.5101620910392411E-3</v>
      </c>
    </row>
    <row r="457" spans="2:5" x14ac:dyDescent="0.25">
      <c r="B457" s="1">
        <f t="shared" si="24"/>
        <v>21.950000000000177</v>
      </c>
      <c r="C457" s="32">
        <f t="shared" si="25"/>
        <v>1.7720219007799385E-2</v>
      </c>
      <c r="D457" s="32">
        <f t="shared" si="26"/>
        <v>1.328750555838382E-2</v>
      </c>
      <c r="E457" s="32">
        <f t="shared" si="27"/>
        <v>4.4327134494155642E-3</v>
      </c>
    </row>
    <row r="458" spans="2:5" x14ac:dyDescent="0.25">
      <c r="B458" s="1">
        <f t="shared" si="24"/>
        <v>22.000000000000178</v>
      </c>
      <c r="C458" s="32">
        <f t="shared" si="25"/>
        <v>1.7415926864030363E-2</v>
      </c>
      <c r="D458" s="32">
        <f t="shared" si="26"/>
        <v>1.3059332105791398E-2</v>
      </c>
      <c r="E458" s="32">
        <f t="shared" si="27"/>
        <v>4.3565947582389648E-3</v>
      </c>
    </row>
    <row r="459" spans="2:5" x14ac:dyDescent="0.25">
      <c r="B459" s="1">
        <f t="shared" si="24"/>
        <v>22.050000000000178</v>
      </c>
      <c r="C459" s="32">
        <f t="shared" si="25"/>
        <v>1.7116860034277998E-2</v>
      </c>
      <c r="D459" s="32">
        <f t="shared" si="26"/>
        <v>1.2835076854718391E-2</v>
      </c>
      <c r="E459" s="32">
        <f t="shared" si="27"/>
        <v>4.2817831795596067E-3</v>
      </c>
    </row>
    <row r="460" spans="2:5" x14ac:dyDescent="0.25">
      <c r="B460" s="1">
        <f t="shared" si="24"/>
        <v>22.100000000000179</v>
      </c>
      <c r="C460" s="32">
        <f t="shared" si="25"/>
        <v>1.6822928789289864E-2</v>
      </c>
      <c r="D460" s="32">
        <f t="shared" si="26"/>
        <v>1.2614672521688224E-2</v>
      </c>
      <c r="E460" s="32">
        <f t="shared" si="27"/>
        <v>4.2082562676016401E-3</v>
      </c>
    </row>
    <row r="461" spans="2:5" x14ac:dyDescent="0.25">
      <c r="B461" s="1">
        <f t="shared" si="24"/>
        <v>22.15000000000018</v>
      </c>
      <c r="C461" s="32">
        <f t="shared" si="25"/>
        <v>1.6534044940647051E-2</v>
      </c>
      <c r="D461" s="32">
        <f t="shared" si="26"/>
        <v>1.2398052978618287E-2</v>
      </c>
      <c r="E461" s="32">
        <f t="shared" si="27"/>
        <v>4.1359919620287625E-3</v>
      </c>
    </row>
    <row r="462" spans="2:5" x14ac:dyDescent="0.25">
      <c r="B462" s="1">
        <f t="shared" si="24"/>
        <v>22.20000000000018</v>
      </c>
      <c r="C462" s="32">
        <f t="shared" si="25"/>
        <v>1.6250121814304852E-2</v>
      </c>
      <c r="D462" s="32">
        <f t="shared" si="26"/>
        <v>1.2185153232979409E-2</v>
      </c>
      <c r="E462" s="32">
        <f t="shared" si="27"/>
        <v>4.064968581325443E-3</v>
      </c>
    </row>
    <row r="463" spans="2:5" x14ac:dyDescent="0.25">
      <c r="B463" s="1">
        <f t="shared" si="24"/>
        <v>22.250000000000181</v>
      </c>
      <c r="C463" s="32">
        <f t="shared" si="25"/>
        <v>1.5971074224587926E-2</v>
      </c>
      <c r="D463" s="32">
        <f t="shared" si="26"/>
        <v>1.1975909408296135E-2</v>
      </c>
      <c r="E463" s="32">
        <f t="shared" si="27"/>
        <v>3.9951648162917927E-3</v>
      </c>
    </row>
    <row r="464" spans="2:5" x14ac:dyDescent="0.25">
      <c r="B464" s="1">
        <f t="shared" si="24"/>
        <v>22.300000000000182</v>
      </c>
      <c r="C464" s="32">
        <f t="shared" si="25"/>
        <v>1.5696818448631938E-2</v>
      </c>
      <c r="D464" s="32">
        <f t="shared" si="26"/>
        <v>1.1770258724981773E-2</v>
      </c>
      <c r="E464" s="32">
        <f t="shared" si="27"/>
        <v>3.9265597236501646E-3</v>
      </c>
    </row>
    <row r="465" spans="2:5" x14ac:dyDescent="0.25">
      <c r="B465" s="1">
        <f t="shared" si="24"/>
        <v>22.350000000000183</v>
      </c>
      <c r="C465" s="32">
        <f t="shared" si="25"/>
        <v>1.5427272201264164E-2</v>
      </c>
      <c r="D465" s="32">
        <f t="shared" si="26"/>
        <v>1.156813948150265E-2</v>
      </c>
      <c r="E465" s="32">
        <f t="shared" si="27"/>
        <v>3.8591327197615142E-3</v>
      </c>
    </row>
    <row r="466" spans="2:5" x14ac:dyDescent="0.25">
      <c r="B466" s="1">
        <f t="shared" si="24"/>
        <v>22.400000000000183</v>
      </c>
      <c r="C466" s="32">
        <f t="shared" si="25"/>
        <v>1.5162354610315388E-2</v>
      </c>
      <c r="D466" s="32">
        <f t="shared" si="26"/>
        <v>1.1369491035865707E-2</v>
      </c>
      <c r="E466" s="32">
        <f t="shared" si="27"/>
        <v>3.7928635744496814E-3</v>
      </c>
    </row>
    <row r="467" spans="2:5" x14ac:dyDescent="0.25">
      <c r="B467" s="1">
        <f t="shared" ref="B467:B498" si="28">B466+$D$13</f>
        <v>22.450000000000184</v>
      </c>
      <c r="C467" s="32">
        <f t="shared" ref="C467:C498" si="29">D467+E467</f>
        <v>1.4901986192355759E-2</v>
      </c>
      <c r="D467" s="32">
        <f t="shared" ref="D467:D498" si="30">IF(B467&lt;=$D$9,($D$12/($G$14*$G$9))*(1-EXP(-$G$14*B467)),($D$12/($G$14*$G$9))*(1-EXP(-$G$14*$D$9))*EXP(-$G$14*(B467-$D$9)))</f>
        <v>1.117425378742406E-2</v>
      </c>
      <c r="E467" s="32">
        <f t="shared" ref="E467:E498" si="31">($D$11/$G$9)*EXP(-$G$14*B467)</f>
        <v>3.7277324049316994E-3</v>
      </c>
    </row>
    <row r="468" spans="2:5" x14ac:dyDescent="0.25">
      <c r="B468" s="1">
        <f t="shared" si="28"/>
        <v>22.500000000000185</v>
      </c>
      <c r="C468" s="32">
        <f t="shared" si="29"/>
        <v>1.46460888288473E-2</v>
      </c>
      <c r="D468" s="32">
        <f t="shared" si="30"/>
        <v>1.0982369158994929E-2</v>
      </c>
      <c r="E468" s="32">
        <f t="shared" si="31"/>
        <v>3.6637196698523712E-3</v>
      </c>
    </row>
    <row r="469" spans="2:5" x14ac:dyDescent="0.25">
      <c r="B469" s="1">
        <f t="shared" si="28"/>
        <v>22.550000000000185</v>
      </c>
      <c r="C469" s="32">
        <f t="shared" si="29"/>
        <v>1.4394585742705985E-2</v>
      </c>
      <c r="D469" s="32">
        <f t="shared" si="30"/>
        <v>1.0793779579284738E-2</v>
      </c>
      <c r="E469" s="32">
        <f t="shared" si="31"/>
        <v>3.6008061634212464E-3</v>
      </c>
    </row>
    <row r="470" spans="2:5" x14ac:dyDescent="0.25">
      <c r="B470" s="1">
        <f t="shared" si="28"/>
        <v>22.600000000000186</v>
      </c>
      <c r="C470" s="32">
        <f t="shared" si="29"/>
        <v>1.4147401475266233E-2</v>
      </c>
      <c r="D470" s="32">
        <f t="shared" si="30"/>
        <v>1.0608428465615934E-2</v>
      </c>
      <c r="E470" s="32">
        <f t="shared" si="31"/>
        <v>3.5389730096502996E-3</v>
      </c>
    </row>
    <row r="471" spans="2:5" x14ac:dyDescent="0.25">
      <c r="B471" s="1">
        <f t="shared" si="28"/>
        <v>22.650000000000187</v>
      </c>
      <c r="C471" s="32">
        <f t="shared" si="29"/>
        <v>1.3904461863640945E-2</v>
      </c>
      <c r="D471" s="32">
        <f t="shared" si="30"/>
        <v>1.0426260206950404E-2</v>
      </c>
      <c r="E471" s="32">
        <f t="shared" si="31"/>
        <v>3.4782016566905407E-3</v>
      </c>
    </row>
    <row r="472" spans="2:5" x14ac:dyDescent="0.25">
      <c r="B472" s="1">
        <f t="shared" si="28"/>
        <v>22.700000000000188</v>
      </c>
      <c r="C472" s="32">
        <f t="shared" si="29"/>
        <v>1.3665694018470426E-2</v>
      </c>
      <c r="D472" s="32">
        <f t="shared" si="30"/>
        <v>1.0247220147204517E-2</v>
      </c>
      <c r="E472" s="32">
        <f t="shared" si="31"/>
        <v>3.4184738712659075E-3</v>
      </c>
    </row>
    <row r="473" spans="2:5" x14ac:dyDescent="0.25">
      <c r="B473" s="1">
        <f t="shared" si="28"/>
        <v>22.750000000000188</v>
      </c>
      <c r="C473" s="32">
        <f t="shared" si="29"/>
        <v>1.3431026302053286E-2</v>
      </c>
      <c r="D473" s="32">
        <f t="shared" si="30"/>
        <v>1.0071254568850571E-2</v>
      </c>
      <c r="E473" s="32">
        <f t="shared" si="31"/>
        <v>3.3597717332027148E-3</v>
      </c>
    </row>
    <row r="474" spans="2:5" x14ac:dyDescent="0.25">
      <c r="B474" s="1">
        <f t="shared" si="28"/>
        <v>22.800000000000189</v>
      </c>
      <c r="C474" s="32">
        <f t="shared" si="29"/>
        <v>1.3200388306852946E-2</v>
      </c>
      <c r="D474" s="32">
        <f t="shared" si="30"/>
        <v>9.8983106767999065E-3</v>
      </c>
      <c r="E474" s="32">
        <f t="shared" si="31"/>
        <v>3.3020776300530389E-3</v>
      </c>
    </row>
    <row r="475" spans="2:5" x14ac:dyDescent="0.25">
      <c r="B475" s="1">
        <f t="shared" si="28"/>
        <v>22.85000000000019</v>
      </c>
      <c r="C475" s="32">
        <f t="shared" si="29"/>
        <v>1.2973710834373179E-2</v>
      </c>
      <c r="D475" s="32">
        <f t="shared" si="30"/>
        <v>9.7283365825627192E-3</v>
      </c>
      <c r="E475" s="32">
        <f t="shared" si="31"/>
        <v>3.2453742518104597E-3</v>
      </c>
    </row>
    <row r="476" spans="2:5" x14ac:dyDescent="0.25">
      <c r="B476" s="1">
        <f t="shared" si="28"/>
        <v>22.90000000000019</v>
      </c>
      <c r="C476" s="32">
        <f t="shared" si="29"/>
        <v>1.2750925874396486E-2</v>
      </c>
      <c r="D476" s="32">
        <f t="shared" si="30"/>
        <v>9.5612812886799684E-3</v>
      </c>
      <c r="E476" s="32">
        <f t="shared" si="31"/>
        <v>3.1896445857165167E-3</v>
      </c>
    </row>
    <row r="477" spans="2:5" x14ac:dyDescent="0.25">
      <c r="B477" s="1">
        <f t="shared" si="28"/>
        <v>22.950000000000191</v>
      </c>
      <c r="C477" s="32">
        <f t="shared" si="29"/>
        <v>1.2531966584578889E-2</v>
      </c>
      <c r="D477" s="32">
        <f t="shared" si="30"/>
        <v>9.3970946734225295E-3</v>
      </c>
      <c r="E477" s="32">
        <f t="shared" si="31"/>
        <v>3.13487191115636E-3</v>
      </c>
    </row>
    <row r="478" spans="2:5" x14ac:dyDescent="0.25">
      <c r="B478" s="1">
        <f t="shared" si="28"/>
        <v>23.000000000000192</v>
      </c>
      <c r="C478" s="32">
        <f t="shared" si="29"/>
        <v>1.2316767270395202E-2</v>
      </c>
      <c r="D478" s="32">
        <f t="shared" si="30"/>
        <v>9.23572747575316E-3</v>
      </c>
      <c r="E478" s="32">
        <f t="shared" si="31"/>
        <v>3.081039794642043E-3</v>
      </c>
    </row>
    <row r="479" spans="2:5" x14ac:dyDescent="0.25">
      <c r="B479" s="1">
        <f t="shared" si="28"/>
        <v>23.050000000000193</v>
      </c>
      <c r="C479" s="32">
        <f t="shared" si="29"/>
        <v>1.2105263365428616E-2</v>
      </c>
      <c r="D479" s="32">
        <f t="shared" si="30"/>
        <v>9.0771312805466298E-3</v>
      </c>
      <c r="E479" s="32">
        <f t="shared" si="31"/>
        <v>3.0281320848819853E-3</v>
      </c>
    </row>
    <row r="480" spans="2:5" x14ac:dyDescent="0.25">
      <c r="B480" s="1">
        <f t="shared" si="28"/>
        <v>23.100000000000193</v>
      </c>
      <c r="C480" s="32">
        <f t="shared" si="29"/>
        <v>1.1897391411998824E-2</v>
      </c>
      <c r="D480" s="32">
        <f t="shared" si="30"/>
        <v>8.921258504063747E-3</v>
      </c>
      <c r="E480" s="32">
        <f t="shared" si="31"/>
        <v>2.9761329079350781E-3</v>
      </c>
    </row>
    <row r="481" spans="2:5" x14ac:dyDescent="0.25">
      <c r="B481" s="1">
        <f t="shared" si="28"/>
        <v>23.150000000000194</v>
      </c>
      <c r="C481" s="32">
        <f t="shared" si="29"/>
        <v>1.169308904212276E-2</v>
      </c>
      <c r="D481" s="32">
        <f t="shared" si="30"/>
        <v>8.7680623796747448E-3</v>
      </c>
      <c r="E481" s="32">
        <f t="shared" si="31"/>
        <v>2.9250266624480156E-3</v>
      </c>
    </row>
    <row r="482" spans="2:5" x14ac:dyDescent="0.25">
      <c r="B482" s="1">
        <f t="shared" si="28"/>
        <v>23.200000000000195</v>
      </c>
      <c r="C482" s="32">
        <f t="shared" si="29"/>
        <v>1.1492294958802265E-2</v>
      </c>
      <c r="D482" s="32">
        <f t="shared" si="30"/>
        <v>8.6174969438278567E-3</v>
      </c>
      <c r="E482" s="32">
        <f t="shared" si="31"/>
        <v>2.8747980149744085E-3</v>
      </c>
    </row>
    <row r="483" spans="2:5" x14ac:dyDescent="0.25">
      <c r="B483" s="1">
        <f t="shared" si="28"/>
        <v>23.250000000000195</v>
      </c>
      <c r="C483" s="32">
        <f t="shared" si="29"/>
        <v>1.1294948917633099E-2</v>
      </c>
      <c r="D483" s="32">
        <f t="shared" si="30"/>
        <v>8.4695170222588139E-3</v>
      </c>
      <c r="E483" s="32">
        <f t="shared" si="31"/>
        <v>2.8254318953742845E-3</v>
      </c>
    </row>
    <row r="484" spans="2:5" x14ac:dyDescent="0.25">
      <c r="B484" s="1">
        <f t="shared" si="28"/>
        <v>23.300000000000196</v>
      </c>
      <c r="C484" s="32">
        <f t="shared" si="29"/>
        <v>1.1100991708729784E-2</v>
      </c>
      <c r="D484" s="32">
        <f t="shared" si="30"/>
        <v>8.3240782164372227E-3</v>
      </c>
      <c r="E484" s="32">
        <f t="shared" si="31"/>
        <v>2.7769134922925615E-3</v>
      </c>
    </row>
    <row r="485" spans="2:5" x14ac:dyDescent="0.25">
      <c r="B485" s="1">
        <f t="shared" si="28"/>
        <v>23.350000000000197</v>
      </c>
      <c r="C485" s="32">
        <f t="shared" si="29"/>
        <v>1.0910365138960822E-2</v>
      </c>
      <c r="D485" s="32">
        <f t="shared" si="30"/>
        <v>8.1811368902456067E-3</v>
      </c>
      <c r="E485" s="32">
        <f t="shared" si="31"/>
        <v>2.7292282487152153E-3</v>
      </c>
    </row>
    <row r="486" spans="2:5" x14ac:dyDescent="0.25">
      <c r="B486" s="1">
        <f t="shared" si="28"/>
        <v>23.400000000000198</v>
      </c>
      <c r="C486" s="32">
        <f t="shared" si="29"/>
        <v>1.0723012014488945E-2</v>
      </c>
      <c r="D486" s="32">
        <f t="shared" si="30"/>
        <v>8.0406501568872392E-3</v>
      </c>
      <c r="E486" s="32">
        <f t="shared" si="31"/>
        <v>2.682361857601707E-3</v>
      </c>
    </row>
    <row r="487" spans="2:5" x14ac:dyDescent="0.25">
      <c r="B487" s="1">
        <f t="shared" si="28"/>
        <v>23.450000000000198</v>
      </c>
      <c r="C487" s="32">
        <f t="shared" si="29"/>
        <v>1.0538876123611204E-2</v>
      </c>
      <c r="D487" s="32">
        <f t="shared" si="30"/>
        <v>7.9025758660187639E-3</v>
      </c>
      <c r="E487" s="32">
        <f t="shared" si="31"/>
        <v>2.636300257592439E-3</v>
      </c>
    </row>
    <row r="488" spans="2:5" x14ac:dyDescent="0.25">
      <c r="B488" s="1">
        <f t="shared" si="28"/>
        <v>23.500000000000199</v>
      </c>
      <c r="C488" s="32">
        <f t="shared" si="29"/>
        <v>1.0357902219893741E-2</v>
      </c>
      <c r="D488" s="32">
        <f t="shared" si="30"/>
        <v>7.7668725911038319E-3</v>
      </c>
      <c r="E488" s="32">
        <f t="shared" si="31"/>
        <v>2.5910296287899081E-3</v>
      </c>
    </row>
    <row r="489" spans="2:5" x14ac:dyDescent="0.25">
      <c r="B489" s="1">
        <f t="shared" si="28"/>
        <v>23.5500000000002</v>
      </c>
      <c r="C489" s="32">
        <f t="shared" si="29"/>
        <v>1.0180036005596161E-2</v>
      </c>
      <c r="D489" s="32">
        <f t="shared" si="30"/>
        <v>7.6334996169838435E-3</v>
      </c>
      <c r="E489" s="32">
        <f t="shared" si="31"/>
        <v>2.5465363886123167E-3</v>
      </c>
    </row>
    <row r="490" spans="2:5" x14ac:dyDescent="0.25">
      <c r="B490" s="1">
        <f t="shared" si="28"/>
        <v>23.6000000000002</v>
      </c>
      <c r="C490" s="32">
        <f t="shared" si="29"/>
        <v>1.0005224115380512E-2</v>
      </c>
      <c r="D490" s="32">
        <f t="shared" si="30"/>
        <v>7.5024169276621325E-3</v>
      </c>
      <c r="E490" s="32">
        <f t="shared" si="31"/>
        <v>2.5028071877183805E-3</v>
      </c>
    </row>
    <row r="491" spans="2:5" x14ac:dyDescent="0.25">
      <c r="B491" s="1">
        <f t="shared" si="28"/>
        <v>23.650000000000201</v>
      </c>
      <c r="C491" s="32">
        <f t="shared" si="29"/>
        <v>9.8334141003000725E-3</v>
      </c>
      <c r="D491" s="32">
        <f t="shared" si="30"/>
        <v>7.3735851942979712E-3</v>
      </c>
      <c r="E491" s="32">
        <f t="shared" si="31"/>
        <v>2.4598289060021022E-3</v>
      </c>
    </row>
    <row r="492" spans="2:5" x14ac:dyDescent="0.25">
      <c r="B492" s="1">
        <f t="shared" si="28"/>
        <v>23.700000000000202</v>
      </c>
      <c r="C492" s="32">
        <f t="shared" si="29"/>
        <v>9.6645544120630457E-3</v>
      </c>
      <c r="D492" s="32">
        <f t="shared" si="30"/>
        <v>7.246965763406687E-3</v>
      </c>
      <c r="E492" s="32">
        <f t="shared" si="31"/>
        <v>2.4175886486563578E-3</v>
      </c>
    </row>
    <row r="493" spans="2:5" x14ac:dyDescent="0.25">
      <c r="B493" s="1">
        <f t="shared" si="28"/>
        <v>23.750000000000203</v>
      </c>
      <c r="C493" s="32">
        <f t="shared" si="29"/>
        <v>9.4985943875664763E-3</v>
      </c>
      <c r="D493" s="32">
        <f t="shared" si="30"/>
        <v>7.1225206452624331E-3</v>
      </c>
      <c r="E493" s="32">
        <f t="shared" si="31"/>
        <v>2.3760737423040427E-3</v>
      </c>
    </row>
    <row r="494" spans="2:5" x14ac:dyDescent="0.25">
      <c r="B494" s="1">
        <f t="shared" si="28"/>
        <v>23.800000000000203</v>
      </c>
      <c r="C494" s="32">
        <f t="shared" si="29"/>
        <v>9.3354842336957553E-3</v>
      </c>
      <c r="D494" s="32">
        <f t="shared" si="30"/>
        <v>7.0002125025000828E-3</v>
      </c>
      <c r="E494" s="32">
        <f t="shared" si="31"/>
        <v>2.335271731195672E-3</v>
      </c>
    </row>
    <row r="495" spans="2:5" x14ac:dyDescent="0.25">
      <c r="B495" s="1">
        <f t="shared" si="28"/>
        <v>23.850000000000204</v>
      </c>
      <c r="C495" s="32">
        <f t="shared" si="29"/>
        <v>9.1751750123851769E-3</v>
      </c>
      <c r="D495" s="32">
        <f t="shared" si="30"/>
        <v>6.8800046389129029E-3</v>
      </c>
      <c r="E495" s="32">
        <f t="shared" si="31"/>
        <v>2.2951703734722735E-3</v>
      </c>
    </row>
    <row r="496" spans="2:5" x14ac:dyDescent="0.25">
      <c r="B496" s="1">
        <f t="shared" si="28"/>
        <v>23.900000000000205</v>
      </c>
      <c r="C496" s="32">
        <f t="shared" si="29"/>
        <v>9.0176186259349946E-3</v>
      </c>
      <c r="D496" s="32">
        <f t="shared" si="30"/>
        <v>6.7618609884425446E-3</v>
      </c>
      <c r="E496" s="32">
        <f t="shared" si="31"/>
        <v>2.2557576374924505E-3</v>
      </c>
    </row>
    <row r="497" spans="2:5" x14ac:dyDescent="0.25">
      <c r="B497" s="1">
        <f t="shared" si="28"/>
        <v>23.950000000000205</v>
      </c>
      <c r="C497" s="32">
        <f t="shared" si="29"/>
        <v>8.8627678025806449E-3</v>
      </c>
      <c r="D497" s="32">
        <f t="shared" si="30"/>
        <v>6.6457461043581212E-3</v>
      </c>
      <c r="E497" s="32">
        <f t="shared" si="31"/>
        <v>2.2170216982225228E-3</v>
      </c>
    </row>
    <row r="498" spans="2:5" x14ac:dyDescent="0.25">
      <c r="B498" s="1">
        <f t="shared" si="28"/>
        <v>24.000000000000206</v>
      </c>
      <c r="C498" s="32">
        <f t="shared" si="29"/>
        <v>8.7105760823097331E-3</v>
      </c>
      <c r="D498" s="32">
        <f t="shared" si="30"/>
        <v>6.5316251486210782E-3</v>
      </c>
      <c r="E498" s="32">
        <f t="shared" si="31"/>
        <v>2.1789509336886548E-3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1"/>
  <sheetViews>
    <sheetView zoomScale="71" zoomScaleNormal="71" workbookViewId="0">
      <selection activeCell="C8" sqref="C8"/>
    </sheetView>
  </sheetViews>
  <sheetFormatPr defaultRowHeight="15" x14ac:dyDescent="0.25"/>
  <cols>
    <col min="1" max="1" width="6.140625" style="32" customWidth="1"/>
    <col min="2" max="2" width="17.85546875" style="32" customWidth="1"/>
    <col min="3" max="3" width="14.85546875" style="32" customWidth="1"/>
    <col min="4" max="4" width="12.7109375" style="32" customWidth="1"/>
    <col min="5" max="5" width="14" style="32" customWidth="1"/>
    <col min="6" max="7" width="9.140625" style="32"/>
    <col min="8" max="8" width="11.85546875" style="32" customWidth="1"/>
    <col min="9" max="9" width="13.28515625" style="32" customWidth="1"/>
    <col min="10" max="16384" width="9.140625" style="32"/>
  </cols>
  <sheetData>
    <row r="2" spans="2:4" ht="21" x14ac:dyDescent="0.35">
      <c r="B2" s="37" t="s">
        <v>34</v>
      </c>
    </row>
    <row r="7" spans="2:4" ht="15.75" thickBot="1" x14ac:dyDescent="0.3"/>
    <row r="8" spans="2:4" ht="15.75" thickBot="1" x14ac:dyDescent="0.3">
      <c r="B8" s="32" t="s">
        <v>2</v>
      </c>
      <c r="C8" s="33">
        <v>8</v>
      </c>
      <c r="D8" s="32" t="s">
        <v>3</v>
      </c>
    </row>
    <row r="9" spans="2:4" ht="15.75" thickBot="1" x14ac:dyDescent="0.3">
      <c r="B9" s="35" t="s">
        <v>7</v>
      </c>
      <c r="C9" s="33">
        <v>8</v>
      </c>
      <c r="D9" s="32" t="s">
        <v>3</v>
      </c>
    </row>
    <row r="10" spans="2:4" ht="15.75" thickBot="1" x14ac:dyDescent="0.3">
      <c r="B10" s="32" t="s">
        <v>56</v>
      </c>
      <c r="C10" s="30">
        <v>0.95</v>
      </c>
    </row>
    <row r="11" spans="2:4" x14ac:dyDescent="0.25">
      <c r="B11" s="32" t="s">
        <v>6</v>
      </c>
      <c r="C11" s="38">
        <f>LN(2)/C8</f>
        <v>8.6643397569993161E-2</v>
      </c>
      <c r="D11" s="32" t="s">
        <v>9</v>
      </c>
    </row>
    <row r="12" spans="2:4" x14ac:dyDescent="0.25">
      <c r="B12" s="32" t="s">
        <v>51</v>
      </c>
      <c r="C12" s="38">
        <f>C8*3.3</f>
        <v>26.4</v>
      </c>
      <c r="D12" s="32" t="s">
        <v>3</v>
      </c>
    </row>
    <row r="13" spans="2:4" x14ac:dyDescent="0.25">
      <c r="B13" s="32" t="s">
        <v>52</v>
      </c>
      <c r="C13" s="38">
        <f>C8*4.3</f>
        <v>34.4</v>
      </c>
      <c r="D13" s="32" t="s">
        <v>3</v>
      </c>
    </row>
    <row r="14" spans="2:4" x14ac:dyDescent="0.25">
      <c r="B14" s="32" t="s">
        <v>37</v>
      </c>
      <c r="C14" s="38">
        <f>5*C8</f>
        <v>40</v>
      </c>
      <c r="D14" s="32" t="s">
        <v>3</v>
      </c>
    </row>
    <row r="16" spans="2:4" x14ac:dyDescent="0.25">
      <c r="B16" s="32" t="s">
        <v>53</v>
      </c>
      <c r="C16" s="43">
        <f>LN(1-C10)/(-C11)</f>
        <v>34.575424759098887</v>
      </c>
    </row>
    <row r="17" spans="2:6" x14ac:dyDescent="0.25">
      <c r="B17" s="32" t="s">
        <v>54</v>
      </c>
      <c r="C17" s="43">
        <f>C16/C8</f>
        <v>4.3219280948873608</v>
      </c>
      <c r="D17" s="32" t="s">
        <v>58</v>
      </c>
    </row>
    <row r="18" spans="2:6" x14ac:dyDescent="0.25">
      <c r="B18" s="32" t="s">
        <v>55</v>
      </c>
      <c r="C18" s="43">
        <f>C16/C9</f>
        <v>4.3219280948873608</v>
      </c>
      <c r="D18" s="32" t="s">
        <v>57</v>
      </c>
    </row>
    <row r="19" spans="2:6" x14ac:dyDescent="0.25">
      <c r="C19" s="38"/>
    </row>
    <row r="20" spans="2:6" ht="21" x14ac:dyDescent="0.35">
      <c r="B20" s="37" t="s">
        <v>59</v>
      </c>
    </row>
    <row r="21" spans="2:6" ht="21" x14ac:dyDescent="0.35">
      <c r="B21" s="37"/>
    </row>
    <row r="23" spans="2:6" x14ac:dyDescent="0.25">
      <c r="B23" s="31"/>
    </row>
    <row r="27" spans="2:6" ht="45" x14ac:dyDescent="0.25">
      <c r="B27" s="39" t="s">
        <v>11</v>
      </c>
      <c r="C27" s="39" t="s">
        <v>35</v>
      </c>
      <c r="D27" s="39" t="s">
        <v>0</v>
      </c>
      <c r="E27" s="40" t="s">
        <v>36</v>
      </c>
    </row>
    <row r="28" spans="2:6" x14ac:dyDescent="0.25">
      <c r="B28" s="34">
        <v>0</v>
      </c>
      <c r="C28" s="34">
        <v>0</v>
      </c>
      <c r="D28" s="34">
        <v>1</v>
      </c>
      <c r="E28" s="36">
        <f>(1-EXP(-$C$11*D28*$C$9))</f>
        <v>0.5</v>
      </c>
      <c r="F28" s="41" t="b">
        <f t="shared" ref="F28:F38" si="0">IF(E28&gt;$C$10,D28)</f>
        <v>0</v>
      </c>
    </row>
    <row r="29" spans="2:6" x14ac:dyDescent="0.25">
      <c r="B29" s="34">
        <v>8</v>
      </c>
      <c r="C29" s="34">
        <v>1</v>
      </c>
      <c r="D29" s="34">
        <v>2</v>
      </c>
      <c r="E29" s="36">
        <f t="shared" ref="E29:E38" si="1">(1-EXP(-$C$11*D29*$C$9))</f>
        <v>0.75</v>
      </c>
      <c r="F29" s="41" t="b">
        <f t="shared" si="0"/>
        <v>0</v>
      </c>
    </row>
    <row r="30" spans="2:6" x14ac:dyDescent="0.25">
      <c r="B30" s="34">
        <v>16</v>
      </c>
      <c r="C30" s="34">
        <v>2</v>
      </c>
      <c r="D30" s="34">
        <v>3</v>
      </c>
      <c r="E30" s="36">
        <f t="shared" si="1"/>
        <v>0.875</v>
      </c>
      <c r="F30" s="41" t="b">
        <f t="shared" si="0"/>
        <v>0</v>
      </c>
    </row>
    <row r="31" spans="2:6" x14ac:dyDescent="0.25">
      <c r="B31" s="34">
        <v>24</v>
      </c>
      <c r="C31" s="34">
        <v>3</v>
      </c>
      <c r="D31" s="34">
        <v>4</v>
      </c>
      <c r="E31" s="36">
        <f t="shared" si="1"/>
        <v>0.9375</v>
      </c>
      <c r="F31" s="41" t="b">
        <f t="shared" si="0"/>
        <v>0</v>
      </c>
    </row>
    <row r="32" spans="2:6" x14ac:dyDescent="0.25">
      <c r="B32" s="34">
        <v>32</v>
      </c>
      <c r="C32" s="34">
        <v>4</v>
      </c>
      <c r="D32" s="34">
        <v>5</v>
      </c>
      <c r="E32" s="36">
        <f t="shared" si="1"/>
        <v>0.96875</v>
      </c>
      <c r="F32" s="41">
        <f t="shared" si="0"/>
        <v>5</v>
      </c>
    </row>
    <row r="33" spans="2:6" x14ac:dyDescent="0.25">
      <c r="B33" s="34">
        <v>40</v>
      </c>
      <c r="C33" s="34">
        <v>5</v>
      </c>
      <c r="D33" s="34">
        <v>6</v>
      </c>
      <c r="E33" s="36">
        <f t="shared" si="1"/>
        <v>0.984375</v>
      </c>
      <c r="F33" s="41">
        <f t="shared" si="0"/>
        <v>6</v>
      </c>
    </row>
    <row r="34" spans="2:6" x14ac:dyDescent="0.25">
      <c r="B34" s="34">
        <v>48</v>
      </c>
      <c r="C34" s="34">
        <v>6</v>
      </c>
      <c r="D34" s="34">
        <v>7</v>
      </c>
      <c r="E34" s="36">
        <f t="shared" si="1"/>
        <v>0.9921875</v>
      </c>
      <c r="F34" s="41">
        <f t="shared" si="0"/>
        <v>7</v>
      </c>
    </row>
    <row r="35" spans="2:6" x14ac:dyDescent="0.25">
      <c r="B35" s="34">
        <v>56</v>
      </c>
      <c r="C35" s="34">
        <v>7</v>
      </c>
      <c r="D35" s="34">
        <v>8</v>
      </c>
      <c r="E35" s="36">
        <f t="shared" si="1"/>
        <v>0.99609375</v>
      </c>
      <c r="F35" s="41">
        <f t="shared" si="0"/>
        <v>8</v>
      </c>
    </row>
    <row r="36" spans="2:6" x14ac:dyDescent="0.25">
      <c r="B36" s="34">
        <v>64</v>
      </c>
      <c r="C36" s="34">
        <v>8</v>
      </c>
      <c r="D36" s="34">
        <v>9</v>
      </c>
      <c r="E36" s="36">
        <f t="shared" si="1"/>
        <v>0.998046875</v>
      </c>
      <c r="F36" s="41">
        <f t="shared" si="0"/>
        <v>9</v>
      </c>
    </row>
    <row r="37" spans="2:6" x14ac:dyDescent="0.25">
      <c r="B37" s="34">
        <v>72</v>
      </c>
      <c r="C37" s="34">
        <v>9</v>
      </c>
      <c r="D37" s="34">
        <v>10</v>
      </c>
      <c r="E37" s="36">
        <f t="shared" si="1"/>
        <v>0.9990234375</v>
      </c>
      <c r="F37" s="41">
        <f t="shared" si="0"/>
        <v>10</v>
      </c>
    </row>
    <row r="38" spans="2:6" x14ac:dyDescent="0.25">
      <c r="B38" s="34">
        <v>80</v>
      </c>
      <c r="C38" s="34">
        <v>10</v>
      </c>
      <c r="D38" s="34">
        <v>11</v>
      </c>
      <c r="E38" s="36">
        <f t="shared" si="1"/>
        <v>0.99951171875</v>
      </c>
      <c r="F38" s="41">
        <f t="shared" si="0"/>
        <v>11</v>
      </c>
    </row>
    <row r="40" spans="2:6" x14ac:dyDescent="0.25">
      <c r="B40" s="32" t="str">
        <f>"&gt;"&amp;100*C10&amp;"%SS at:"</f>
        <v>&gt;95%SS at:</v>
      </c>
      <c r="C40" s="42">
        <v>5</v>
      </c>
      <c r="D40" s="32" t="s">
        <v>39</v>
      </c>
    </row>
    <row r="41" spans="2:6" x14ac:dyDescent="0.25">
      <c r="C41" s="42">
        <v>40</v>
      </c>
      <c r="D41" s="32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Multiple IV (amount)</vt:lpstr>
      <vt:lpstr>Multiple IV</vt:lpstr>
      <vt:lpstr>Multiple Oral 1C</vt:lpstr>
      <vt:lpstr>Infusion</vt:lpstr>
      <vt:lpstr>SS Attainment</vt:lpstr>
      <vt:lpstr>Dose</vt:lpstr>
      <vt:lpstr>F</vt:lpstr>
      <vt:lpstr>ka</vt:lpstr>
      <vt:lpstr>ke</vt:lpstr>
      <vt:lpstr>tau</vt:lpstr>
      <vt:lpstr>Vd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dndub_000</dc:creator>
  <cp:lastModifiedBy>David Dubins</cp:lastModifiedBy>
  <dcterms:created xsi:type="dcterms:W3CDTF">2013-11-07T17:39:27Z</dcterms:created>
  <dcterms:modified xsi:type="dcterms:W3CDTF">2021-03-10T15:54:23Z</dcterms:modified>
</cp:coreProperties>
</file>