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d_dubins_utoronto_ca/Documents/Lectures/PHM144 2021/"/>
    </mc:Choice>
  </mc:AlternateContent>
  <xr:revisionPtr revIDLastSave="0" documentId="8_{C61658C9-9AF2-47AF-A6F3-EAD01FA9BFB7}" xr6:coauthVersionLast="47" xr6:coauthVersionMax="47" xr10:uidLastSave="{00000000-0000-0000-0000-000000000000}"/>
  <bookViews>
    <workbookView xWindow="25080" yWindow="-120" windowWidth="25440" windowHeight="15390" xr2:uid="{81DFD5C2-7003-44F8-B9B1-BF2C6DB4D402}"/>
  </bookViews>
  <sheets>
    <sheet name="Explicit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C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C17" i="1"/>
  <c r="C10" i="1"/>
</calcChain>
</file>

<file path=xl/sharedStrings.xml><?xml version="1.0" encoding="utf-8"?>
<sst xmlns="http://schemas.openxmlformats.org/spreadsheetml/2006/main" count="25" uniqueCount="23">
  <si>
    <t>Time to a Given Concentration:</t>
  </si>
  <si>
    <t>Non-Linear System:</t>
  </si>
  <si>
    <t>Dose:</t>
  </si>
  <si>
    <t>mg</t>
  </si>
  <si>
    <t>Km:</t>
  </si>
  <si>
    <t>mg/L</t>
  </si>
  <si>
    <t>Vmax:</t>
  </si>
  <si>
    <t>mg/h</t>
  </si>
  <si>
    <t>Vd:</t>
  </si>
  <si>
    <t>L/kg</t>
  </si>
  <si>
    <t>C0:</t>
  </si>
  <si>
    <t>Given Ct:</t>
  </si>
  <si>
    <t>Patient Weight:</t>
  </si>
  <si>
    <t>kg</t>
  </si>
  <si>
    <t>Patient Vd:</t>
  </si>
  <si>
    <t>L</t>
  </si>
  <si>
    <t>time to given Ct:</t>
  </si>
  <si>
    <t>hours</t>
  </si>
  <si>
    <t>Remainder Theorem:</t>
  </si>
  <si>
    <t>End Time:</t>
  </si>
  <si>
    <t>h</t>
  </si>
  <si>
    <t>Ct (mg/L)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</si>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</sst>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1" xfId="0" applyFont="1" applyFill="1" applyBorder="1"/>
    <xf numFmtId="0" fontId="3" fillId="2" borderId="2" xfId="0" applyFont="1" applyFill="1" applyBorder="1"/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2" borderId="3" xfId="0" applyFill="1" applyBorder="1"/>
    <xf numFmtId="0" fontId="1" fillId="2" borderId="0" xfId="0" applyFont="1" applyFill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M-M</a:t>
            </a:r>
            <a:r>
              <a:rPr lang="en-CA" baseline="0"/>
              <a:t> Concentration vs. Time</a:t>
            </a:r>
          </a:p>
          <a:p>
            <a:pPr>
              <a:defRPr/>
            </a:pPr>
            <a:r>
              <a:rPr lang="en-CA" baseline="0"/>
              <a:t>Linear Plot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80314960629922"/>
          <c:y val="0.25083333333333335"/>
          <c:w val="0.83897462817147861"/>
          <c:h val="0.5630635753864099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Explicit!$C$24</c:f>
              <c:strCache>
                <c:ptCount val="1"/>
                <c:pt idx="0">
                  <c:v>Ct (mg/L)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Explicit!$B$25:$B$74</c:f>
              <c:numCache>
                <c:formatCode>General</c:formatCode>
                <c:ptCount val="50"/>
                <c:pt idx="0">
                  <c:v>0</c:v>
                </c:pt>
                <c:pt idx="1">
                  <c:v>0.43394599024818636</c:v>
                </c:pt>
                <c:pt idx="2">
                  <c:v>0.87189114739444673</c:v>
                </c:pt>
                <c:pt idx="3">
                  <c:v>1.3140038756936359</c:v>
                </c:pt>
                <c:pt idx="4">
                  <c:v>1.7604634458148853</c:v>
                </c:pt>
                <c:pt idx="5">
                  <c:v>2.2114609503151246</c:v>
                </c:pt>
                <c:pt idx="6">
                  <c:v>2.6672003664948862</c:v>
                </c:pt>
                <c:pt idx="7">
                  <c:v>3.1278997414519925</c:v>
                </c:pt>
                <c:pt idx="8">
                  <c:v>3.5937925165898541</c:v>
                </c:pt>
                <c:pt idx="9">
                  <c:v>4.0651290117488337</c:v>
                </c:pt>
                <c:pt idx="10">
                  <c:v>4.542178092616397</c:v>
                </c:pt>
                <c:pt idx="11">
                  <c:v>5.0252290492655804</c:v>
                </c:pt>
                <c:pt idx="12">
                  <c:v>5.514593718736883</c:v>
                </c:pt>
                <c:pt idx="13">
                  <c:v>6.0106088907256323</c:v>
                </c:pt>
                <c:pt idx="14">
                  <c:v>6.5136390429315307</c:v>
                </c:pt>
                <c:pt idx="15">
                  <c:v>7.0240794618118167</c:v>
                </c:pt>
                <c:pt idx="16">
                  <c:v>7.5423598157950398</c:v>
                </c:pt>
                <c:pt idx="17">
                  <c:v>8.0689482620319772</c:v>
                </c:pt>
                <c:pt idx="18">
                  <c:v>8.6043561852328132</c:v>
                </c:pt>
                <c:pt idx="19">
                  <c:v>9.1491436890527833</c:v>
                </c:pt>
                <c:pt idx="20">
                  <c:v>9.7039259881534967</c:v>
                </c:pt>
                <c:pt idx="21">
                  <c:v>10.269380884240038</c:v>
                </c:pt>
                <c:pt idx="22">
                  <c:v>10.846257554428233</c:v>
                </c:pt>
                <c:pt idx="23">
                  <c:v>11.435386938468632</c:v>
                </c:pt>
                <c:pt idx="24">
                  <c:v>12.037694087103963</c:v>
                </c:pt>
                <c:pt idx="25">
                  <c:v>12.654212933375465</c:v>
                </c:pt>
                <c:pt idx="26">
                  <c:v>13.28610408076991</c:v>
                </c:pt>
                <c:pt idx="27">
                  <c:v>13.934676379190352</c:v>
                </c:pt>
                <c:pt idx="28">
                  <c:v>14.601413299870361</c:v>
                </c:pt>
                <c:pt idx="29">
                  <c:v>15.288005449965331</c:v>
                </c:pt>
                <c:pt idx="30">
                  <c:v>15.996391025991878</c:v>
                </c:pt>
                <c:pt idx="31">
                  <c:v>16.728806652112365</c:v>
                </c:pt>
                <c:pt idx="32">
                  <c:v>17.487851976307013</c:v>
                </c:pt>
                <c:pt idx="33">
                  <c:v>18.276572749170523</c:v>
                </c:pt>
                <c:pt idx="34">
                  <c:v>19.098569118608292</c:v>
                </c:pt>
                <c:pt idx="35">
                  <c:v>19.958138921528974</c:v>
                </c:pt>
                <c:pt idx="36">
                  <c:v>20.86047048780371</c:v>
                </c:pt>
                <c:pt idx="37">
                  <c:v>21.811907020479442</c:v>
                </c:pt>
                <c:pt idx="38">
                  <c:v>22.820317014145392</c:v>
                </c:pt>
                <c:pt idx="39">
                  <c:v>23.895626233245839</c:v>
                </c:pt>
                <c:pt idx="40">
                  <c:v>25.050603959367361</c:v>
                </c:pt>
                <c:pt idx="41">
                  <c:v>26.302064909682489</c:v>
                </c:pt>
                <c:pt idx="42">
                  <c:v>27.672782051983773</c:v>
                </c:pt>
                <c:pt idx="43">
                  <c:v>29.194683421179182</c:v>
                </c:pt>
                <c:pt idx="44">
                  <c:v>30.914529947520858</c:v>
                </c:pt>
                <c:pt idx="45">
                  <c:v>32.904816892742822</c:v>
                </c:pt>
                <c:pt idx="46">
                  <c:v>35.286994985359236</c:v>
                </c:pt>
                <c:pt idx="47">
                  <c:v>38.288742880896322</c:v>
                </c:pt>
                <c:pt idx="48">
                  <c:v>42.421207918734687</c:v>
                </c:pt>
                <c:pt idx="49">
                  <c:v>49.315420852110108</c:v>
                </c:pt>
              </c:numCache>
            </c:numRef>
          </c:xVal>
          <c:yVal>
            <c:numRef>
              <c:f>Explicit!$C$25:$C$210</c:f>
              <c:numCache>
                <c:formatCode>General</c:formatCode>
                <c:ptCount val="186"/>
                <c:pt idx="0">
                  <c:v>5</c:v>
                </c:pt>
                <c:pt idx="1">
                  <c:v>4.9000000000000004</c:v>
                </c:pt>
                <c:pt idx="2">
                  <c:v>4.8000000000000007</c:v>
                </c:pt>
                <c:pt idx="3">
                  <c:v>4.7000000000000011</c:v>
                </c:pt>
                <c:pt idx="4">
                  <c:v>4.6000000000000014</c:v>
                </c:pt>
                <c:pt idx="5">
                  <c:v>4.5000000000000018</c:v>
                </c:pt>
                <c:pt idx="6">
                  <c:v>4.4000000000000021</c:v>
                </c:pt>
                <c:pt idx="7">
                  <c:v>4.3000000000000025</c:v>
                </c:pt>
                <c:pt idx="8">
                  <c:v>4.2000000000000028</c:v>
                </c:pt>
                <c:pt idx="9">
                  <c:v>4.1000000000000032</c:v>
                </c:pt>
                <c:pt idx="10">
                  <c:v>4.0000000000000036</c:v>
                </c:pt>
                <c:pt idx="11">
                  <c:v>3.9000000000000035</c:v>
                </c:pt>
                <c:pt idx="12">
                  <c:v>3.8000000000000034</c:v>
                </c:pt>
                <c:pt idx="13">
                  <c:v>3.7000000000000033</c:v>
                </c:pt>
                <c:pt idx="14">
                  <c:v>3.6000000000000032</c:v>
                </c:pt>
                <c:pt idx="15">
                  <c:v>3.5000000000000031</c:v>
                </c:pt>
                <c:pt idx="16">
                  <c:v>3.400000000000003</c:v>
                </c:pt>
                <c:pt idx="17">
                  <c:v>3.3000000000000029</c:v>
                </c:pt>
                <c:pt idx="18">
                  <c:v>3.2000000000000028</c:v>
                </c:pt>
                <c:pt idx="19">
                  <c:v>3.1000000000000028</c:v>
                </c:pt>
                <c:pt idx="20">
                  <c:v>3.0000000000000027</c:v>
                </c:pt>
                <c:pt idx="21">
                  <c:v>2.9000000000000026</c:v>
                </c:pt>
                <c:pt idx="22">
                  <c:v>2.8000000000000025</c:v>
                </c:pt>
                <c:pt idx="23">
                  <c:v>2.7000000000000024</c:v>
                </c:pt>
                <c:pt idx="24">
                  <c:v>2.6000000000000023</c:v>
                </c:pt>
                <c:pt idx="25">
                  <c:v>2.5000000000000022</c:v>
                </c:pt>
                <c:pt idx="26">
                  <c:v>2.4000000000000021</c:v>
                </c:pt>
                <c:pt idx="27">
                  <c:v>2.300000000000002</c:v>
                </c:pt>
                <c:pt idx="28">
                  <c:v>2.200000000000002</c:v>
                </c:pt>
                <c:pt idx="29">
                  <c:v>2.1000000000000019</c:v>
                </c:pt>
                <c:pt idx="30">
                  <c:v>2.0000000000000018</c:v>
                </c:pt>
                <c:pt idx="31">
                  <c:v>1.9000000000000017</c:v>
                </c:pt>
                <c:pt idx="32">
                  <c:v>1.8000000000000016</c:v>
                </c:pt>
                <c:pt idx="33">
                  <c:v>1.7000000000000015</c:v>
                </c:pt>
                <c:pt idx="34">
                  <c:v>1.6000000000000014</c:v>
                </c:pt>
                <c:pt idx="35">
                  <c:v>1.5000000000000013</c:v>
                </c:pt>
                <c:pt idx="36">
                  <c:v>1.4000000000000012</c:v>
                </c:pt>
                <c:pt idx="37">
                  <c:v>1.3000000000000012</c:v>
                </c:pt>
                <c:pt idx="38">
                  <c:v>1.2000000000000011</c:v>
                </c:pt>
                <c:pt idx="39">
                  <c:v>1.100000000000001</c:v>
                </c:pt>
                <c:pt idx="40">
                  <c:v>1.0000000000000009</c:v>
                </c:pt>
                <c:pt idx="41">
                  <c:v>0.90000000000000091</c:v>
                </c:pt>
                <c:pt idx="42">
                  <c:v>0.80000000000000093</c:v>
                </c:pt>
                <c:pt idx="43">
                  <c:v>0.70000000000000095</c:v>
                </c:pt>
                <c:pt idx="44">
                  <c:v>0.60000000000000098</c:v>
                </c:pt>
                <c:pt idx="45">
                  <c:v>0.500000000000001</c:v>
                </c:pt>
                <c:pt idx="46">
                  <c:v>0.40000000000000102</c:v>
                </c:pt>
                <c:pt idx="47">
                  <c:v>0.30000000000000104</c:v>
                </c:pt>
                <c:pt idx="48">
                  <c:v>0.20000000000000104</c:v>
                </c:pt>
                <c:pt idx="49">
                  <c:v>0.10000000000000103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D-4D70-8739-0247D3A0F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591919"/>
        <c:axId val="1696589007"/>
      </c:scatterChart>
      <c:valAx>
        <c:axId val="1696591919"/>
        <c:scaling>
          <c:orientation val="minMax"/>
          <c:max val="4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89007"/>
        <c:crosses val="autoZero"/>
        <c:crossBetween val="midCat"/>
      </c:valAx>
      <c:valAx>
        <c:axId val="16965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M-M</a:t>
            </a:r>
            <a:r>
              <a:rPr lang="en-CA" baseline="0"/>
              <a:t> Concentration vs. Time</a:t>
            </a:r>
          </a:p>
          <a:p>
            <a:pPr>
              <a:defRPr/>
            </a:pPr>
            <a:r>
              <a:rPr lang="en-CA" baseline="0"/>
              <a:t>Semi-Log Plot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80314960629922"/>
          <c:y val="0.25083333333333335"/>
          <c:w val="0.83897462817147861"/>
          <c:h val="0.5630635753864099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Explicit!$C$24</c:f>
              <c:strCache>
                <c:ptCount val="1"/>
                <c:pt idx="0">
                  <c:v>Ct (mg/L)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Explicit!$B$25:$B$74</c:f>
              <c:numCache>
                <c:formatCode>General</c:formatCode>
                <c:ptCount val="50"/>
                <c:pt idx="0">
                  <c:v>0</c:v>
                </c:pt>
                <c:pt idx="1">
                  <c:v>0.43394599024818636</c:v>
                </c:pt>
                <c:pt idx="2">
                  <c:v>0.87189114739444673</c:v>
                </c:pt>
                <c:pt idx="3">
                  <c:v>1.3140038756936359</c:v>
                </c:pt>
                <c:pt idx="4">
                  <c:v>1.7604634458148853</c:v>
                </c:pt>
                <c:pt idx="5">
                  <c:v>2.2114609503151246</c:v>
                </c:pt>
                <c:pt idx="6">
                  <c:v>2.6672003664948862</c:v>
                </c:pt>
                <c:pt idx="7">
                  <c:v>3.1278997414519925</c:v>
                </c:pt>
                <c:pt idx="8">
                  <c:v>3.5937925165898541</c:v>
                </c:pt>
                <c:pt idx="9">
                  <c:v>4.0651290117488337</c:v>
                </c:pt>
                <c:pt idx="10">
                  <c:v>4.542178092616397</c:v>
                </c:pt>
                <c:pt idx="11">
                  <c:v>5.0252290492655804</c:v>
                </c:pt>
                <c:pt idx="12">
                  <c:v>5.514593718736883</c:v>
                </c:pt>
                <c:pt idx="13">
                  <c:v>6.0106088907256323</c:v>
                </c:pt>
                <c:pt idx="14">
                  <c:v>6.5136390429315307</c:v>
                </c:pt>
                <c:pt idx="15">
                  <c:v>7.0240794618118167</c:v>
                </c:pt>
                <c:pt idx="16">
                  <c:v>7.5423598157950398</c:v>
                </c:pt>
                <c:pt idx="17">
                  <c:v>8.0689482620319772</c:v>
                </c:pt>
                <c:pt idx="18">
                  <c:v>8.6043561852328132</c:v>
                </c:pt>
                <c:pt idx="19">
                  <c:v>9.1491436890527833</c:v>
                </c:pt>
                <c:pt idx="20">
                  <c:v>9.7039259881534967</c:v>
                </c:pt>
                <c:pt idx="21">
                  <c:v>10.269380884240038</c:v>
                </c:pt>
                <c:pt idx="22">
                  <c:v>10.846257554428233</c:v>
                </c:pt>
                <c:pt idx="23">
                  <c:v>11.435386938468632</c:v>
                </c:pt>
                <c:pt idx="24">
                  <c:v>12.037694087103963</c:v>
                </c:pt>
                <c:pt idx="25">
                  <c:v>12.654212933375465</c:v>
                </c:pt>
                <c:pt idx="26">
                  <c:v>13.28610408076991</c:v>
                </c:pt>
                <c:pt idx="27">
                  <c:v>13.934676379190352</c:v>
                </c:pt>
                <c:pt idx="28">
                  <c:v>14.601413299870361</c:v>
                </c:pt>
                <c:pt idx="29">
                  <c:v>15.288005449965331</c:v>
                </c:pt>
                <c:pt idx="30">
                  <c:v>15.996391025991878</c:v>
                </c:pt>
                <c:pt idx="31">
                  <c:v>16.728806652112365</c:v>
                </c:pt>
                <c:pt idx="32">
                  <c:v>17.487851976307013</c:v>
                </c:pt>
                <c:pt idx="33">
                  <c:v>18.276572749170523</c:v>
                </c:pt>
                <c:pt idx="34">
                  <c:v>19.098569118608292</c:v>
                </c:pt>
                <c:pt idx="35">
                  <c:v>19.958138921528974</c:v>
                </c:pt>
                <c:pt idx="36">
                  <c:v>20.86047048780371</c:v>
                </c:pt>
                <c:pt idx="37">
                  <c:v>21.811907020479442</c:v>
                </c:pt>
                <c:pt idx="38">
                  <c:v>22.820317014145392</c:v>
                </c:pt>
                <c:pt idx="39">
                  <c:v>23.895626233245839</c:v>
                </c:pt>
                <c:pt idx="40">
                  <c:v>25.050603959367361</c:v>
                </c:pt>
                <c:pt idx="41">
                  <c:v>26.302064909682489</c:v>
                </c:pt>
                <c:pt idx="42">
                  <c:v>27.672782051983773</c:v>
                </c:pt>
                <c:pt idx="43">
                  <c:v>29.194683421179182</c:v>
                </c:pt>
                <c:pt idx="44">
                  <c:v>30.914529947520858</c:v>
                </c:pt>
                <c:pt idx="45">
                  <c:v>32.904816892742822</c:v>
                </c:pt>
                <c:pt idx="46">
                  <c:v>35.286994985359236</c:v>
                </c:pt>
                <c:pt idx="47">
                  <c:v>38.288742880896322</c:v>
                </c:pt>
                <c:pt idx="48">
                  <c:v>42.421207918734687</c:v>
                </c:pt>
                <c:pt idx="49">
                  <c:v>49.315420852110108</c:v>
                </c:pt>
              </c:numCache>
            </c:numRef>
          </c:xVal>
          <c:yVal>
            <c:numRef>
              <c:f>Explicit!$C$25:$C$74</c:f>
              <c:numCache>
                <c:formatCode>General</c:formatCode>
                <c:ptCount val="50"/>
                <c:pt idx="0">
                  <c:v>5</c:v>
                </c:pt>
                <c:pt idx="1">
                  <c:v>4.9000000000000004</c:v>
                </c:pt>
                <c:pt idx="2">
                  <c:v>4.8000000000000007</c:v>
                </c:pt>
                <c:pt idx="3">
                  <c:v>4.7000000000000011</c:v>
                </c:pt>
                <c:pt idx="4">
                  <c:v>4.6000000000000014</c:v>
                </c:pt>
                <c:pt idx="5">
                  <c:v>4.5000000000000018</c:v>
                </c:pt>
                <c:pt idx="6">
                  <c:v>4.4000000000000021</c:v>
                </c:pt>
                <c:pt idx="7">
                  <c:v>4.3000000000000025</c:v>
                </c:pt>
                <c:pt idx="8">
                  <c:v>4.2000000000000028</c:v>
                </c:pt>
                <c:pt idx="9">
                  <c:v>4.1000000000000032</c:v>
                </c:pt>
                <c:pt idx="10">
                  <c:v>4.0000000000000036</c:v>
                </c:pt>
                <c:pt idx="11">
                  <c:v>3.9000000000000035</c:v>
                </c:pt>
                <c:pt idx="12">
                  <c:v>3.8000000000000034</c:v>
                </c:pt>
                <c:pt idx="13">
                  <c:v>3.7000000000000033</c:v>
                </c:pt>
                <c:pt idx="14">
                  <c:v>3.6000000000000032</c:v>
                </c:pt>
                <c:pt idx="15">
                  <c:v>3.5000000000000031</c:v>
                </c:pt>
                <c:pt idx="16">
                  <c:v>3.400000000000003</c:v>
                </c:pt>
                <c:pt idx="17">
                  <c:v>3.3000000000000029</c:v>
                </c:pt>
                <c:pt idx="18">
                  <c:v>3.2000000000000028</c:v>
                </c:pt>
                <c:pt idx="19">
                  <c:v>3.1000000000000028</c:v>
                </c:pt>
                <c:pt idx="20">
                  <c:v>3.0000000000000027</c:v>
                </c:pt>
                <c:pt idx="21">
                  <c:v>2.9000000000000026</c:v>
                </c:pt>
                <c:pt idx="22">
                  <c:v>2.8000000000000025</c:v>
                </c:pt>
                <c:pt idx="23">
                  <c:v>2.7000000000000024</c:v>
                </c:pt>
                <c:pt idx="24">
                  <c:v>2.6000000000000023</c:v>
                </c:pt>
                <c:pt idx="25">
                  <c:v>2.5000000000000022</c:v>
                </c:pt>
                <c:pt idx="26">
                  <c:v>2.4000000000000021</c:v>
                </c:pt>
                <c:pt idx="27">
                  <c:v>2.300000000000002</c:v>
                </c:pt>
                <c:pt idx="28">
                  <c:v>2.200000000000002</c:v>
                </c:pt>
                <c:pt idx="29">
                  <c:v>2.1000000000000019</c:v>
                </c:pt>
                <c:pt idx="30">
                  <c:v>2.0000000000000018</c:v>
                </c:pt>
                <c:pt idx="31">
                  <c:v>1.9000000000000017</c:v>
                </c:pt>
                <c:pt idx="32">
                  <c:v>1.8000000000000016</c:v>
                </c:pt>
                <c:pt idx="33">
                  <c:v>1.7000000000000015</c:v>
                </c:pt>
                <c:pt idx="34">
                  <c:v>1.6000000000000014</c:v>
                </c:pt>
                <c:pt idx="35">
                  <c:v>1.5000000000000013</c:v>
                </c:pt>
                <c:pt idx="36">
                  <c:v>1.4000000000000012</c:v>
                </c:pt>
                <c:pt idx="37">
                  <c:v>1.3000000000000012</c:v>
                </c:pt>
                <c:pt idx="38">
                  <c:v>1.2000000000000011</c:v>
                </c:pt>
                <c:pt idx="39">
                  <c:v>1.100000000000001</c:v>
                </c:pt>
                <c:pt idx="40">
                  <c:v>1.0000000000000009</c:v>
                </c:pt>
                <c:pt idx="41">
                  <c:v>0.90000000000000091</c:v>
                </c:pt>
                <c:pt idx="42">
                  <c:v>0.80000000000000093</c:v>
                </c:pt>
                <c:pt idx="43">
                  <c:v>0.70000000000000095</c:v>
                </c:pt>
                <c:pt idx="44">
                  <c:v>0.60000000000000098</c:v>
                </c:pt>
                <c:pt idx="45">
                  <c:v>0.500000000000001</c:v>
                </c:pt>
                <c:pt idx="46">
                  <c:v>0.40000000000000102</c:v>
                </c:pt>
                <c:pt idx="47">
                  <c:v>0.30000000000000104</c:v>
                </c:pt>
                <c:pt idx="48">
                  <c:v>0.20000000000000104</c:v>
                </c:pt>
                <c:pt idx="49">
                  <c:v>0.10000000000000103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3-41F1-8178-76B51F28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591919"/>
        <c:axId val="1696589007"/>
      </c:scatterChart>
      <c:valAx>
        <c:axId val="1696591919"/>
        <c:scaling>
          <c:orientation val="minMax"/>
          <c:max val="4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89007"/>
        <c:crosses val="autoZero"/>
        <c:crossBetween val="midCat"/>
      </c:valAx>
      <c:valAx>
        <c:axId val="16965890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10</xdr:row>
          <xdr:rowOff>123825</xdr:rowOff>
        </xdr:from>
        <xdr:to>
          <xdr:col>3</xdr:col>
          <xdr:colOff>457200</xdr:colOff>
          <xdr:row>15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0AA9B80-C412-4E0F-A850-7DC60FEA2E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325858</xdr:colOff>
      <xdr:row>1</xdr:row>
      <xdr:rowOff>159828</xdr:rowOff>
    </xdr:from>
    <xdr:to>
      <xdr:col>18</xdr:col>
      <xdr:colOff>208628</xdr:colOff>
      <xdr:row>40</xdr:row>
      <xdr:rowOff>138554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5EA33D-784B-4770-BE77-391213B9D5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 rot="5400000">
          <a:off x="7521642" y="1565119"/>
          <a:ext cx="7551101" cy="5216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378303</xdr:colOff>
      <xdr:row>1</xdr:row>
      <xdr:rowOff>133529</xdr:rowOff>
    </xdr:from>
    <xdr:to>
      <xdr:col>10</xdr:col>
      <xdr:colOff>367520</xdr:colOff>
      <xdr:row>15</xdr:row>
      <xdr:rowOff>109088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8431DB-7B5D-42B6-8BD5-D1AA20D9D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377406</xdr:colOff>
      <xdr:row>16</xdr:row>
      <xdr:rowOff>71887</xdr:rowOff>
    </xdr:from>
    <xdr:to>
      <xdr:col>10</xdr:col>
      <xdr:colOff>366623</xdr:colOff>
      <xdr:row>30</xdr:row>
      <xdr:rowOff>155275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0834D0-EF17-4A49-9C86-AB6BB148A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nlinear%20P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ohol (dAdt)"/>
      <sheetName val="Alcohol (dCdt)"/>
      <sheetName val="NonLin vs. Lin"/>
      <sheetName val="Legal Limit"/>
      <sheetName val="Dehydrogenase Polymorphism"/>
      <sheetName val="When can I drive"/>
      <sheetName val="Integrating MM"/>
      <sheetName val="Explicit"/>
      <sheetName val="R vs Css"/>
      <sheetName val="Direct Method"/>
      <sheetName val="t90%"/>
      <sheetName val="Rambeck"/>
      <sheetName val="Vozeh"/>
      <sheetName val="Pospisil"/>
      <sheetName val="Armijo"/>
      <sheetName val="Printable"/>
      <sheetName val="Lecture Ques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4">
          <cell r="C24" t="str">
            <v>Ct (mg/L)</v>
          </cell>
        </row>
        <row r="25">
          <cell r="B25">
            <v>0</v>
          </cell>
          <cell r="C25">
            <v>5</v>
          </cell>
        </row>
        <row r="26">
          <cell r="B26">
            <v>0.43394599024818636</v>
          </cell>
          <cell r="C26">
            <v>4.9000000000000004</v>
          </cell>
        </row>
        <row r="27">
          <cell r="B27">
            <v>0.87189114739444673</v>
          </cell>
          <cell r="C27">
            <v>4.8000000000000007</v>
          </cell>
        </row>
        <row r="28">
          <cell r="B28">
            <v>1.3140038756936359</v>
          </cell>
          <cell r="C28">
            <v>4.7000000000000011</v>
          </cell>
        </row>
        <row r="29">
          <cell r="B29">
            <v>1.7604634458148853</v>
          </cell>
          <cell r="C29">
            <v>4.6000000000000014</v>
          </cell>
        </row>
        <row r="30">
          <cell r="B30">
            <v>2.2114609503151246</v>
          </cell>
          <cell r="C30">
            <v>4.5000000000000018</v>
          </cell>
        </row>
        <row r="31">
          <cell r="B31">
            <v>2.6672003664948862</v>
          </cell>
          <cell r="C31">
            <v>4.4000000000000021</v>
          </cell>
        </row>
        <row r="32">
          <cell r="B32">
            <v>3.1278997414519925</v>
          </cell>
          <cell r="C32">
            <v>4.3000000000000025</v>
          </cell>
        </row>
        <row r="33">
          <cell r="B33">
            <v>3.5937925165898541</v>
          </cell>
          <cell r="C33">
            <v>4.2000000000000028</v>
          </cell>
        </row>
        <row r="34">
          <cell r="B34">
            <v>4.0651290117488337</v>
          </cell>
          <cell r="C34">
            <v>4.1000000000000032</v>
          </cell>
        </row>
        <row r="35">
          <cell r="B35">
            <v>4.542178092616397</v>
          </cell>
          <cell r="C35">
            <v>4.0000000000000036</v>
          </cell>
        </row>
        <row r="36">
          <cell r="B36">
            <v>5.0252290492655804</v>
          </cell>
          <cell r="C36">
            <v>3.9000000000000035</v>
          </cell>
        </row>
        <row r="37">
          <cell r="B37">
            <v>5.514593718736883</v>
          </cell>
          <cell r="C37">
            <v>3.8000000000000034</v>
          </cell>
        </row>
        <row r="38">
          <cell r="B38">
            <v>6.0106088907256323</v>
          </cell>
          <cell r="C38">
            <v>3.7000000000000033</v>
          </cell>
        </row>
        <row r="39">
          <cell r="B39">
            <v>6.5136390429315307</v>
          </cell>
          <cell r="C39">
            <v>3.6000000000000032</v>
          </cell>
        </row>
        <row r="40">
          <cell r="B40">
            <v>7.0240794618118167</v>
          </cell>
          <cell r="C40">
            <v>3.5000000000000031</v>
          </cell>
        </row>
        <row r="41">
          <cell r="B41">
            <v>7.5423598157950398</v>
          </cell>
          <cell r="C41">
            <v>3.400000000000003</v>
          </cell>
        </row>
        <row r="42">
          <cell r="B42">
            <v>8.0689482620319772</v>
          </cell>
          <cell r="C42">
            <v>3.3000000000000029</v>
          </cell>
        </row>
        <row r="43">
          <cell r="B43">
            <v>8.6043561852328132</v>
          </cell>
          <cell r="C43">
            <v>3.2000000000000028</v>
          </cell>
        </row>
        <row r="44">
          <cell r="B44">
            <v>9.1491436890527833</v>
          </cell>
          <cell r="C44">
            <v>3.1000000000000028</v>
          </cell>
        </row>
        <row r="45">
          <cell r="B45">
            <v>9.7039259881534967</v>
          </cell>
          <cell r="C45">
            <v>3.0000000000000027</v>
          </cell>
        </row>
        <row r="46">
          <cell r="B46">
            <v>10.269380884240038</v>
          </cell>
          <cell r="C46">
            <v>2.9000000000000026</v>
          </cell>
        </row>
        <row r="47">
          <cell r="B47">
            <v>10.846257554428233</v>
          </cell>
          <cell r="C47">
            <v>2.8000000000000025</v>
          </cell>
        </row>
        <row r="48">
          <cell r="B48">
            <v>11.435386938468632</v>
          </cell>
          <cell r="C48">
            <v>2.7000000000000024</v>
          </cell>
        </row>
        <row r="49">
          <cell r="B49">
            <v>12.037694087103963</v>
          </cell>
          <cell r="C49">
            <v>2.6000000000000023</v>
          </cell>
        </row>
        <row r="50">
          <cell r="B50">
            <v>12.654212933375465</v>
          </cell>
          <cell r="C50">
            <v>2.5000000000000022</v>
          </cell>
        </row>
        <row r="51">
          <cell r="B51">
            <v>13.28610408076991</v>
          </cell>
          <cell r="C51">
            <v>2.4000000000000021</v>
          </cell>
        </row>
        <row r="52">
          <cell r="B52">
            <v>13.934676379190352</v>
          </cell>
          <cell r="C52">
            <v>2.300000000000002</v>
          </cell>
        </row>
        <row r="53">
          <cell r="B53">
            <v>14.601413299870361</v>
          </cell>
          <cell r="C53">
            <v>2.200000000000002</v>
          </cell>
        </row>
        <row r="54">
          <cell r="B54">
            <v>15.288005449965331</v>
          </cell>
          <cell r="C54">
            <v>2.1000000000000019</v>
          </cell>
        </row>
        <row r="55">
          <cell r="B55">
            <v>15.996391025991878</v>
          </cell>
          <cell r="C55">
            <v>2.0000000000000018</v>
          </cell>
        </row>
        <row r="56">
          <cell r="B56">
            <v>16.728806652112365</v>
          </cell>
          <cell r="C56">
            <v>1.9000000000000017</v>
          </cell>
        </row>
        <row r="57">
          <cell r="B57">
            <v>17.487851976307013</v>
          </cell>
          <cell r="C57">
            <v>1.8000000000000016</v>
          </cell>
        </row>
        <row r="58">
          <cell r="B58">
            <v>18.276572749170523</v>
          </cell>
          <cell r="C58">
            <v>1.7000000000000015</v>
          </cell>
        </row>
        <row r="59">
          <cell r="B59">
            <v>19.098569118608292</v>
          </cell>
          <cell r="C59">
            <v>1.6000000000000014</v>
          </cell>
        </row>
        <row r="60">
          <cell r="B60">
            <v>19.958138921528974</v>
          </cell>
          <cell r="C60">
            <v>1.5000000000000013</v>
          </cell>
        </row>
        <row r="61">
          <cell r="B61">
            <v>20.86047048780371</v>
          </cell>
          <cell r="C61">
            <v>1.4000000000000012</v>
          </cell>
        </row>
        <row r="62">
          <cell r="B62">
            <v>21.811907020479442</v>
          </cell>
          <cell r="C62">
            <v>1.3000000000000012</v>
          </cell>
        </row>
        <row r="63">
          <cell r="B63">
            <v>22.820317014145392</v>
          </cell>
          <cell r="C63">
            <v>1.2000000000000011</v>
          </cell>
        </row>
        <row r="64">
          <cell r="B64">
            <v>23.895626233245839</v>
          </cell>
          <cell r="C64">
            <v>1.100000000000001</v>
          </cell>
        </row>
        <row r="65">
          <cell r="B65">
            <v>25.050603959367361</v>
          </cell>
          <cell r="C65">
            <v>1.0000000000000009</v>
          </cell>
        </row>
        <row r="66">
          <cell r="B66">
            <v>26.302064909682489</v>
          </cell>
          <cell r="C66">
            <v>0.90000000000000091</v>
          </cell>
        </row>
        <row r="67">
          <cell r="B67">
            <v>27.672782051983773</v>
          </cell>
          <cell r="C67">
            <v>0.80000000000000093</v>
          </cell>
        </row>
        <row r="68">
          <cell r="B68">
            <v>29.194683421179182</v>
          </cell>
          <cell r="C68">
            <v>0.70000000000000095</v>
          </cell>
        </row>
        <row r="69">
          <cell r="B69">
            <v>30.914529947520858</v>
          </cell>
          <cell r="C69">
            <v>0.60000000000000098</v>
          </cell>
        </row>
        <row r="70">
          <cell r="B70">
            <v>32.904816892742822</v>
          </cell>
          <cell r="C70">
            <v>0.500000000000001</v>
          </cell>
        </row>
        <row r="71">
          <cell r="B71">
            <v>35.286994985359236</v>
          </cell>
          <cell r="C71">
            <v>0.40000000000000102</v>
          </cell>
        </row>
        <row r="72">
          <cell r="B72">
            <v>38.288742880896322</v>
          </cell>
          <cell r="C72">
            <v>0.30000000000000104</v>
          </cell>
        </row>
        <row r="73">
          <cell r="B73">
            <v>42.421207918734687</v>
          </cell>
          <cell r="C73">
            <v>0.20000000000000104</v>
          </cell>
        </row>
        <row r="74">
          <cell r="B74">
            <v>49.315420852110108</v>
          </cell>
          <cell r="C74">
            <v>0.10000000000000103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BF5B-9498-4723-B277-654266D2BAC1}">
  <dimension ref="B1:W210"/>
  <sheetViews>
    <sheetView tabSelected="1" zoomScale="106" zoomScaleNormal="106" workbookViewId="0">
      <selection activeCell="H37" sqref="H37"/>
    </sheetView>
  </sheetViews>
  <sheetFormatPr defaultColWidth="11.42578125" defaultRowHeight="15" x14ac:dyDescent="0.25"/>
  <cols>
    <col min="1" max="1" width="6.140625" style="2" customWidth="1"/>
    <col min="2" max="2" width="16.42578125" style="2" customWidth="1"/>
    <col min="3" max="16384" width="11.42578125" style="2"/>
  </cols>
  <sheetData>
    <row r="1" spans="2:4" ht="18.75" x14ac:dyDescent="0.3">
      <c r="B1" s="1" t="s">
        <v>0</v>
      </c>
    </row>
    <row r="2" spans="2:4" ht="19.5" thickBot="1" x14ac:dyDescent="0.35">
      <c r="B2" s="1" t="s">
        <v>1</v>
      </c>
    </row>
    <row r="3" spans="2:4" ht="15.75" thickBot="1" x14ac:dyDescent="0.3">
      <c r="B3" s="2" t="s">
        <v>2</v>
      </c>
      <c r="C3" s="3">
        <v>250</v>
      </c>
      <c r="D3" s="2" t="s">
        <v>3</v>
      </c>
    </row>
    <row r="4" spans="2:4" ht="15.75" thickBot="1" x14ac:dyDescent="0.3">
      <c r="B4" s="2" t="s">
        <v>4</v>
      </c>
      <c r="C4" s="3">
        <v>4</v>
      </c>
      <c r="D4" s="2" t="s">
        <v>5</v>
      </c>
    </row>
    <row r="5" spans="2:4" ht="15.75" thickBot="1" x14ac:dyDescent="0.3">
      <c r="B5" s="2" t="s">
        <v>6</v>
      </c>
      <c r="C5" s="4">
        <f>500/24</f>
        <v>20.833333333333332</v>
      </c>
      <c r="D5" s="2" t="s">
        <v>7</v>
      </c>
    </row>
    <row r="6" spans="2:4" ht="15.75" thickBot="1" x14ac:dyDescent="0.3">
      <c r="B6" s="2" t="s">
        <v>8</v>
      </c>
      <c r="C6" s="4">
        <f>50/70</f>
        <v>0.7142857142857143</v>
      </c>
      <c r="D6" s="2" t="s">
        <v>9</v>
      </c>
    </row>
    <row r="7" spans="2:4" ht="15.75" thickBot="1" x14ac:dyDescent="0.3">
      <c r="B7" s="2" t="s">
        <v>10</v>
      </c>
      <c r="C7" s="5">
        <f>C3/(C6*C9)</f>
        <v>5</v>
      </c>
      <c r="D7" s="2" t="s">
        <v>5</v>
      </c>
    </row>
    <row r="8" spans="2:4" ht="15.75" thickBot="1" x14ac:dyDescent="0.3">
      <c r="B8" s="2" t="s">
        <v>11</v>
      </c>
      <c r="C8" s="4">
        <v>1</v>
      </c>
      <c r="D8" s="2" t="s">
        <v>5</v>
      </c>
    </row>
    <row r="9" spans="2:4" ht="15.75" thickBot="1" x14ac:dyDescent="0.3">
      <c r="B9" s="2" t="s">
        <v>12</v>
      </c>
      <c r="C9" s="4">
        <v>70</v>
      </c>
      <c r="D9" s="2" t="s">
        <v>13</v>
      </c>
    </row>
    <row r="10" spans="2:4" x14ac:dyDescent="0.25">
      <c r="B10" s="2" t="s">
        <v>14</v>
      </c>
      <c r="C10" s="5">
        <f>C9*C6</f>
        <v>50</v>
      </c>
      <c r="D10" s="2" t="s">
        <v>15</v>
      </c>
    </row>
    <row r="17" spans="2:17" x14ac:dyDescent="0.25">
      <c r="B17" s="2" t="s">
        <v>16</v>
      </c>
      <c r="C17" s="5">
        <f>($C$6*$C$9/$C$5)*($C$4*LN($C$7/$C$8)+$C$7-$C$8)</f>
        <v>25.050603959367368</v>
      </c>
      <c r="D17" s="2" t="s">
        <v>17</v>
      </c>
    </row>
    <row r="20" spans="2:17" ht="15.75" thickBot="1" x14ac:dyDescent="0.3">
      <c r="B20" s="2" t="s">
        <v>18</v>
      </c>
    </row>
    <row r="21" spans="2:17" ht="15.75" thickBot="1" x14ac:dyDescent="0.3">
      <c r="B21" s="2" t="s">
        <v>19</v>
      </c>
      <c r="C21" s="4">
        <v>24</v>
      </c>
      <c r="D21" s="2" t="s">
        <v>20</v>
      </c>
    </row>
    <row r="23" spans="2:17" x14ac:dyDescent="0.2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2:17" x14ac:dyDescent="0.25">
      <c r="B24" s="9" t="s">
        <v>22</v>
      </c>
      <c r="C24" s="10" t="s">
        <v>21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2:17" x14ac:dyDescent="0.25">
      <c r="B25" s="7">
        <v>0</v>
      </c>
      <c r="C25" s="7">
        <f>C7</f>
        <v>5</v>
      </c>
    </row>
    <row r="26" spans="2:17" x14ac:dyDescent="0.25">
      <c r="B26" s="7">
        <f>IF(C26="","",($C$6*$C$9/$C$5)*($C$4*LN($C$7/C26)+$C$7-C26))</f>
        <v>0.43394599024818636</v>
      </c>
      <c r="C26" s="7">
        <f>IF(C25="","",IF(C25-0.1&gt;0.1,C25-0.1,""))</f>
        <v>4.9000000000000004</v>
      </c>
    </row>
    <row r="27" spans="2:17" x14ac:dyDescent="0.25">
      <c r="B27" s="7">
        <f t="shared" ref="B27:B90" si="0">IF(C27="","",($C$6*$C$9/$C$5)*($C$4*LN($C$7/C27)+$C$7-C27))</f>
        <v>0.87189114739444673</v>
      </c>
      <c r="C27" s="7">
        <f t="shared" ref="C27:C90" si="1">IF(C26="","",IF(C26-0.1&gt;0.1,C26-0.1,""))</f>
        <v>4.8000000000000007</v>
      </c>
    </row>
    <row r="28" spans="2:17" x14ac:dyDescent="0.25">
      <c r="B28" s="7">
        <f t="shared" si="0"/>
        <v>1.3140038756936359</v>
      </c>
      <c r="C28" s="7">
        <f t="shared" si="1"/>
        <v>4.7000000000000011</v>
      </c>
    </row>
    <row r="29" spans="2:17" x14ac:dyDescent="0.25">
      <c r="B29" s="7">
        <f t="shared" si="0"/>
        <v>1.7604634458148853</v>
      </c>
      <c r="C29" s="7">
        <f t="shared" si="1"/>
        <v>4.6000000000000014</v>
      </c>
    </row>
    <row r="30" spans="2:17" x14ac:dyDescent="0.25">
      <c r="B30" s="7">
        <f t="shared" si="0"/>
        <v>2.2114609503151246</v>
      </c>
      <c r="C30" s="7">
        <f t="shared" si="1"/>
        <v>4.5000000000000018</v>
      </c>
    </row>
    <row r="31" spans="2:17" x14ac:dyDescent="0.25">
      <c r="B31" s="7">
        <f t="shared" si="0"/>
        <v>2.6672003664948862</v>
      </c>
      <c r="C31" s="7">
        <f t="shared" si="1"/>
        <v>4.4000000000000021</v>
      </c>
    </row>
    <row r="32" spans="2:17" x14ac:dyDescent="0.25">
      <c r="B32" s="7">
        <f t="shared" si="0"/>
        <v>3.1278997414519925</v>
      </c>
      <c r="C32" s="7">
        <f t="shared" si="1"/>
        <v>4.3000000000000025</v>
      </c>
    </row>
    <row r="33" spans="2:23" x14ac:dyDescent="0.25">
      <c r="B33" s="7">
        <f t="shared" si="0"/>
        <v>3.5937925165898541</v>
      </c>
      <c r="C33" s="7">
        <f t="shared" si="1"/>
        <v>4.2000000000000028</v>
      </c>
    </row>
    <row r="34" spans="2:23" x14ac:dyDescent="0.25">
      <c r="B34" s="7">
        <f t="shared" si="0"/>
        <v>4.0651290117488337</v>
      </c>
      <c r="C34" s="7">
        <f t="shared" si="1"/>
        <v>4.1000000000000032</v>
      </c>
    </row>
    <row r="35" spans="2:23" x14ac:dyDescent="0.25">
      <c r="B35" s="7">
        <f t="shared" si="0"/>
        <v>4.542178092616397</v>
      </c>
      <c r="C35" s="7">
        <f t="shared" si="1"/>
        <v>4.0000000000000036</v>
      </c>
    </row>
    <row r="36" spans="2:23" x14ac:dyDescent="0.25">
      <c r="B36" s="7">
        <f t="shared" si="0"/>
        <v>5.0252290492655804</v>
      </c>
      <c r="C36" s="7">
        <f t="shared" si="1"/>
        <v>3.9000000000000035</v>
      </c>
    </row>
    <row r="37" spans="2:23" x14ac:dyDescent="0.25">
      <c r="B37" s="7">
        <f t="shared" si="0"/>
        <v>5.514593718736883</v>
      </c>
      <c r="C37" s="7">
        <f t="shared" si="1"/>
        <v>3.8000000000000034</v>
      </c>
    </row>
    <row r="38" spans="2:23" x14ac:dyDescent="0.25">
      <c r="B38" s="7">
        <f t="shared" si="0"/>
        <v>6.0106088907256323</v>
      </c>
      <c r="C38" s="7">
        <f t="shared" si="1"/>
        <v>3.7000000000000033</v>
      </c>
    </row>
    <row r="39" spans="2:23" x14ac:dyDescent="0.25">
      <c r="B39" s="7">
        <f t="shared" si="0"/>
        <v>6.5136390429315307</v>
      </c>
      <c r="C39" s="7">
        <f t="shared" si="1"/>
        <v>3.6000000000000032</v>
      </c>
    </row>
    <row r="40" spans="2:23" x14ac:dyDescent="0.25">
      <c r="B40" s="7">
        <f t="shared" si="0"/>
        <v>7.0240794618118167</v>
      </c>
      <c r="C40" s="7">
        <f t="shared" si="1"/>
        <v>3.5000000000000031</v>
      </c>
    </row>
    <row r="41" spans="2:23" x14ac:dyDescent="0.25">
      <c r="B41" s="7">
        <f t="shared" si="0"/>
        <v>7.5423598157950398</v>
      </c>
      <c r="C41" s="7">
        <f t="shared" si="1"/>
        <v>3.400000000000003</v>
      </c>
    </row>
    <row r="42" spans="2:23" x14ac:dyDescent="0.25">
      <c r="B42" s="7">
        <f t="shared" si="0"/>
        <v>8.0689482620319772</v>
      </c>
      <c r="C42" s="7">
        <f t="shared" si="1"/>
        <v>3.3000000000000029</v>
      </c>
    </row>
    <row r="43" spans="2:23" x14ac:dyDescent="0.25">
      <c r="B43" s="7">
        <f t="shared" si="0"/>
        <v>8.6043561852328132</v>
      </c>
      <c r="C43" s="7">
        <f t="shared" si="1"/>
        <v>3.2000000000000028</v>
      </c>
    </row>
    <row r="44" spans="2:23" x14ac:dyDescent="0.25">
      <c r="B44" s="7">
        <f t="shared" si="0"/>
        <v>9.1491436890527833</v>
      </c>
      <c r="C44" s="7">
        <f t="shared" si="1"/>
        <v>3.1000000000000028</v>
      </c>
      <c r="W44" s="8"/>
    </row>
    <row r="45" spans="2:23" x14ac:dyDescent="0.25">
      <c r="B45" s="7">
        <f t="shared" si="0"/>
        <v>9.7039259881534967</v>
      </c>
      <c r="C45" s="7">
        <f t="shared" si="1"/>
        <v>3.0000000000000027</v>
      </c>
    </row>
    <row r="46" spans="2:23" x14ac:dyDescent="0.25">
      <c r="B46" s="7">
        <f t="shared" si="0"/>
        <v>10.269380884240038</v>
      </c>
      <c r="C46" s="7">
        <f t="shared" si="1"/>
        <v>2.9000000000000026</v>
      </c>
    </row>
    <row r="47" spans="2:23" x14ac:dyDescent="0.25">
      <c r="B47" s="7">
        <f t="shared" si="0"/>
        <v>10.846257554428233</v>
      </c>
      <c r="C47" s="7">
        <f t="shared" si="1"/>
        <v>2.8000000000000025</v>
      </c>
    </row>
    <row r="48" spans="2:23" x14ac:dyDescent="0.25">
      <c r="B48" s="7">
        <f t="shared" si="0"/>
        <v>11.435386938468632</v>
      </c>
      <c r="C48" s="7">
        <f t="shared" si="1"/>
        <v>2.7000000000000024</v>
      </c>
    </row>
    <row r="49" spans="2:3" x14ac:dyDescent="0.25">
      <c r="B49" s="7">
        <f t="shared" si="0"/>
        <v>12.037694087103963</v>
      </c>
      <c r="C49" s="7">
        <f t="shared" si="1"/>
        <v>2.6000000000000023</v>
      </c>
    </row>
    <row r="50" spans="2:3" x14ac:dyDescent="0.25">
      <c r="B50" s="7">
        <f t="shared" si="0"/>
        <v>12.654212933375465</v>
      </c>
      <c r="C50" s="7">
        <f t="shared" si="1"/>
        <v>2.5000000000000022</v>
      </c>
    </row>
    <row r="51" spans="2:3" x14ac:dyDescent="0.25">
      <c r="B51" s="7">
        <f t="shared" si="0"/>
        <v>13.28610408076991</v>
      </c>
      <c r="C51" s="7">
        <f t="shared" si="1"/>
        <v>2.4000000000000021</v>
      </c>
    </row>
    <row r="52" spans="2:3" x14ac:dyDescent="0.25">
      <c r="B52" s="7">
        <f t="shared" si="0"/>
        <v>13.934676379190352</v>
      </c>
      <c r="C52" s="7">
        <f t="shared" si="1"/>
        <v>2.300000000000002</v>
      </c>
    </row>
    <row r="53" spans="2:3" x14ac:dyDescent="0.25">
      <c r="B53" s="7">
        <f t="shared" si="0"/>
        <v>14.601413299870361</v>
      </c>
      <c r="C53" s="7">
        <f t="shared" si="1"/>
        <v>2.200000000000002</v>
      </c>
    </row>
    <row r="54" spans="2:3" x14ac:dyDescent="0.25">
      <c r="B54" s="7">
        <f t="shared" si="0"/>
        <v>15.288005449965331</v>
      </c>
      <c r="C54" s="7">
        <f t="shared" si="1"/>
        <v>2.1000000000000019</v>
      </c>
    </row>
    <row r="55" spans="2:3" x14ac:dyDescent="0.25">
      <c r="B55" s="7">
        <f t="shared" si="0"/>
        <v>15.996391025991878</v>
      </c>
      <c r="C55" s="7">
        <f t="shared" si="1"/>
        <v>2.0000000000000018</v>
      </c>
    </row>
    <row r="56" spans="2:3" x14ac:dyDescent="0.25">
      <c r="B56" s="7">
        <f t="shared" si="0"/>
        <v>16.728806652112365</v>
      </c>
      <c r="C56" s="7">
        <f t="shared" si="1"/>
        <v>1.9000000000000017</v>
      </c>
    </row>
    <row r="57" spans="2:3" x14ac:dyDescent="0.25">
      <c r="B57" s="7">
        <f t="shared" si="0"/>
        <v>17.487851976307013</v>
      </c>
      <c r="C57" s="7">
        <f t="shared" si="1"/>
        <v>1.8000000000000016</v>
      </c>
    </row>
    <row r="58" spans="2:3" x14ac:dyDescent="0.25">
      <c r="B58" s="7">
        <f t="shared" si="0"/>
        <v>18.276572749170523</v>
      </c>
      <c r="C58" s="7">
        <f t="shared" si="1"/>
        <v>1.7000000000000015</v>
      </c>
    </row>
    <row r="59" spans="2:3" x14ac:dyDescent="0.25">
      <c r="B59" s="7">
        <f t="shared" si="0"/>
        <v>19.098569118608292</v>
      </c>
      <c r="C59" s="7">
        <f t="shared" si="1"/>
        <v>1.6000000000000014</v>
      </c>
    </row>
    <row r="60" spans="2:3" x14ac:dyDescent="0.25">
      <c r="B60" s="7">
        <f t="shared" si="0"/>
        <v>19.958138921528974</v>
      </c>
      <c r="C60" s="7">
        <f t="shared" si="1"/>
        <v>1.5000000000000013</v>
      </c>
    </row>
    <row r="61" spans="2:3" x14ac:dyDescent="0.25">
      <c r="B61" s="7">
        <f t="shared" si="0"/>
        <v>20.86047048780371</v>
      </c>
      <c r="C61" s="7">
        <f t="shared" si="1"/>
        <v>1.4000000000000012</v>
      </c>
    </row>
    <row r="62" spans="2:3" x14ac:dyDescent="0.25">
      <c r="B62" s="7">
        <f t="shared" si="0"/>
        <v>21.811907020479442</v>
      </c>
      <c r="C62" s="7">
        <f t="shared" si="1"/>
        <v>1.3000000000000012</v>
      </c>
    </row>
    <row r="63" spans="2:3" x14ac:dyDescent="0.25">
      <c r="B63" s="7">
        <f t="shared" si="0"/>
        <v>22.820317014145392</v>
      </c>
      <c r="C63" s="7">
        <f t="shared" si="1"/>
        <v>1.2000000000000011</v>
      </c>
    </row>
    <row r="64" spans="2:3" x14ac:dyDescent="0.25">
      <c r="B64" s="7">
        <f t="shared" si="0"/>
        <v>23.895626233245839</v>
      </c>
      <c r="C64" s="7">
        <f t="shared" si="1"/>
        <v>1.100000000000001</v>
      </c>
    </row>
    <row r="65" spans="2:3" x14ac:dyDescent="0.25">
      <c r="B65" s="7">
        <f t="shared" si="0"/>
        <v>25.050603959367361</v>
      </c>
      <c r="C65" s="7">
        <f t="shared" si="1"/>
        <v>1.0000000000000009</v>
      </c>
    </row>
    <row r="66" spans="2:3" x14ac:dyDescent="0.25">
      <c r="B66" s="7">
        <f t="shared" si="0"/>
        <v>26.302064909682489</v>
      </c>
      <c r="C66" s="7">
        <f t="shared" si="1"/>
        <v>0.90000000000000091</v>
      </c>
    </row>
    <row r="67" spans="2:3" x14ac:dyDescent="0.25">
      <c r="B67" s="7">
        <f t="shared" si="0"/>
        <v>27.672782051983773</v>
      </c>
      <c r="C67" s="7">
        <f t="shared" si="1"/>
        <v>0.80000000000000093</v>
      </c>
    </row>
    <row r="68" spans="2:3" x14ac:dyDescent="0.25">
      <c r="B68" s="7">
        <f t="shared" si="0"/>
        <v>29.194683421179182</v>
      </c>
      <c r="C68" s="7">
        <f t="shared" si="1"/>
        <v>0.70000000000000095</v>
      </c>
    </row>
    <row r="69" spans="2:3" x14ac:dyDescent="0.25">
      <c r="B69" s="7">
        <f t="shared" si="0"/>
        <v>30.914529947520858</v>
      </c>
      <c r="C69" s="7">
        <f t="shared" si="1"/>
        <v>0.60000000000000098</v>
      </c>
    </row>
    <row r="70" spans="2:3" x14ac:dyDescent="0.25">
      <c r="B70" s="7">
        <f t="shared" si="0"/>
        <v>32.904816892742822</v>
      </c>
      <c r="C70" s="7">
        <f t="shared" si="1"/>
        <v>0.500000000000001</v>
      </c>
    </row>
    <row r="71" spans="2:3" x14ac:dyDescent="0.25">
      <c r="B71" s="7">
        <f t="shared" si="0"/>
        <v>35.286994985359236</v>
      </c>
      <c r="C71" s="7">
        <f t="shared" si="1"/>
        <v>0.40000000000000102</v>
      </c>
    </row>
    <row r="72" spans="2:3" x14ac:dyDescent="0.25">
      <c r="B72" s="7">
        <f t="shared" si="0"/>
        <v>38.288742880896322</v>
      </c>
      <c r="C72" s="7">
        <f t="shared" si="1"/>
        <v>0.30000000000000104</v>
      </c>
    </row>
    <row r="73" spans="2:3" x14ac:dyDescent="0.25">
      <c r="B73" s="7">
        <f t="shared" si="0"/>
        <v>42.421207918734687</v>
      </c>
      <c r="C73" s="7">
        <f t="shared" si="1"/>
        <v>0.20000000000000104</v>
      </c>
    </row>
    <row r="74" spans="2:3" x14ac:dyDescent="0.25">
      <c r="B74" s="7">
        <f t="shared" si="0"/>
        <v>49.315420852110108</v>
      </c>
      <c r="C74" s="7">
        <f t="shared" si="1"/>
        <v>0.10000000000000103</v>
      </c>
    </row>
    <row r="75" spans="2:3" x14ac:dyDescent="0.25">
      <c r="B75" s="7" t="str">
        <f t="shared" si="0"/>
        <v/>
      </c>
      <c r="C75" s="7" t="str">
        <f t="shared" si="1"/>
        <v/>
      </c>
    </row>
    <row r="76" spans="2:3" x14ac:dyDescent="0.25">
      <c r="B76" s="7" t="str">
        <f t="shared" si="0"/>
        <v/>
      </c>
      <c r="C76" s="7" t="str">
        <f t="shared" si="1"/>
        <v/>
      </c>
    </row>
    <row r="77" spans="2:3" x14ac:dyDescent="0.25">
      <c r="B77" s="7" t="str">
        <f t="shared" si="0"/>
        <v/>
      </c>
      <c r="C77" s="7" t="str">
        <f t="shared" si="1"/>
        <v/>
      </c>
    </row>
    <row r="78" spans="2:3" x14ac:dyDescent="0.25">
      <c r="B78" s="7" t="str">
        <f t="shared" si="0"/>
        <v/>
      </c>
      <c r="C78" s="7" t="str">
        <f t="shared" si="1"/>
        <v/>
      </c>
    </row>
    <row r="79" spans="2:3" x14ac:dyDescent="0.25">
      <c r="B79" s="7" t="str">
        <f t="shared" si="0"/>
        <v/>
      </c>
      <c r="C79" s="7" t="str">
        <f t="shared" si="1"/>
        <v/>
      </c>
    </row>
    <row r="80" spans="2:3" x14ac:dyDescent="0.25">
      <c r="B80" s="7" t="str">
        <f t="shared" si="0"/>
        <v/>
      </c>
      <c r="C80" s="7" t="str">
        <f t="shared" si="1"/>
        <v/>
      </c>
    </row>
    <row r="81" spans="2:3" x14ac:dyDescent="0.25">
      <c r="B81" s="7" t="str">
        <f t="shared" si="0"/>
        <v/>
      </c>
      <c r="C81" s="7" t="str">
        <f t="shared" si="1"/>
        <v/>
      </c>
    </row>
    <row r="82" spans="2:3" x14ac:dyDescent="0.25">
      <c r="B82" s="7" t="str">
        <f t="shared" si="0"/>
        <v/>
      </c>
      <c r="C82" s="7" t="str">
        <f t="shared" si="1"/>
        <v/>
      </c>
    </row>
    <row r="83" spans="2:3" x14ac:dyDescent="0.25">
      <c r="B83" s="7" t="str">
        <f t="shared" si="0"/>
        <v/>
      </c>
      <c r="C83" s="7" t="str">
        <f t="shared" si="1"/>
        <v/>
      </c>
    </row>
    <row r="84" spans="2:3" x14ac:dyDescent="0.25">
      <c r="B84" s="7" t="str">
        <f t="shared" si="0"/>
        <v/>
      </c>
      <c r="C84" s="7" t="str">
        <f t="shared" si="1"/>
        <v/>
      </c>
    </row>
    <row r="85" spans="2:3" x14ac:dyDescent="0.25">
      <c r="B85" s="7" t="str">
        <f t="shared" si="0"/>
        <v/>
      </c>
      <c r="C85" s="7" t="str">
        <f t="shared" si="1"/>
        <v/>
      </c>
    </row>
    <row r="86" spans="2:3" x14ac:dyDescent="0.25">
      <c r="B86" s="7" t="str">
        <f t="shared" si="0"/>
        <v/>
      </c>
      <c r="C86" s="7" t="str">
        <f t="shared" si="1"/>
        <v/>
      </c>
    </row>
    <row r="87" spans="2:3" x14ac:dyDescent="0.25">
      <c r="B87" s="7" t="str">
        <f t="shared" si="0"/>
        <v/>
      </c>
      <c r="C87" s="7" t="str">
        <f t="shared" si="1"/>
        <v/>
      </c>
    </row>
    <row r="88" spans="2:3" x14ac:dyDescent="0.25">
      <c r="B88" s="7" t="str">
        <f t="shared" si="0"/>
        <v/>
      </c>
      <c r="C88" s="7" t="str">
        <f t="shared" si="1"/>
        <v/>
      </c>
    </row>
    <row r="89" spans="2:3" x14ac:dyDescent="0.25">
      <c r="B89" s="7" t="str">
        <f t="shared" si="0"/>
        <v/>
      </c>
      <c r="C89" s="7" t="str">
        <f t="shared" si="1"/>
        <v/>
      </c>
    </row>
    <row r="90" spans="2:3" x14ac:dyDescent="0.25">
      <c r="B90" s="7" t="str">
        <f t="shared" si="0"/>
        <v/>
      </c>
      <c r="C90" s="7" t="str">
        <f t="shared" si="1"/>
        <v/>
      </c>
    </row>
    <row r="91" spans="2:3" x14ac:dyDescent="0.25">
      <c r="B91" s="7" t="str">
        <f t="shared" ref="B91:B154" si="2">IF(C91="","",($C$6*$C$9/$C$5)*($C$4*LN($C$7/C91)+$C$7-C91))</f>
        <v/>
      </c>
      <c r="C91" s="7" t="str">
        <f t="shared" ref="C91:C154" si="3">IF(C90="","",IF(C90-0.1&gt;0.1,C90-0.1,""))</f>
        <v/>
      </c>
    </row>
    <row r="92" spans="2:3" x14ac:dyDescent="0.25">
      <c r="B92" s="7" t="str">
        <f t="shared" si="2"/>
        <v/>
      </c>
      <c r="C92" s="7" t="str">
        <f t="shared" si="3"/>
        <v/>
      </c>
    </row>
    <row r="93" spans="2:3" x14ac:dyDescent="0.25">
      <c r="B93" s="7" t="str">
        <f t="shared" si="2"/>
        <v/>
      </c>
      <c r="C93" s="7" t="str">
        <f t="shared" si="3"/>
        <v/>
      </c>
    </row>
    <row r="94" spans="2:3" x14ac:dyDescent="0.25">
      <c r="B94" s="7" t="str">
        <f t="shared" si="2"/>
        <v/>
      </c>
      <c r="C94" s="7" t="str">
        <f t="shared" si="3"/>
        <v/>
      </c>
    </row>
    <row r="95" spans="2:3" x14ac:dyDescent="0.25">
      <c r="B95" s="7" t="str">
        <f t="shared" si="2"/>
        <v/>
      </c>
      <c r="C95" s="7" t="str">
        <f t="shared" si="3"/>
        <v/>
      </c>
    </row>
    <row r="96" spans="2:3" x14ac:dyDescent="0.25">
      <c r="B96" s="7" t="str">
        <f t="shared" si="2"/>
        <v/>
      </c>
      <c r="C96" s="7" t="str">
        <f t="shared" si="3"/>
        <v/>
      </c>
    </row>
    <row r="97" spans="2:3" x14ac:dyDescent="0.25">
      <c r="B97" s="7" t="str">
        <f t="shared" si="2"/>
        <v/>
      </c>
      <c r="C97" s="7" t="str">
        <f t="shared" si="3"/>
        <v/>
      </c>
    </row>
    <row r="98" spans="2:3" x14ac:dyDescent="0.25">
      <c r="B98" s="7" t="str">
        <f t="shared" si="2"/>
        <v/>
      </c>
      <c r="C98" s="7" t="str">
        <f t="shared" si="3"/>
        <v/>
      </c>
    </row>
    <row r="99" spans="2:3" x14ac:dyDescent="0.25">
      <c r="B99" s="7" t="str">
        <f t="shared" si="2"/>
        <v/>
      </c>
      <c r="C99" s="7" t="str">
        <f t="shared" si="3"/>
        <v/>
      </c>
    </row>
    <row r="100" spans="2:3" x14ac:dyDescent="0.25">
      <c r="B100" s="7" t="str">
        <f t="shared" si="2"/>
        <v/>
      </c>
      <c r="C100" s="7" t="str">
        <f t="shared" si="3"/>
        <v/>
      </c>
    </row>
    <row r="101" spans="2:3" x14ac:dyDescent="0.25">
      <c r="B101" s="7" t="str">
        <f t="shared" si="2"/>
        <v/>
      </c>
      <c r="C101" s="7" t="str">
        <f t="shared" si="3"/>
        <v/>
      </c>
    </row>
    <row r="102" spans="2:3" x14ac:dyDescent="0.25">
      <c r="B102" s="7" t="str">
        <f t="shared" si="2"/>
        <v/>
      </c>
      <c r="C102" s="7" t="str">
        <f t="shared" si="3"/>
        <v/>
      </c>
    </row>
    <row r="103" spans="2:3" x14ac:dyDescent="0.25">
      <c r="B103" s="7" t="str">
        <f t="shared" si="2"/>
        <v/>
      </c>
      <c r="C103" s="7" t="str">
        <f t="shared" si="3"/>
        <v/>
      </c>
    </row>
    <row r="104" spans="2:3" x14ac:dyDescent="0.25">
      <c r="B104" s="7" t="str">
        <f t="shared" si="2"/>
        <v/>
      </c>
      <c r="C104" s="7" t="str">
        <f t="shared" si="3"/>
        <v/>
      </c>
    </row>
    <row r="105" spans="2:3" x14ac:dyDescent="0.25">
      <c r="B105" s="7" t="str">
        <f t="shared" si="2"/>
        <v/>
      </c>
      <c r="C105" s="7" t="str">
        <f t="shared" si="3"/>
        <v/>
      </c>
    </row>
    <row r="106" spans="2:3" x14ac:dyDescent="0.25">
      <c r="B106" s="7" t="str">
        <f t="shared" si="2"/>
        <v/>
      </c>
      <c r="C106" s="7" t="str">
        <f t="shared" si="3"/>
        <v/>
      </c>
    </row>
    <row r="107" spans="2:3" x14ac:dyDescent="0.25">
      <c r="B107" s="7" t="str">
        <f t="shared" si="2"/>
        <v/>
      </c>
      <c r="C107" s="7" t="str">
        <f t="shared" si="3"/>
        <v/>
      </c>
    </row>
    <row r="108" spans="2:3" x14ac:dyDescent="0.25">
      <c r="B108" s="7" t="str">
        <f t="shared" si="2"/>
        <v/>
      </c>
      <c r="C108" s="7" t="str">
        <f t="shared" si="3"/>
        <v/>
      </c>
    </row>
    <row r="109" spans="2:3" x14ac:dyDescent="0.25">
      <c r="B109" s="7" t="str">
        <f t="shared" si="2"/>
        <v/>
      </c>
      <c r="C109" s="7" t="str">
        <f t="shared" si="3"/>
        <v/>
      </c>
    </row>
    <row r="110" spans="2:3" x14ac:dyDescent="0.25">
      <c r="B110" s="7" t="str">
        <f t="shared" si="2"/>
        <v/>
      </c>
      <c r="C110" s="7" t="str">
        <f t="shared" si="3"/>
        <v/>
      </c>
    </row>
    <row r="111" spans="2:3" x14ac:dyDescent="0.25">
      <c r="B111" s="7" t="str">
        <f t="shared" si="2"/>
        <v/>
      </c>
      <c r="C111" s="7" t="str">
        <f t="shared" si="3"/>
        <v/>
      </c>
    </row>
    <row r="112" spans="2:3" x14ac:dyDescent="0.25">
      <c r="B112" s="7" t="str">
        <f t="shared" si="2"/>
        <v/>
      </c>
      <c r="C112" s="7" t="str">
        <f t="shared" si="3"/>
        <v/>
      </c>
    </row>
    <row r="113" spans="2:3" x14ac:dyDescent="0.25">
      <c r="B113" s="7" t="str">
        <f t="shared" si="2"/>
        <v/>
      </c>
      <c r="C113" s="7" t="str">
        <f t="shared" si="3"/>
        <v/>
      </c>
    </row>
    <row r="114" spans="2:3" x14ac:dyDescent="0.25">
      <c r="B114" s="7" t="str">
        <f t="shared" si="2"/>
        <v/>
      </c>
      <c r="C114" s="7" t="str">
        <f t="shared" si="3"/>
        <v/>
      </c>
    </row>
    <row r="115" spans="2:3" x14ac:dyDescent="0.25">
      <c r="B115" s="7" t="str">
        <f t="shared" si="2"/>
        <v/>
      </c>
      <c r="C115" s="7" t="str">
        <f t="shared" si="3"/>
        <v/>
      </c>
    </row>
    <row r="116" spans="2:3" x14ac:dyDescent="0.25">
      <c r="B116" s="7" t="str">
        <f t="shared" si="2"/>
        <v/>
      </c>
      <c r="C116" s="7" t="str">
        <f t="shared" si="3"/>
        <v/>
      </c>
    </row>
    <row r="117" spans="2:3" x14ac:dyDescent="0.25">
      <c r="B117" s="7" t="str">
        <f t="shared" si="2"/>
        <v/>
      </c>
      <c r="C117" s="7" t="str">
        <f t="shared" si="3"/>
        <v/>
      </c>
    </row>
    <row r="118" spans="2:3" x14ac:dyDescent="0.25">
      <c r="B118" s="7" t="str">
        <f t="shared" si="2"/>
        <v/>
      </c>
      <c r="C118" s="7" t="str">
        <f t="shared" si="3"/>
        <v/>
      </c>
    </row>
    <row r="119" spans="2:3" x14ac:dyDescent="0.25">
      <c r="B119" s="7" t="str">
        <f t="shared" si="2"/>
        <v/>
      </c>
      <c r="C119" s="7" t="str">
        <f t="shared" si="3"/>
        <v/>
      </c>
    </row>
    <row r="120" spans="2:3" x14ac:dyDescent="0.25">
      <c r="B120" s="7" t="str">
        <f t="shared" si="2"/>
        <v/>
      </c>
      <c r="C120" s="7" t="str">
        <f t="shared" si="3"/>
        <v/>
      </c>
    </row>
    <row r="121" spans="2:3" x14ac:dyDescent="0.25">
      <c r="B121" s="7" t="str">
        <f t="shared" si="2"/>
        <v/>
      </c>
      <c r="C121" s="7" t="str">
        <f t="shared" si="3"/>
        <v/>
      </c>
    </row>
    <row r="122" spans="2:3" x14ac:dyDescent="0.25">
      <c r="B122" s="7" t="str">
        <f t="shared" si="2"/>
        <v/>
      </c>
      <c r="C122" s="7" t="str">
        <f t="shared" si="3"/>
        <v/>
      </c>
    </row>
    <row r="123" spans="2:3" x14ac:dyDescent="0.25">
      <c r="B123" s="7" t="str">
        <f t="shared" si="2"/>
        <v/>
      </c>
      <c r="C123" s="7" t="str">
        <f t="shared" si="3"/>
        <v/>
      </c>
    </row>
    <row r="124" spans="2:3" x14ac:dyDescent="0.25">
      <c r="B124" s="7" t="str">
        <f t="shared" si="2"/>
        <v/>
      </c>
      <c r="C124" s="7" t="str">
        <f t="shared" si="3"/>
        <v/>
      </c>
    </row>
    <row r="125" spans="2:3" x14ac:dyDescent="0.25">
      <c r="B125" s="7" t="str">
        <f t="shared" si="2"/>
        <v/>
      </c>
      <c r="C125" s="7" t="str">
        <f t="shared" si="3"/>
        <v/>
      </c>
    </row>
    <row r="126" spans="2:3" x14ac:dyDescent="0.25">
      <c r="B126" s="7" t="str">
        <f t="shared" si="2"/>
        <v/>
      </c>
      <c r="C126" s="7" t="str">
        <f t="shared" si="3"/>
        <v/>
      </c>
    </row>
    <row r="127" spans="2:3" x14ac:dyDescent="0.25">
      <c r="B127" s="7" t="str">
        <f t="shared" si="2"/>
        <v/>
      </c>
      <c r="C127" s="7" t="str">
        <f t="shared" si="3"/>
        <v/>
      </c>
    </row>
    <row r="128" spans="2:3" x14ac:dyDescent="0.25">
      <c r="B128" s="7" t="str">
        <f t="shared" si="2"/>
        <v/>
      </c>
      <c r="C128" s="7" t="str">
        <f t="shared" si="3"/>
        <v/>
      </c>
    </row>
    <row r="129" spans="2:3" x14ac:dyDescent="0.25">
      <c r="B129" s="7" t="str">
        <f t="shared" si="2"/>
        <v/>
      </c>
      <c r="C129" s="7" t="str">
        <f t="shared" si="3"/>
        <v/>
      </c>
    </row>
    <row r="130" spans="2:3" x14ac:dyDescent="0.25">
      <c r="B130" s="7" t="str">
        <f t="shared" si="2"/>
        <v/>
      </c>
      <c r="C130" s="7" t="str">
        <f t="shared" si="3"/>
        <v/>
      </c>
    </row>
    <row r="131" spans="2:3" x14ac:dyDescent="0.25">
      <c r="B131" s="7" t="str">
        <f t="shared" si="2"/>
        <v/>
      </c>
      <c r="C131" s="7" t="str">
        <f t="shared" si="3"/>
        <v/>
      </c>
    </row>
    <row r="132" spans="2:3" x14ac:dyDescent="0.25">
      <c r="B132" s="7" t="str">
        <f t="shared" si="2"/>
        <v/>
      </c>
      <c r="C132" s="7" t="str">
        <f t="shared" si="3"/>
        <v/>
      </c>
    </row>
    <row r="133" spans="2:3" x14ac:dyDescent="0.25">
      <c r="B133" s="7" t="str">
        <f t="shared" si="2"/>
        <v/>
      </c>
      <c r="C133" s="7" t="str">
        <f t="shared" si="3"/>
        <v/>
      </c>
    </row>
    <row r="134" spans="2:3" x14ac:dyDescent="0.25">
      <c r="B134" s="7" t="str">
        <f t="shared" si="2"/>
        <v/>
      </c>
      <c r="C134" s="7" t="str">
        <f t="shared" si="3"/>
        <v/>
      </c>
    </row>
    <row r="135" spans="2:3" x14ac:dyDescent="0.25">
      <c r="B135" s="7" t="str">
        <f t="shared" si="2"/>
        <v/>
      </c>
      <c r="C135" s="7" t="str">
        <f t="shared" si="3"/>
        <v/>
      </c>
    </row>
    <row r="136" spans="2:3" x14ac:dyDescent="0.25">
      <c r="B136" s="7" t="str">
        <f t="shared" si="2"/>
        <v/>
      </c>
      <c r="C136" s="7" t="str">
        <f t="shared" si="3"/>
        <v/>
      </c>
    </row>
    <row r="137" spans="2:3" x14ac:dyDescent="0.25">
      <c r="B137" s="7" t="str">
        <f t="shared" si="2"/>
        <v/>
      </c>
      <c r="C137" s="7" t="str">
        <f t="shared" si="3"/>
        <v/>
      </c>
    </row>
    <row r="138" spans="2:3" x14ac:dyDescent="0.25">
      <c r="B138" s="7" t="str">
        <f t="shared" si="2"/>
        <v/>
      </c>
      <c r="C138" s="7" t="str">
        <f t="shared" si="3"/>
        <v/>
      </c>
    </row>
    <row r="139" spans="2:3" x14ac:dyDescent="0.25">
      <c r="B139" s="7" t="str">
        <f t="shared" si="2"/>
        <v/>
      </c>
      <c r="C139" s="7" t="str">
        <f t="shared" si="3"/>
        <v/>
      </c>
    </row>
    <row r="140" spans="2:3" x14ac:dyDescent="0.25">
      <c r="B140" s="7" t="str">
        <f t="shared" si="2"/>
        <v/>
      </c>
      <c r="C140" s="7" t="str">
        <f t="shared" si="3"/>
        <v/>
      </c>
    </row>
    <row r="141" spans="2:3" x14ac:dyDescent="0.25">
      <c r="B141" s="7" t="str">
        <f t="shared" si="2"/>
        <v/>
      </c>
      <c r="C141" s="7" t="str">
        <f t="shared" si="3"/>
        <v/>
      </c>
    </row>
    <row r="142" spans="2:3" x14ac:dyDescent="0.25">
      <c r="B142" s="7" t="str">
        <f t="shared" si="2"/>
        <v/>
      </c>
      <c r="C142" s="7" t="str">
        <f t="shared" si="3"/>
        <v/>
      </c>
    </row>
    <row r="143" spans="2:3" x14ac:dyDescent="0.25">
      <c r="B143" s="7" t="str">
        <f t="shared" si="2"/>
        <v/>
      </c>
      <c r="C143" s="7" t="str">
        <f t="shared" si="3"/>
        <v/>
      </c>
    </row>
    <row r="144" spans="2:3" x14ac:dyDescent="0.25">
      <c r="B144" s="7" t="str">
        <f t="shared" si="2"/>
        <v/>
      </c>
      <c r="C144" s="7" t="str">
        <f t="shared" si="3"/>
        <v/>
      </c>
    </row>
    <row r="145" spans="2:3" x14ac:dyDescent="0.25">
      <c r="B145" s="7" t="str">
        <f t="shared" si="2"/>
        <v/>
      </c>
      <c r="C145" s="7" t="str">
        <f t="shared" si="3"/>
        <v/>
      </c>
    </row>
    <row r="146" spans="2:3" x14ac:dyDescent="0.25">
      <c r="B146" s="7" t="str">
        <f t="shared" si="2"/>
        <v/>
      </c>
      <c r="C146" s="7" t="str">
        <f t="shared" si="3"/>
        <v/>
      </c>
    </row>
    <row r="147" spans="2:3" x14ac:dyDescent="0.25">
      <c r="B147" s="7" t="str">
        <f t="shared" si="2"/>
        <v/>
      </c>
      <c r="C147" s="7" t="str">
        <f t="shared" si="3"/>
        <v/>
      </c>
    </row>
    <row r="148" spans="2:3" x14ac:dyDescent="0.25">
      <c r="B148" s="7" t="str">
        <f t="shared" si="2"/>
        <v/>
      </c>
      <c r="C148" s="7" t="str">
        <f t="shared" si="3"/>
        <v/>
      </c>
    </row>
    <row r="149" spans="2:3" x14ac:dyDescent="0.25">
      <c r="B149" s="7" t="str">
        <f t="shared" si="2"/>
        <v/>
      </c>
      <c r="C149" s="7" t="str">
        <f t="shared" si="3"/>
        <v/>
      </c>
    </row>
    <row r="150" spans="2:3" x14ac:dyDescent="0.25">
      <c r="B150" s="7" t="str">
        <f t="shared" si="2"/>
        <v/>
      </c>
      <c r="C150" s="7" t="str">
        <f t="shared" si="3"/>
        <v/>
      </c>
    </row>
    <row r="151" spans="2:3" x14ac:dyDescent="0.25">
      <c r="B151" s="7" t="str">
        <f t="shared" si="2"/>
        <v/>
      </c>
      <c r="C151" s="7" t="str">
        <f t="shared" si="3"/>
        <v/>
      </c>
    </row>
    <row r="152" spans="2:3" x14ac:dyDescent="0.25">
      <c r="B152" s="7" t="str">
        <f t="shared" si="2"/>
        <v/>
      </c>
      <c r="C152" s="7" t="str">
        <f t="shared" si="3"/>
        <v/>
      </c>
    </row>
    <row r="153" spans="2:3" x14ac:dyDescent="0.25">
      <c r="B153" s="7" t="str">
        <f t="shared" si="2"/>
        <v/>
      </c>
      <c r="C153" s="7" t="str">
        <f t="shared" si="3"/>
        <v/>
      </c>
    </row>
    <row r="154" spans="2:3" x14ac:dyDescent="0.25">
      <c r="B154" s="7" t="str">
        <f t="shared" si="2"/>
        <v/>
      </c>
      <c r="C154" s="7" t="str">
        <f t="shared" si="3"/>
        <v/>
      </c>
    </row>
    <row r="155" spans="2:3" x14ac:dyDescent="0.25">
      <c r="B155" s="7" t="str">
        <f t="shared" ref="B155:B210" si="4">IF(C155="","",($C$6*$C$9/$C$5)*($C$4*LN($C$7/C155)+$C$7-C155))</f>
        <v/>
      </c>
      <c r="C155" s="7" t="str">
        <f t="shared" ref="C155:C210" si="5">IF(C154="","",IF(C154-0.1&gt;0.1,C154-0.1,""))</f>
        <v/>
      </c>
    </row>
    <row r="156" spans="2:3" x14ac:dyDescent="0.25">
      <c r="B156" s="7" t="str">
        <f t="shared" si="4"/>
        <v/>
      </c>
      <c r="C156" s="7" t="str">
        <f t="shared" si="5"/>
        <v/>
      </c>
    </row>
    <row r="157" spans="2:3" x14ac:dyDescent="0.25">
      <c r="B157" s="7" t="str">
        <f t="shared" si="4"/>
        <v/>
      </c>
      <c r="C157" s="7" t="str">
        <f t="shared" si="5"/>
        <v/>
      </c>
    </row>
    <row r="158" spans="2:3" x14ac:dyDescent="0.25">
      <c r="B158" s="7" t="str">
        <f t="shared" si="4"/>
        <v/>
      </c>
      <c r="C158" s="7" t="str">
        <f t="shared" si="5"/>
        <v/>
      </c>
    </row>
    <row r="159" spans="2:3" x14ac:dyDescent="0.25">
      <c r="B159" s="7" t="str">
        <f t="shared" si="4"/>
        <v/>
      </c>
      <c r="C159" s="7" t="str">
        <f t="shared" si="5"/>
        <v/>
      </c>
    </row>
    <row r="160" spans="2:3" x14ac:dyDescent="0.25">
      <c r="B160" s="7" t="str">
        <f t="shared" si="4"/>
        <v/>
      </c>
      <c r="C160" s="7" t="str">
        <f t="shared" si="5"/>
        <v/>
      </c>
    </row>
    <row r="161" spans="2:3" x14ac:dyDescent="0.25">
      <c r="B161" s="7" t="str">
        <f t="shared" si="4"/>
        <v/>
      </c>
      <c r="C161" s="7" t="str">
        <f t="shared" si="5"/>
        <v/>
      </c>
    </row>
    <row r="162" spans="2:3" x14ac:dyDescent="0.25">
      <c r="B162" s="7" t="str">
        <f t="shared" si="4"/>
        <v/>
      </c>
      <c r="C162" s="7" t="str">
        <f t="shared" si="5"/>
        <v/>
      </c>
    </row>
    <row r="163" spans="2:3" x14ac:dyDescent="0.25">
      <c r="B163" s="7" t="str">
        <f t="shared" si="4"/>
        <v/>
      </c>
      <c r="C163" s="7" t="str">
        <f t="shared" si="5"/>
        <v/>
      </c>
    </row>
    <row r="164" spans="2:3" x14ac:dyDescent="0.25">
      <c r="B164" s="7" t="str">
        <f t="shared" si="4"/>
        <v/>
      </c>
      <c r="C164" s="7" t="str">
        <f t="shared" si="5"/>
        <v/>
      </c>
    </row>
    <row r="165" spans="2:3" x14ac:dyDescent="0.25">
      <c r="B165" s="7" t="str">
        <f t="shared" si="4"/>
        <v/>
      </c>
      <c r="C165" s="7" t="str">
        <f t="shared" si="5"/>
        <v/>
      </c>
    </row>
    <row r="166" spans="2:3" x14ac:dyDescent="0.25">
      <c r="B166" s="7" t="str">
        <f t="shared" si="4"/>
        <v/>
      </c>
      <c r="C166" s="7" t="str">
        <f t="shared" si="5"/>
        <v/>
      </c>
    </row>
    <row r="167" spans="2:3" x14ac:dyDescent="0.25">
      <c r="B167" s="7" t="str">
        <f t="shared" si="4"/>
        <v/>
      </c>
      <c r="C167" s="7" t="str">
        <f t="shared" si="5"/>
        <v/>
      </c>
    </row>
    <row r="168" spans="2:3" x14ac:dyDescent="0.25">
      <c r="B168" s="7" t="str">
        <f t="shared" si="4"/>
        <v/>
      </c>
      <c r="C168" s="7" t="str">
        <f t="shared" si="5"/>
        <v/>
      </c>
    </row>
    <row r="169" spans="2:3" x14ac:dyDescent="0.25">
      <c r="B169" s="7" t="str">
        <f t="shared" si="4"/>
        <v/>
      </c>
      <c r="C169" s="7" t="str">
        <f t="shared" si="5"/>
        <v/>
      </c>
    </row>
    <row r="170" spans="2:3" x14ac:dyDescent="0.25">
      <c r="B170" s="7" t="str">
        <f t="shared" si="4"/>
        <v/>
      </c>
      <c r="C170" s="7" t="str">
        <f t="shared" si="5"/>
        <v/>
      </c>
    </row>
    <row r="171" spans="2:3" x14ac:dyDescent="0.25">
      <c r="B171" s="7" t="str">
        <f t="shared" si="4"/>
        <v/>
      </c>
      <c r="C171" s="7" t="str">
        <f t="shared" si="5"/>
        <v/>
      </c>
    </row>
    <row r="172" spans="2:3" x14ac:dyDescent="0.25">
      <c r="B172" s="7" t="str">
        <f t="shared" si="4"/>
        <v/>
      </c>
      <c r="C172" s="7" t="str">
        <f t="shared" si="5"/>
        <v/>
      </c>
    </row>
    <row r="173" spans="2:3" x14ac:dyDescent="0.25">
      <c r="B173" s="7" t="str">
        <f t="shared" si="4"/>
        <v/>
      </c>
      <c r="C173" s="7" t="str">
        <f t="shared" si="5"/>
        <v/>
      </c>
    </row>
    <row r="174" spans="2:3" x14ac:dyDescent="0.25">
      <c r="B174" s="7" t="str">
        <f t="shared" si="4"/>
        <v/>
      </c>
      <c r="C174" s="7" t="str">
        <f t="shared" si="5"/>
        <v/>
      </c>
    </row>
    <row r="175" spans="2:3" x14ac:dyDescent="0.25">
      <c r="B175" s="7" t="str">
        <f t="shared" si="4"/>
        <v/>
      </c>
      <c r="C175" s="7" t="str">
        <f t="shared" si="5"/>
        <v/>
      </c>
    </row>
    <row r="176" spans="2:3" x14ac:dyDescent="0.25">
      <c r="B176" s="7" t="str">
        <f t="shared" si="4"/>
        <v/>
      </c>
      <c r="C176" s="7" t="str">
        <f t="shared" si="5"/>
        <v/>
      </c>
    </row>
    <row r="177" spans="2:3" x14ac:dyDescent="0.25">
      <c r="B177" s="7" t="str">
        <f t="shared" si="4"/>
        <v/>
      </c>
      <c r="C177" s="7" t="str">
        <f t="shared" si="5"/>
        <v/>
      </c>
    </row>
    <row r="178" spans="2:3" x14ac:dyDescent="0.25">
      <c r="B178" s="7" t="str">
        <f t="shared" si="4"/>
        <v/>
      </c>
      <c r="C178" s="7" t="str">
        <f t="shared" si="5"/>
        <v/>
      </c>
    </row>
    <row r="179" spans="2:3" x14ac:dyDescent="0.25">
      <c r="B179" s="7" t="str">
        <f t="shared" si="4"/>
        <v/>
      </c>
      <c r="C179" s="7" t="str">
        <f t="shared" si="5"/>
        <v/>
      </c>
    </row>
    <row r="180" spans="2:3" x14ac:dyDescent="0.25">
      <c r="B180" s="7" t="str">
        <f t="shared" si="4"/>
        <v/>
      </c>
      <c r="C180" s="7" t="str">
        <f t="shared" si="5"/>
        <v/>
      </c>
    </row>
    <row r="181" spans="2:3" x14ac:dyDescent="0.25">
      <c r="B181" s="7" t="str">
        <f t="shared" si="4"/>
        <v/>
      </c>
      <c r="C181" s="7" t="str">
        <f t="shared" si="5"/>
        <v/>
      </c>
    </row>
    <row r="182" spans="2:3" x14ac:dyDescent="0.25">
      <c r="B182" s="7" t="str">
        <f t="shared" si="4"/>
        <v/>
      </c>
      <c r="C182" s="7" t="str">
        <f t="shared" si="5"/>
        <v/>
      </c>
    </row>
    <row r="183" spans="2:3" x14ac:dyDescent="0.25">
      <c r="B183" s="7" t="str">
        <f t="shared" si="4"/>
        <v/>
      </c>
      <c r="C183" s="7" t="str">
        <f t="shared" si="5"/>
        <v/>
      </c>
    </row>
    <row r="184" spans="2:3" x14ac:dyDescent="0.25">
      <c r="B184" s="7" t="str">
        <f t="shared" si="4"/>
        <v/>
      </c>
      <c r="C184" s="7" t="str">
        <f t="shared" si="5"/>
        <v/>
      </c>
    </row>
    <row r="185" spans="2:3" x14ac:dyDescent="0.25">
      <c r="B185" s="7" t="str">
        <f t="shared" si="4"/>
        <v/>
      </c>
      <c r="C185" s="7" t="str">
        <f t="shared" si="5"/>
        <v/>
      </c>
    </row>
    <row r="186" spans="2:3" x14ac:dyDescent="0.25">
      <c r="B186" s="7" t="str">
        <f t="shared" si="4"/>
        <v/>
      </c>
      <c r="C186" s="7" t="str">
        <f t="shared" si="5"/>
        <v/>
      </c>
    </row>
    <row r="187" spans="2:3" x14ac:dyDescent="0.25">
      <c r="B187" s="7" t="str">
        <f t="shared" si="4"/>
        <v/>
      </c>
      <c r="C187" s="7" t="str">
        <f t="shared" si="5"/>
        <v/>
      </c>
    </row>
    <row r="188" spans="2:3" x14ac:dyDescent="0.25">
      <c r="B188" s="7" t="str">
        <f t="shared" si="4"/>
        <v/>
      </c>
      <c r="C188" s="7" t="str">
        <f t="shared" si="5"/>
        <v/>
      </c>
    </row>
    <row r="189" spans="2:3" x14ac:dyDescent="0.25">
      <c r="B189" s="7" t="str">
        <f t="shared" si="4"/>
        <v/>
      </c>
      <c r="C189" s="7" t="str">
        <f t="shared" si="5"/>
        <v/>
      </c>
    </row>
    <row r="190" spans="2:3" x14ac:dyDescent="0.25">
      <c r="B190" s="7" t="str">
        <f t="shared" si="4"/>
        <v/>
      </c>
      <c r="C190" s="7" t="str">
        <f t="shared" si="5"/>
        <v/>
      </c>
    </row>
    <row r="191" spans="2:3" x14ac:dyDescent="0.25">
      <c r="B191" s="7" t="str">
        <f t="shared" si="4"/>
        <v/>
      </c>
      <c r="C191" s="7" t="str">
        <f t="shared" si="5"/>
        <v/>
      </c>
    </row>
    <row r="192" spans="2:3" x14ac:dyDescent="0.25">
      <c r="B192" s="7" t="str">
        <f t="shared" si="4"/>
        <v/>
      </c>
      <c r="C192" s="7" t="str">
        <f t="shared" si="5"/>
        <v/>
      </c>
    </row>
    <row r="193" spans="2:3" x14ac:dyDescent="0.25">
      <c r="B193" s="7" t="str">
        <f t="shared" si="4"/>
        <v/>
      </c>
      <c r="C193" s="7" t="str">
        <f t="shared" si="5"/>
        <v/>
      </c>
    </row>
    <row r="194" spans="2:3" x14ac:dyDescent="0.25">
      <c r="B194" s="7" t="str">
        <f t="shared" si="4"/>
        <v/>
      </c>
      <c r="C194" s="7" t="str">
        <f t="shared" si="5"/>
        <v/>
      </c>
    </row>
    <row r="195" spans="2:3" x14ac:dyDescent="0.25">
      <c r="B195" s="7" t="str">
        <f t="shared" si="4"/>
        <v/>
      </c>
      <c r="C195" s="7" t="str">
        <f t="shared" si="5"/>
        <v/>
      </c>
    </row>
    <row r="196" spans="2:3" x14ac:dyDescent="0.25">
      <c r="B196" s="7" t="str">
        <f t="shared" si="4"/>
        <v/>
      </c>
      <c r="C196" s="7" t="str">
        <f t="shared" si="5"/>
        <v/>
      </c>
    </row>
    <row r="197" spans="2:3" x14ac:dyDescent="0.25">
      <c r="B197" s="7" t="str">
        <f t="shared" si="4"/>
        <v/>
      </c>
      <c r="C197" s="7" t="str">
        <f t="shared" si="5"/>
        <v/>
      </c>
    </row>
    <row r="198" spans="2:3" x14ac:dyDescent="0.25">
      <c r="B198" s="7" t="str">
        <f t="shared" si="4"/>
        <v/>
      </c>
      <c r="C198" s="7" t="str">
        <f t="shared" si="5"/>
        <v/>
      </c>
    </row>
    <row r="199" spans="2:3" x14ac:dyDescent="0.25">
      <c r="B199" s="7" t="str">
        <f t="shared" si="4"/>
        <v/>
      </c>
      <c r="C199" s="7" t="str">
        <f t="shared" si="5"/>
        <v/>
      </c>
    </row>
    <row r="200" spans="2:3" x14ac:dyDescent="0.25">
      <c r="B200" s="7" t="str">
        <f t="shared" si="4"/>
        <v/>
      </c>
      <c r="C200" s="7" t="str">
        <f t="shared" si="5"/>
        <v/>
      </c>
    </row>
    <row r="201" spans="2:3" x14ac:dyDescent="0.25">
      <c r="B201" s="7" t="str">
        <f t="shared" si="4"/>
        <v/>
      </c>
      <c r="C201" s="7" t="str">
        <f t="shared" si="5"/>
        <v/>
      </c>
    </row>
    <row r="202" spans="2:3" x14ac:dyDescent="0.25">
      <c r="B202" s="7" t="str">
        <f t="shared" si="4"/>
        <v/>
      </c>
      <c r="C202" s="7" t="str">
        <f t="shared" si="5"/>
        <v/>
      </c>
    </row>
    <row r="203" spans="2:3" x14ac:dyDescent="0.25">
      <c r="B203" s="7" t="str">
        <f t="shared" si="4"/>
        <v/>
      </c>
      <c r="C203" s="7" t="str">
        <f t="shared" si="5"/>
        <v/>
      </c>
    </row>
    <row r="204" spans="2:3" x14ac:dyDescent="0.25">
      <c r="B204" s="7" t="str">
        <f t="shared" si="4"/>
        <v/>
      </c>
      <c r="C204" s="7" t="str">
        <f t="shared" si="5"/>
        <v/>
      </c>
    </row>
    <row r="205" spans="2:3" x14ac:dyDescent="0.25">
      <c r="B205" s="7" t="str">
        <f t="shared" si="4"/>
        <v/>
      </c>
      <c r="C205" s="7" t="str">
        <f t="shared" si="5"/>
        <v/>
      </c>
    </row>
    <row r="206" spans="2:3" x14ac:dyDescent="0.25">
      <c r="B206" s="7" t="str">
        <f t="shared" si="4"/>
        <v/>
      </c>
      <c r="C206" s="7" t="str">
        <f t="shared" si="5"/>
        <v/>
      </c>
    </row>
    <row r="207" spans="2:3" x14ac:dyDescent="0.25">
      <c r="B207" s="7" t="str">
        <f t="shared" si="4"/>
        <v/>
      </c>
      <c r="C207" s="7" t="str">
        <f t="shared" si="5"/>
        <v/>
      </c>
    </row>
    <row r="208" spans="2:3" x14ac:dyDescent="0.25">
      <c r="B208" s="7" t="str">
        <f t="shared" si="4"/>
        <v/>
      </c>
      <c r="C208" s="7" t="str">
        <f t="shared" si="5"/>
        <v/>
      </c>
    </row>
    <row r="209" spans="2:3" x14ac:dyDescent="0.25">
      <c r="B209" s="7" t="str">
        <f t="shared" si="4"/>
        <v/>
      </c>
      <c r="C209" s="7" t="str">
        <f t="shared" si="5"/>
        <v/>
      </c>
    </row>
    <row r="210" spans="2:3" x14ac:dyDescent="0.25">
      <c r="B210" s="7" t="str">
        <f t="shared" si="4"/>
        <v/>
      </c>
      <c r="C210" s="7" t="str">
        <f t="shared" si="5"/>
        <v/>
      </c>
    </row>
  </sheetData>
  <pageMargins left="0.75" right="0.75" top="1" bottom="1" header="0.5" footer="0.5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1</xdr:col>
                <xdr:colOff>38100</xdr:colOff>
                <xdr:row>10</xdr:row>
                <xdr:rowOff>123825</xdr:rowOff>
              </from>
              <to>
                <xdr:col>3</xdr:col>
                <xdr:colOff>457200</xdr:colOff>
                <xdr:row>15</xdr:row>
                <xdr:rowOff>104775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Explicit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Dubins</dc:creator>
  <cp:lastModifiedBy>David Dubins</cp:lastModifiedBy>
  <dcterms:created xsi:type="dcterms:W3CDTF">2021-11-16T14:24:20Z</dcterms:created>
  <dcterms:modified xsi:type="dcterms:W3CDTF">2021-11-16T14:28:12Z</dcterms:modified>
</cp:coreProperties>
</file>