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Projects\ENDOMER ORG\enhogar\data-raw\"/>
    </mc:Choice>
  </mc:AlternateContent>
  <xr:revisionPtr revIDLastSave="0" documentId="13_ncr:1_{59816340-7F16-4A08-9175-448B9B900771}" xr6:coauthVersionLast="47" xr6:coauthVersionMax="47" xr10:uidLastSave="{00000000-0000-0000-0000-000000000000}"/>
  <bookViews>
    <workbookView xWindow="-120" yWindow="-120" windowWidth="29040" windowHeight="15840" xr2:uid="{D55D419E-9421-4D6E-9293-EDF372B5B9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H33" i="1"/>
  <c r="K33" i="1"/>
  <c r="J33" i="1"/>
  <c r="K30" i="1"/>
  <c r="F33" i="1"/>
  <c r="E33" i="1"/>
  <c r="D27" i="1"/>
  <c r="E27" i="1"/>
  <c r="F27" i="1"/>
  <c r="G27" i="1"/>
  <c r="G29" i="1" s="1"/>
  <c r="G30" i="1" s="1"/>
  <c r="H27" i="1"/>
  <c r="L53" i="1"/>
  <c r="J53" i="1"/>
  <c r="F53" i="1"/>
  <c r="E53" i="1"/>
  <c r="D53" i="1"/>
  <c r="L48" i="1"/>
  <c r="L49" i="1" s="1"/>
  <c r="G48" i="1"/>
  <c r="G49" i="1" s="1"/>
  <c r="F48" i="1"/>
  <c r="F49" i="1" s="1"/>
  <c r="C48" i="1"/>
  <c r="C49" i="1" s="1"/>
  <c r="K47" i="1"/>
  <c r="K48" i="1" s="1"/>
  <c r="K49" i="1" s="1"/>
  <c r="J47" i="1"/>
  <c r="G53" i="1" s="1"/>
  <c r="L46" i="1"/>
  <c r="L52" i="1" s="1"/>
  <c r="L54" i="1" s="1"/>
  <c r="K46" i="1"/>
  <c r="H46" i="1"/>
  <c r="H48" i="1" s="1"/>
  <c r="H49" i="1" s="1"/>
  <c r="G46" i="1"/>
  <c r="F46" i="1"/>
  <c r="F52" i="1" s="1"/>
  <c r="F54" i="1" s="1"/>
  <c r="E46" i="1"/>
  <c r="E48" i="1" s="1"/>
  <c r="E49" i="1" s="1"/>
  <c r="D46" i="1"/>
  <c r="D48" i="1" s="1"/>
  <c r="D49" i="1" s="1"/>
  <c r="C46" i="1"/>
  <c r="J28" i="1"/>
  <c r="J34" i="1" s="1"/>
  <c r="L27" i="1"/>
  <c r="L33" i="1" s="1"/>
  <c r="L8" i="1"/>
  <c r="L10" i="1" s="1"/>
  <c r="L11" i="1" s="1"/>
  <c r="L34" i="1"/>
  <c r="F34" i="1"/>
  <c r="E34" i="1"/>
  <c r="D34" i="1"/>
  <c r="H29" i="1"/>
  <c r="H30" i="1" s="1"/>
  <c r="K28" i="1"/>
  <c r="C27" i="1"/>
  <c r="C29" i="1" s="1"/>
  <c r="C30" i="1" s="1"/>
  <c r="L15" i="1"/>
  <c r="K9" i="1"/>
  <c r="H8" i="1"/>
  <c r="H10" i="1" s="1"/>
  <c r="H11" i="1" s="1"/>
  <c r="G8" i="1"/>
  <c r="G10" i="1" s="1"/>
  <c r="F15" i="1"/>
  <c r="F8" i="1"/>
  <c r="J9" i="1"/>
  <c r="H15" i="1" s="1"/>
  <c r="E15" i="1"/>
  <c r="E8" i="1"/>
  <c r="D15" i="1"/>
  <c r="C8" i="1"/>
  <c r="C10" i="1" s="1"/>
  <c r="C11" i="1" s="1"/>
  <c r="D8" i="1"/>
  <c r="D10" i="1" s="1"/>
  <c r="D11" i="1" s="1"/>
  <c r="E35" i="1" l="1"/>
  <c r="J27" i="1"/>
  <c r="J46" i="1"/>
  <c r="E52" i="1"/>
  <c r="E54" i="1" s="1"/>
  <c r="D52" i="1"/>
  <c r="D54" i="1" s="1"/>
  <c r="H53" i="1"/>
  <c r="K53" i="1" s="1"/>
  <c r="K27" i="1"/>
  <c r="K29" i="1" s="1"/>
  <c r="H34" i="1"/>
  <c r="J8" i="1"/>
  <c r="J14" i="1" s="1"/>
  <c r="J16" i="1" s="1"/>
  <c r="F14" i="1"/>
  <c r="F16" i="1" s="1"/>
  <c r="J15" i="1"/>
  <c r="G15" i="1"/>
  <c r="K15" i="1" s="1"/>
  <c r="L29" i="1"/>
  <c r="L30" i="1" s="1"/>
  <c r="G14" i="1"/>
  <c r="E29" i="1"/>
  <c r="E30" i="1" s="1"/>
  <c r="G34" i="1"/>
  <c r="L35" i="1"/>
  <c r="F35" i="1"/>
  <c r="D29" i="1"/>
  <c r="D30" i="1" s="1"/>
  <c r="F29" i="1"/>
  <c r="F30" i="1" s="1"/>
  <c r="D33" i="1"/>
  <c r="D35" i="1" s="1"/>
  <c r="F10" i="1"/>
  <c r="F11" i="1" s="1"/>
  <c r="G11" i="1"/>
  <c r="K8" i="1"/>
  <c r="K10" i="1" s="1"/>
  <c r="K11" i="1" s="1"/>
  <c r="J10" i="1"/>
  <c r="J11" i="1" s="1"/>
  <c r="E14" i="1"/>
  <c r="E16" i="1" s="1"/>
  <c r="E10" i="1"/>
  <c r="E11" i="1" s="1"/>
  <c r="D14" i="1"/>
  <c r="D16" i="1" s="1"/>
  <c r="L14" i="1"/>
  <c r="L16" i="1" s="1"/>
  <c r="J52" i="1" l="1"/>
  <c r="J54" i="1" s="1"/>
  <c r="J48" i="1"/>
  <c r="J49" i="1" s="1"/>
  <c r="H52" i="1"/>
  <c r="H54" i="1" s="1"/>
  <c r="G52" i="1"/>
  <c r="H14" i="1"/>
  <c r="H16" i="1" s="1"/>
  <c r="H35" i="1"/>
  <c r="K34" i="1"/>
  <c r="K14" i="1"/>
  <c r="K16" i="1" s="1"/>
  <c r="G35" i="1"/>
  <c r="J29" i="1"/>
  <c r="J30" i="1" s="1"/>
  <c r="J35" i="1"/>
  <c r="G16" i="1"/>
  <c r="K35" i="1" l="1"/>
  <c r="G54" i="1"/>
  <c r="K52" i="1"/>
  <c r="K54" i="1" s="1"/>
</calcChain>
</file>

<file path=xl/sharedStrings.xml><?xml version="1.0" encoding="utf-8"?>
<sst xmlns="http://schemas.openxmlformats.org/spreadsheetml/2006/main" count="39" uniqueCount="11">
  <si>
    <t>pet</t>
  </si>
  <si>
    <t>pea</t>
  </si>
  <si>
    <t>ocupado</t>
  </si>
  <si>
    <t>desocupado</t>
  </si>
  <si>
    <t>fuerza_trabajo_potencial</t>
  </si>
  <si>
    <t>n</t>
  </si>
  <si>
    <t>ENHOGAR</t>
  </si>
  <si>
    <t>ENCFT</t>
  </si>
  <si>
    <t>pea_ampliada</t>
  </si>
  <si>
    <t>desempleo ampliado</t>
  </si>
  <si>
    <t>pnea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</si>
</sst>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3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165" fontId="0" fillId="0" borderId="0" xfId="1" applyNumberFormat="1" applyFont="1" applyBorder="1"/>
    <xf numFmtId="0" fontId="0" fillId="0" borderId="5" xfId="0" applyBorder="1"/>
    <xf numFmtId="165" fontId="0" fillId="0" borderId="0" xfId="0" applyNumberFormat="1" applyBorder="1"/>
    <xf numFmtId="165" fontId="0" fillId="0" borderId="5" xfId="0" applyNumberFormat="1" applyBorder="1"/>
    <xf numFmtId="166" fontId="0" fillId="0" borderId="0" xfId="2" applyNumberFormat="1" applyFont="1" applyBorder="1"/>
    <xf numFmtId="166" fontId="0" fillId="0" borderId="5" xfId="2" applyNumberFormat="1" applyFont="1" applyBorder="1"/>
    <xf numFmtId="166" fontId="0" fillId="0" borderId="0" xfId="0" applyNumberFormat="1" applyBorder="1"/>
    <xf numFmtId="0" fontId="0" fillId="0" borderId="7" xfId="0" applyBorder="1"/>
    <xf numFmtId="166" fontId="0" fillId="0" borderId="7" xfId="0" applyNumberFormat="1" applyBorder="1"/>
    <xf numFmtId="166" fontId="0" fillId="0" borderId="8" xfId="0" applyNumberFormat="1" applyBorder="1"/>
    <xf numFmtId="166" fontId="0" fillId="0" borderId="7" xfId="2" applyNumberFormat="1" applyFont="1" applyBorder="1"/>
    <xf numFmtId="0" fontId="2" fillId="3" borderId="12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166" fontId="0" fillId="0" borderId="3" xfId="2" applyNumberFormat="1" applyFont="1" applyBorder="1"/>
    <xf numFmtId="166" fontId="0" fillId="0" borderId="4" xfId="2" applyNumberFormat="1" applyFont="1" applyBorder="1"/>
    <xf numFmtId="166" fontId="0" fillId="0" borderId="6" xfId="0" applyNumberFormat="1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165" fontId="0" fillId="0" borderId="2" xfId="1" applyNumberFormat="1" applyFont="1" applyBorder="1"/>
    <xf numFmtId="166" fontId="0" fillId="0" borderId="8" xfId="2" applyNumberFormat="1" applyFont="1" applyBorder="1"/>
    <xf numFmtId="166" fontId="0" fillId="0" borderId="2" xfId="2" applyNumberFormat="1" applyFont="1" applyBorder="1"/>
    <xf numFmtId="166" fontId="1" fillId="2" borderId="1" xfId="3" applyNumberFormat="1" applyBorder="1"/>
    <xf numFmtId="166" fontId="1" fillId="2" borderId="2" xfId="3" applyNumberFormat="1" applyBorder="1"/>
    <xf numFmtId="166" fontId="1" fillId="2" borderId="3" xfId="3" applyNumberFormat="1" applyBorder="1"/>
  </cellXfs>
  <cellStyles count="4">
    <cellStyle name="60% - Accent4" xfId="3" builtinId="44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2E136-A926-450C-BBEB-33D5A838F9B3}">
  <dimension ref="A2:L54"/>
  <sheetViews>
    <sheetView tabSelected="1" topLeftCell="A16" workbookViewId="0">
      <selection activeCell="G33" sqref="G33"/>
    </sheetView>
  </sheetViews>
  <sheetFormatPr defaultRowHeight="15" x14ac:dyDescent="0.25"/>
  <cols>
    <col min="2" max="2" width="9.85546875" bestFit="1" customWidth="1"/>
    <col min="3" max="3" width="11.5703125" bestFit="1" customWidth="1"/>
    <col min="4" max="4" width="13.28515625" bestFit="1" customWidth="1"/>
    <col min="5" max="6" width="10.5703125" bestFit="1" customWidth="1"/>
    <col min="7" max="7" width="11.7109375" bestFit="1" customWidth="1"/>
    <col min="8" max="8" width="12.5703125" customWidth="1"/>
    <col min="9" max="9" width="13.28515625" bestFit="1" customWidth="1"/>
    <col min="10" max="10" width="10.5703125" bestFit="1" customWidth="1"/>
    <col min="12" max="12" width="11.28515625" bestFit="1" customWidth="1"/>
  </cols>
  <sheetData>
    <row r="2" spans="1:12" x14ac:dyDescent="0.25">
      <c r="A2" s="21">
        <v>2018</v>
      </c>
      <c r="B2" s="15"/>
      <c r="C2" s="16"/>
      <c r="D2" s="16" t="s">
        <v>0</v>
      </c>
      <c r="E2" s="16" t="s">
        <v>1</v>
      </c>
      <c r="F2" s="16" t="s">
        <v>2</v>
      </c>
      <c r="G2" s="16" t="s">
        <v>3</v>
      </c>
      <c r="H2" s="16" t="s">
        <v>4</v>
      </c>
      <c r="I2" s="16" t="s">
        <v>5</v>
      </c>
      <c r="J2" s="16" t="s">
        <v>8</v>
      </c>
      <c r="K2" s="16" t="s">
        <v>9</v>
      </c>
      <c r="L2" s="17" t="s">
        <v>10</v>
      </c>
    </row>
    <row r="3" spans="1:12" x14ac:dyDescent="0.25">
      <c r="A3" s="22"/>
      <c r="B3" s="24"/>
      <c r="C3" s="1"/>
      <c r="D3" s="1">
        <v>0</v>
      </c>
      <c r="E3" s="1"/>
      <c r="F3" s="1"/>
      <c r="G3" s="1"/>
      <c r="H3" s="1"/>
      <c r="I3" s="27">
        <v>2631666.6094010002</v>
      </c>
      <c r="J3" s="1"/>
      <c r="K3" s="1"/>
      <c r="L3" s="2"/>
    </row>
    <row r="4" spans="1:12" x14ac:dyDescent="0.25">
      <c r="A4" s="22"/>
      <c r="B4" s="25"/>
      <c r="C4" s="3"/>
      <c r="D4" s="3">
        <v>1</v>
      </c>
      <c r="E4" s="3">
        <v>0</v>
      </c>
      <c r="F4" s="3">
        <v>0</v>
      </c>
      <c r="G4" s="3"/>
      <c r="H4" s="3">
        <v>1</v>
      </c>
      <c r="I4" s="4">
        <v>670373.31165799999</v>
      </c>
      <c r="J4" s="3"/>
      <c r="K4" s="3"/>
      <c r="L4" s="5"/>
    </row>
    <row r="5" spans="1:12" x14ac:dyDescent="0.25">
      <c r="A5" s="22"/>
      <c r="B5" s="25"/>
      <c r="C5" s="3"/>
      <c r="D5" s="3">
        <v>1</v>
      </c>
      <c r="E5" s="3">
        <v>0</v>
      </c>
      <c r="F5" s="3">
        <v>0</v>
      </c>
      <c r="G5" s="3"/>
      <c r="H5" s="3"/>
      <c r="I5" s="4">
        <v>1967442.3742209999</v>
      </c>
      <c r="J5" s="3"/>
      <c r="K5" s="3"/>
      <c r="L5" s="5"/>
    </row>
    <row r="6" spans="1:12" x14ac:dyDescent="0.25">
      <c r="A6" s="22"/>
      <c r="B6" s="25"/>
      <c r="C6" s="3"/>
      <c r="D6" s="3">
        <v>1</v>
      </c>
      <c r="E6" s="3">
        <v>1</v>
      </c>
      <c r="F6" s="3">
        <v>0</v>
      </c>
      <c r="G6" s="3">
        <v>1</v>
      </c>
      <c r="H6" s="3">
        <v>0</v>
      </c>
      <c r="I6" s="4">
        <v>141317.204298</v>
      </c>
      <c r="J6" s="3"/>
      <c r="K6" s="3"/>
      <c r="L6" s="5"/>
    </row>
    <row r="7" spans="1:12" x14ac:dyDescent="0.25">
      <c r="A7" s="22"/>
      <c r="B7" s="25"/>
      <c r="C7" s="3"/>
      <c r="D7" s="3">
        <v>1</v>
      </c>
      <c r="E7" s="3">
        <v>1</v>
      </c>
      <c r="F7" s="3">
        <v>1</v>
      </c>
      <c r="G7" s="3">
        <v>0</v>
      </c>
      <c r="H7" s="3">
        <v>0</v>
      </c>
      <c r="I7" s="4">
        <v>4878580.2270330004</v>
      </c>
      <c r="J7" s="3"/>
      <c r="K7" s="3"/>
      <c r="L7" s="5"/>
    </row>
    <row r="8" spans="1:12" x14ac:dyDescent="0.25">
      <c r="A8" s="22"/>
      <c r="B8" s="25" t="s">
        <v>6</v>
      </c>
      <c r="C8" s="6">
        <f>SUM(I3:I7)</f>
        <v>10289379.726611</v>
      </c>
      <c r="D8" s="4">
        <f>SUM(I4:I7)</f>
        <v>7657713.1172100008</v>
      </c>
      <c r="E8" s="4">
        <f>I7+I6</f>
        <v>5019897.4313310003</v>
      </c>
      <c r="F8" s="4">
        <f>I7</f>
        <v>4878580.2270330004</v>
      </c>
      <c r="G8" s="4">
        <f>I6</f>
        <v>141317.204298</v>
      </c>
      <c r="H8" s="4">
        <f>I4</f>
        <v>670373.31165799999</v>
      </c>
      <c r="I8" s="3"/>
      <c r="J8" s="6">
        <f>E8+H8</f>
        <v>5690270.7429889999</v>
      </c>
      <c r="K8" s="6">
        <f>G8+H8</f>
        <v>811690.51595599996</v>
      </c>
      <c r="L8" s="7">
        <f>I5</f>
        <v>1967442.3742209999</v>
      </c>
    </row>
    <row r="9" spans="1:12" x14ac:dyDescent="0.25">
      <c r="A9" s="22"/>
      <c r="B9" s="25" t="s">
        <v>7</v>
      </c>
      <c r="C9" s="6">
        <v>10265278.75</v>
      </c>
      <c r="D9" s="4">
        <v>7561229.5459325351</v>
      </c>
      <c r="E9" s="4">
        <v>4811453.1616502898</v>
      </c>
      <c r="F9" s="4">
        <v>4539255.5771478042</v>
      </c>
      <c r="G9" s="4">
        <v>272197.58450248552</v>
      </c>
      <c r="H9" s="4">
        <v>300369.61537950148</v>
      </c>
      <c r="I9" s="3"/>
      <c r="J9" s="6">
        <f>E9+H9</f>
        <v>5111822.7770297909</v>
      </c>
      <c r="K9" s="6">
        <f>G9+H9</f>
        <v>572567.19988198695</v>
      </c>
      <c r="L9" s="7">
        <v>2749776.3842822448</v>
      </c>
    </row>
    <row r="10" spans="1:12" x14ac:dyDescent="0.25">
      <c r="A10" s="22"/>
      <c r="B10" s="25"/>
      <c r="C10" s="6">
        <f>C8-C9</f>
        <v>24100.976610999554</v>
      </c>
      <c r="D10" s="6">
        <f>D8-D9</f>
        <v>96483.571277465671</v>
      </c>
      <c r="E10" s="6">
        <f>E8-E9</f>
        <v>208444.26968071051</v>
      </c>
      <c r="F10" s="6">
        <f>F8-F9</f>
        <v>339324.64988519624</v>
      </c>
      <c r="G10" s="6">
        <f>G8-G9</f>
        <v>-130880.38020448553</v>
      </c>
      <c r="H10" s="6">
        <f>H8-H9</f>
        <v>370003.69627849851</v>
      </c>
      <c r="I10" s="3"/>
      <c r="J10" s="6">
        <f>J8-J9</f>
        <v>578447.96595920902</v>
      </c>
      <c r="K10" s="6">
        <f>K8-K9</f>
        <v>239123.31607401301</v>
      </c>
      <c r="L10" s="7">
        <f>L8-L9</f>
        <v>-782334.01006124495</v>
      </c>
    </row>
    <row r="11" spans="1:12" x14ac:dyDescent="0.25">
      <c r="A11" s="22"/>
      <c r="B11" s="26"/>
      <c r="C11" s="14">
        <f>C10/C9</f>
        <v>2.3478151152007982E-3</v>
      </c>
      <c r="D11" s="14">
        <f>D10/D9</f>
        <v>1.2760301838656353E-2</v>
      </c>
      <c r="E11" s="14">
        <f>E10/E9</f>
        <v>4.332251872305784E-2</v>
      </c>
      <c r="F11" s="14">
        <f>F10/F9</f>
        <v>7.4753369603922482E-2</v>
      </c>
      <c r="G11" s="14">
        <f>G10/G9</f>
        <v>-0.48082858796746747</v>
      </c>
      <c r="H11" s="14">
        <f>H10/H9</f>
        <v>1.2318279790418147</v>
      </c>
      <c r="I11" s="11"/>
      <c r="J11" s="14">
        <f>J10/J9</f>
        <v>0.11315884591275178</v>
      </c>
      <c r="K11" s="14">
        <f>K10/K9</f>
        <v>0.41763362645170599</v>
      </c>
      <c r="L11" s="28">
        <f>L10/L9</f>
        <v>-0.28450822929932618</v>
      </c>
    </row>
    <row r="12" spans="1:12" x14ac:dyDescent="0.25">
      <c r="A12" s="22"/>
      <c r="B12" s="25"/>
      <c r="C12" s="3"/>
      <c r="D12" s="3"/>
      <c r="E12" s="3"/>
      <c r="F12" s="3"/>
      <c r="G12" s="3"/>
      <c r="H12" s="3"/>
      <c r="I12" s="3"/>
      <c r="J12" s="3"/>
      <c r="K12" s="3"/>
      <c r="L12" s="5"/>
    </row>
    <row r="13" spans="1:12" x14ac:dyDescent="0.25">
      <c r="A13" s="22"/>
      <c r="B13" s="25"/>
      <c r="C13" s="3"/>
      <c r="D13" s="3"/>
      <c r="E13" s="3"/>
      <c r="F13" s="3"/>
      <c r="G13" s="3"/>
      <c r="H13" s="3"/>
      <c r="I13" s="3"/>
      <c r="J13" s="3"/>
      <c r="K13" s="3"/>
      <c r="L13" s="5"/>
    </row>
    <row r="14" spans="1:12" x14ac:dyDescent="0.25">
      <c r="A14" s="22"/>
      <c r="B14" s="25" t="s">
        <v>6</v>
      </c>
      <c r="C14" s="3"/>
      <c r="D14" s="30">
        <f>D8/C8</f>
        <v>0.74423466920995951</v>
      </c>
      <c r="E14" s="29">
        <f>E8/D8</f>
        <v>0.65553479929265646</v>
      </c>
      <c r="F14" s="29">
        <f>F8/D8</f>
        <v>0.63708056861895801</v>
      </c>
      <c r="G14" s="29">
        <f>G8/J8</f>
        <v>2.4834882324732504E-2</v>
      </c>
      <c r="H14" s="18">
        <f>H8/J8</f>
        <v>0.11781044205743092</v>
      </c>
      <c r="I14" s="3"/>
      <c r="J14" s="30">
        <f>J8/D8</f>
        <v>0.74307703303753225</v>
      </c>
      <c r="K14" s="31">
        <f>G14+H14</f>
        <v>0.14264532438216343</v>
      </c>
      <c r="L14" s="32">
        <f>L8/D8</f>
        <v>0.25692296696246764</v>
      </c>
    </row>
    <row r="15" spans="1:12" x14ac:dyDescent="0.25">
      <c r="A15" s="22"/>
      <c r="B15" s="25" t="s">
        <v>7</v>
      </c>
      <c r="C15" s="3"/>
      <c r="D15" s="19">
        <f>D9/C9</f>
        <v>0.7365829735439513</v>
      </c>
      <c r="E15" s="8">
        <f>E9/D9</f>
        <v>0.6363321113876973</v>
      </c>
      <c r="F15" s="8">
        <f>F9/D9</f>
        <v>0.60033299472962531</v>
      </c>
      <c r="G15" s="8">
        <f>G9/J9</f>
        <v>5.3248634855969146E-2</v>
      </c>
      <c r="H15" s="9">
        <f>H9/J9</f>
        <v>5.8759786573436404E-2</v>
      </c>
      <c r="I15" s="3"/>
      <c r="J15" s="19">
        <f>J9/D9</f>
        <v>0.67605708118987462</v>
      </c>
      <c r="K15" s="10">
        <f>G15+H15</f>
        <v>0.11200842142940555</v>
      </c>
      <c r="L15" s="9">
        <f>L9/D9</f>
        <v>0.36366788861230265</v>
      </c>
    </row>
    <row r="16" spans="1:12" x14ac:dyDescent="0.25">
      <c r="A16" s="23"/>
      <c r="B16" s="26"/>
      <c r="C16" s="11"/>
      <c r="D16" s="20">
        <f>D14-D15</f>
        <v>7.6516956660082069E-3</v>
      </c>
      <c r="E16" s="12">
        <f t="shared" ref="E16:J16" si="0">E14-E15</f>
        <v>1.9202687904959159E-2</v>
      </c>
      <c r="F16" s="12">
        <f>F14-F15</f>
        <v>3.6747573889332696E-2</v>
      </c>
      <c r="G16" s="12">
        <f t="shared" si="0"/>
        <v>-2.8413752531236642E-2</v>
      </c>
      <c r="H16" s="13">
        <f t="shared" si="0"/>
        <v>5.9050655483994519E-2</v>
      </c>
      <c r="I16" s="11"/>
      <c r="J16" s="20">
        <f t="shared" si="0"/>
        <v>6.7019951847657633E-2</v>
      </c>
      <c r="K16" s="12">
        <f>K14-K15</f>
        <v>3.063690295275788E-2</v>
      </c>
      <c r="L16" s="13">
        <f>L14-L15</f>
        <v>-0.10674492164983501</v>
      </c>
    </row>
    <row r="21" spans="1:12" x14ac:dyDescent="0.25">
      <c r="A21" s="21">
        <v>2021</v>
      </c>
      <c r="B21" s="15"/>
      <c r="C21" s="16"/>
      <c r="D21" s="16" t="s">
        <v>0</v>
      </c>
      <c r="E21" s="16" t="s">
        <v>1</v>
      </c>
      <c r="F21" s="16" t="s">
        <v>2</v>
      </c>
      <c r="G21" s="16" t="s">
        <v>3</v>
      </c>
      <c r="H21" s="16" t="s">
        <v>4</v>
      </c>
      <c r="I21" s="16" t="s">
        <v>5</v>
      </c>
      <c r="J21" s="16" t="s">
        <v>8</v>
      </c>
      <c r="K21" s="16" t="s">
        <v>9</v>
      </c>
      <c r="L21" s="17" t="s">
        <v>10</v>
      </c>
    </row>
    <row r="22" spans="1:12" x14ac:dyDescent="0.25">
      <c r="A22" s="22"/>
      <c r="B22" s="24"/>
      <c r="C22" s="1"/>
      <c r="D22" s="1">
        <v>0</v>
      </c>
      <c r="E22" s="1"/>
      <c r="F22" s="1"/>
      <c r="G22" s="1"/>
      <c r="H22" s="1"/>
      <c r="I22" s="27">
        <v>2618653.9996927101</v>
      </c>
      <c r="J22" s="1"/>
      <c r="K22" s="1"/>
      <c r="L22" s="2"/>
    </row>
    <row r="23" spans="1:12" x14ac:dyDescent="0.25">
      <c r="A23" s="22"/>
      <c r="B23" s="25"/>
      <c r="C23" s="3"/>
      <c r="D23" s="3">
        <v>1</v>
      </c>
      <c r="E23" s="3">
        <v>0</v>
      </c>
      <c r="F23" s="3">
        <v>0</v>
      </c>
      <c r="G23" s="3"/>
      <c r="H23" s="3">
        <v>1</v>
      </c>
      <c r="I23" s="4">
        <v>383365.27913501201</v>
      </c>
      <c r="J23" s="3"/>
      <c r="K23" s="3"/>
      <c r="L23" s="5"/>
    </row>
    <row r="24" spans="1:12" x14ac:dyDescent="0.25">
      <c r="A24" s="22"/>
      <c r="B24" s="25"/>
      <c r="C24" s="3"/>
      <c r="D24" s="3">
        <v>1</v>
      </c>
      <c r="E24" s="3">
        <v>0</v>
      </c>
      <c r="F24" s="3">
        <v>0</v>
      </c>
      <c r="G24" s="3"/>
      <c r="H24" s="3"/>
      <c r="I24" s="4">
        <v>2022289.59191201</v>
      </c>
      <c r="J24" s="3"/>
      <c r="K24" s="3"/>
      <c r="L24" s="5"/>
    </row>
    <row r="25" spans="1:12" x14ac:dyDescent="0.25">
      <c r="A25" s="22"/>
      <c r="B25" s="25"/>
      <c r="C25" s="3"/>
      <c r="D25" s="3">
        <v>1</v>
      </c>
      <c r="E25" s="3">
        <v>1</v>
      </c>
      <c r="F25" s="3">
        <v>0</v>
      </c>
      <c r="G25" s="3">
        <v>1</v>
      </c>
      <c r="H25" s="3">
        <v>0</v>
      </c>
      <c r="I25" s="4">
        <v>410314.13724580401</v>
      </c>
      <c r="J25" s="3"/>
      <c r="K25" s="3"/>
      <c r="L25" s="5"/>
    </row>
    <row r="26" spans="1:12" x14ac:dyDescent="0.25">
      <c r="A26" s="22"/>
      <c r="B26" s="25"/>
      <c r="C26" s="3"/>
      <c r="D26" s="3">
        <v>1</v>
      </c>
      <c r="E26" s="3">
        <v>1</v>
      </c>
      <c r="F26" s="3">
        <v>1</v>
      </c>
      <c r="G26" s="3">
        <v>0</v>
      </c>
      <c r="H26" s="3">
        <v>0</v>
      </c>
      <c r="I26" s="4">
        <v>5133992.3118962003</v>
      </c>
      <c r="J26" s="3"/>
      <c r="K26" s="3"/>
      <c r="L26" s="5"/>
    </row>
    <row r="27" spans="1:12" x14ac:dyDescent="0.25">
      <c r="A27" s="22"/>
      <c r="B27" s="25" t="s">
        <v>6</v>
      </c>
      <c r="C27" s="6">
        <f>SUM(I22:I26)</f>
        <v>10568615.319881737</v>
      </c>
      <c r="D27" s="4">
        <f>SUM(I23:I26)</f>
        <v>7949961.3201890262</v>
      </c>
      <c r="E27" s="4">
        <f>I26+I25</f>
        <v>5544306.4491420044</v>
      </c>
      <c r="F27" s="4">
        <f>I26</f>
        <v>5133992.3118962003</v>
      </c>
      <c r="G27" s="4">
        <f>I25</f>
        <v>410314.13724580401</v>
      </c>
      <c r="H27" s="4">
        <f>I23</f>
        <v>383365.27913501201</v>
      </c>
      <c r="I27" s="3"/>
      <c r="J27" s="6">
        <f>E27+H27</f>
        <v>5927671.7282770164</v>
      </c>
      <c r="K27" s="6">
        <f>G27+H27</f>
        <v>793679.41638081602</v>
      </c>
      <c r="L27" s="7">
        <f>I24</f>
        <v>2022289.59191201</v>
      </c>
    </row>
    <row r="28" spans="1:12" x14ac:dyDescent="0.25">
      <c r="A28" s="22"/>
      <c r="B28" s="25" t="s">
        <v>7</v>
      </c>
      <c r="C28" s="6">
        <v>10535360.791804325</v>
      </c>
      <c r="D28" s="4">
        <v>7814677.33386805</v>
      </c>
      <c r="E28" s="4">
        <v>4919598.7516087098</v>
      </c>
      <c r="F28" s="4">
        <v>4556644.7809521751</v>
      </c>
      <c r="G28" s="4">
        <v>362953.97065653128</v>
      </c>
      <c r="H28" s="4">
        <v>397538.87499916623</v>
      </c>
      <c r="I28" s="3"/>
      <c r="J28" s="6">
        <f>E28+H28</f>
        <v>5317137.6266078763</v>
      </c>
      <c r="K28" s="6">
        <f>G28+H28</f>
        <v>760492.84565569751</v>
      </c>
      <c r="L28" s="7">
        <v>2894973.3501496748</v>
      </c>
    </row>
    <row r="29" spans="1:12" x14ac:dyDescent="0.25">
      <c r="A29" s="22"/>
      <c r="B29" s="25"/>
      <c r="C29" s="6">
        <f>C27-C28</f>
        <v>33254.528077412397</v>
      </c>
      <c r="D29" s="6">
        <f>D27-D28</f>
        <v>135283.98632097617</v>
      </c>
      <c r="E29" s="6">
        <f>E27-E28</f>
        <v>624707.69753329456</v>
      </c>
      <c r="F29" s="6">
        <f>F27-F28</f>
        <v>577347.53094402514</v>
      </c>
      <c r="G29" s="6">
        <f>G27-G28</f>
        <v>47360.166589272732</v>
      </c>
      <c r="H29" s="6">
        <f>H27-H28</f>
        <v>-14173.595864154224</v>
      </c>
      <c r="I29" s="3"/>
      <c r="J29" s="6">
        <f>J27-J28</f>
        <v>610534.10166914016</v>
      </c>
      <c r="K29" s="6">
        <f>K27-K28</f>
        <v>33186.570725118509</v>
      </c>
      <c r="L29" s="7">
        <f>L27-L28</f>
        <v>-872683.75823766482</v>
      </c>
    </row>
    <row r="30" spans="1:12" x14ac:dyDescent="0.25">
      <c r="A30" s="22"/>
      <c r="B30" s="26"/>
      <c r="C30" s="14">
        <f>C29/C28</f>
        <v>3.1564678927067957E-3</v>
      </c>
      <c r="D30" s="14">
        <f>D29/D28</f>
        <v>1.7311525548811664E-2</v>
      </c>
      <c r="E30" s="14">
        <f>E29/E28</f>
        <v>0.12698346533424398</v>
      </c>
      <c r="F30" s="14">
        <f>F29/F28</f>
        <v>0.12670452903361501</v>
      </c>
      <c r="G30" s="14">
        <f>G29/G28</f>
        <v>0.13048532436111673</v>
      </c>
      <c r="H30" s="14">
        <f>H29/H28</f>
        <v>-3.5653358087769281E-2</v>
      </c>
      <c r="I30" s="11"/>
      <c r="J30" s="14">
        <f>J29/J28</f>
        <v>0.1148238290116701</v>
      </c>
      <c r="K30" s="14">
        <f>K29/K28</f>
        <v>4.3638241851578524E-2</v>
      </c>
      <c r="L30" s="28">
        <f>L29/L28</f>
        <v>-0.3014479418929869</v>
      </c>
    </row>
    <row r="31" spans="1:12" x14ac:dyDescent="0.25">
      <c r="A31" s="22"/>
      <c r="B31" s="25"/>
      <c r="C31" s="3"/>
      <c r="D31" s="3"/>
      <c r="E31" s="3"/>
      <c r="F31" s="3"/>
      <c r="G31" s="3"/>
      <c r="H31" s="3"/>
      <c r="I31" s="3"/>
      <c r="J31" s="3"/>
      <c r="K31" s="3"/>
      <c r="L31" s="5"/>
    </row>
    <row r="32" spans="1:12" x14ac:dyDescent="0.25">
      <c r="A32" s="22"/>
      <c r="B32" s="25"/>
      <c r="C32" s="3"/>
      <c r="D32" s="3"/>
      <c r="E32" s="3"/>
      <c r="F32" s="3"/>
      <c r="G32" s="3"/>
      <c r="H32" s="3"/>
      <c r="I32" s="3"/>
      <c r="J32" s="3"/>
      <c r="K32" s="3"/>
      <c r="L32" s="5"/>
    </row>
    <row r="33" spans="1:12" x14ac:dyDescent="0.25">
      <c r="A33" s="22"/>
      <c r="B33" s="25" t="s">
        <v>6</v>
      </c>
      <c r="C33" s="3"/>
      <c r="D33" s="30">
        <f>D27/C27</f>
        <v>0.75222354864534768</v>
      </c>
      <c r="E33" s="29">
        <f>E27/D27</f>
        <v>0.6974004307495395</v>
      </c>
      <c r="F33" s="29">
        <f>F27/D27</f>
        <v>0.6457883384738442</v>
      </c>
      <c r="G33" s="29">
        <f>G27/J27</f>
        <v>6.9220118126391103E-2</v>
      </c>
      <c r="H33" s="18">
        <f>H27/J27</f>
        <v>6.4673837673268716E-2</v>
      </c>
      <c r="I33" s="3"/>
      <c r="J33" s="30">
        <f>J27/D27</f>
        <v>0.74562271305944849</v>
      </c>
      <c r="K33" s="31">
        <f>G33+H33</f>
        <v>0.13389395579965982</v>
      </c>
      <c r="L33" s="32">
        <f>L27/D27</f>
        <v>0.25437728694055156</v>
      </c>
    </row>
    <row r="34" spans="1:12" x14ac:dyDescent="0.25">
      <c r="A34" s="22"/>
      <c r="B34" s="25" t="s">
        <v>7</v>
      </c>
      <c r="C34" s="3"/>
      <c r="D34" s="19">
        <f>D28/C28</f>
        <v>0.74175697332997359</v>
      </c>
      <c r="E34" s="8">
        <f>E28/D28</f>
        <v>0.62953319010212339</v>
      </c>
      <c r="F34" s="8">
        <f>F28/D28</f>
        <v>0.58308802606655563</v>
      </c>
      <c r="G34" s="8">
        <f>G28/J28</f>
        <v>6.8261157815484558E-2</v>
      </c>
      <c r="H34" s="9">
        <f>H28/J28</f>
        <v>7.4765579324073336E-2</v>
      </c>
      <c r="I34" s="3"/>
      <c r="J34" s="19">
        <f>J28/D28</f>
        <v>0.68040398847485617</v>
      </c>
      <c r="K34" s="10">
        <f>G34+H34</f>
        <v>0.14302673713955788</v>
      </c>
      <c r="L34" s="9">
        <f>L28/D28</f>
        <v>0.37045334394078466</v>
      </c>
    </row>
    <row r="35" spans="1:12" x14ac:dyDescent="0.25">
      <c r="A35" s="23"/>
      <c r="B35" s="26"/>
      <c r="C35" s="11"/>
      <c r="D35" s="20">
        <f>D33-D34</f>
        <v>1.0466575315374094E-2</v>
      </c>
      <c r="E35" s="12">
        <f>E33-E34</f>
        <v>6.7867240647416116E-2</v>
      </c>
      <c r="F35" s="12">
        <f>F33-F34</f>
        <v>6.2700312407288572E-2</v>
      </c>
      <c r="G35" s="12">
        <f t="shared" ref="G35" si="1">G33-G34</f>
        <v>9.5896031090654532E-4</v>
      </c>
      <c r="H35" s="13">
        <f t="shared" ref="H35" si="2">H33-H34</f>
        <v>-1.009174165080462E-2</v>
      </c>
      <c r="I35" s="11"/>
      <c r="J35" s="20">
        <f t="shared" ref="J35" si="3">J33-J34</f>
        <v>6.5218724584592325E-2</v>
      </c>
      <c r="K35" s="12">
        <f>K33-K34</f>
        <v>-9.1327813398980606E-3</v>
      </c>
      <c r="L35" s="13">
        <f>L33-L34</f>
        <v>-0.1160760570002331</v>
      </c>
    </row>
    <row r="40" spans="1:12" x14ac:dyDescent="0.25">
      <c r="A40" s="21">
        <v>2022</v>
      </c>
      <c r="B40" s="15"/>
      <c r="C40" s="16"/>
      <c r="D40" s="16" t="s">
        <v>0</v>
      </c>
      <c r="E40" s="16" t="s">
        <v>1</v>
      </c>
      <c r="F40" s="16" t="s">
        <v>2</v>
      </c>
      <c r="G40" s="16" t="s">
        <v>3</v>
      </c>
      <c r="H40" s="16" t="s">
        <v>4</v>
      </c>
      <c r="I40" s="16" t="s">
        <v>5</v>
      </c>
      <c r="J40" s="16" t="s">
        <v>8</v>
      </c>
      <c r="K40" s="16" t="s">
        <v>9</v>
      </c>
      <c r="L40" s="17" t="s">
        <v>10</v>
      </c>
    </row>
    <row r="41" spans="1:12" x14ac:dyDescent="0.25">
      <c r="A41" s="22"/>
      <c r="B41" s="24"/>
      <c r="C41" s="1"/>
      <c r="D41" s="1">
        <v>0</v>
      </c>
      <c r="E41" s="1"/>
      <c r="F41" s="1"/>
      <c r="G41" s="1"/>
      <c r="H41" s="1"/>
      <c r="I41" s="27">
        <v>2682930.7695334498</v>
      </c>
      <c r="J41" s="1"/>
      <c r="K41" s="1"/>
      <c r="L41" s="2"/>
    </row>
    <row r="42" spans="1:12" x14ac:dyDescent="0.25">
      <c r="A42" s="22"/>
      <c r="B42" s="25"/>
      <c r="C42" s="3"/>
      <c r="D42" s="3">
        <v>1</v>
      </c>
      <c r="E42" s="3">
        <v>0</v>
      </c>
      <c r="F42" s="3">
        <v>0</v>
      </c>
      <c r="G42" s="3"/>
      <c r="H42" s="3">
        <v>1</v>
      </c>
      <c r="I42" s="4">
        <v>419012.90312733798</v>
      </c>
      <c r="J42" s="3"/>
      <c r="K42" s="3"/>
      <c r="L42" s="5"/>
    </row>
    <row r="43" spans="1:12" x14ac:dyDescent="0.25">
      <c r="A43" s="22"/>
      <c r="B43" s="25"/>
      <c r="C43" s="3"/>
      <c r="D43" s="3">
        <v>1</v>
      </c>
      <c r="E43" s="3">
        <v>0</v>
      </c>
      <c r="F43" s="3">
        <v>0</v>
      </c>
      <c r="G43" s="3"/>
      <c r="H43" s="3"/>
      <c r="I43" s="4">
        <v>1843180.56363601</v>
      </c>
      <c r="J43" s="3"/>
      <c r="K43" s="3"/>
      <c r="L43" s="5"/>
    </row>
    <row r="44" spans="1:12" x14ac:dyDescent="0.25">
      <c r="A44" s="22"/>
      <c r="B44" s="25"/>
      <c r="C44" s="3"/>
      <c r="D44" s="3">
        <v>1</v>
      </c>
      <c r="E44" s="3">
        <v>1</v>
      </c>
      <c r="F44" s="3">
        <v>0</v>
      </c>
      <c r="G44" s="3">
        <v>1</v>
      </c>
      <c r="H44" s="3">
        <v>0</v>
      </c>
      <c r="I44" s="4">
        <v>370068.59555905598</v>
      </c>
      <c r="J44" s="3"/>
      <c r="K44" s="3"/>
      <c r="L44" s="5"/>
    </row>
    <row r="45" spans="1:12" x14ac:dyDescent="0.25">
      <c r="A45" s="22"/>
      <c r="B45" s="25"/>
      <c r="C45" s="3"/>
      <c r="D45" s="3">
        <v>1</v>
      </c>
      <c r="E45" s="3">
        <v>1</v>
      </c>
      <c r="F45" s="3">
        <v>1</v>
      </c>
      <c r="G45" s="3">
        <v>0</v>
      </c>
      <c r="H45" s="3">
        <v>0</v>
      </c>
      <c r="I45" s="4">
        <v>5303664.1681441497</v>
      </c>
      <c r="J45" s="3"/>
      <c r="K45" s="3"/>
      <c r="L45" s="5"/>
    </row>
    <row r="46" spans="1:12" x14ac:dyDescent="0.25">
      <c r="A46" s="22"/>
      <c r="B46" s="25" t="s">
        <v>6</v>
      </c>
      <c r="C46" s="6">
        <f>SUM(I41:I45)</f>
        <v>10618857.000000004</v>
      </c>
      <c r="D46" s="4">
        <f>SUM(I42:I45)</f>
        <v>7935926.2304665539</v>
      </c>
      <c r="E46" s="4">
        <f>I45+I44</f>
        <v>5673732.7637032056</v>
      </c>
      <c r="F46" s="4">
        <f>I45</f>
        <v>5303664.1681441497</v>
      </c>
      <c r="G46" s="4">
        <f>I44</f>
        <v>370068.59555905598</v>
      </c>
      <c r="H46" s="4">
        <f>I42</f>
        <v>419012.90312733798</v>
      </c>
      <c r="I46" s="3"/>
      <c r="J46" s="6">
        <f>E46+H46</f>
        <v>6092745.6668305434</v>
      </c>
      <c r="K46" s="6">
        <f>G46+H46</f>
        <v>789081.49868639396</v>
      </c>
      <c r="L46" s="7">
        <f>I43</f>
        <v>1843180.56363601</v>
      </c>
    </row>
    <row r="47" spans="1:12" x14ac:dyDescent="0.25">
      <c r="A47" s="22"/>
      <c r="B47" s="25" t="s">
        <v>7</v>
      </c>
      <c r="C47" s="6">
        <v>10622046.75</v>
      </c>
      <c r="D47" s="4">
        <v>7845577.2571107475</v>
      </c>
      <c r="E47" s="4">
        <v>4949289.4419154776</v>
      </c>
      <c r="F47" s="4">
        <v>4687263.0366532169</v>
      </c>
      <c r="G47" s="4">
        <v>262026.40526225948</v>
      </c>
      <c r="H47" s="4">
        <v>357211.99044720299</v>
      </c>
      <c r="I47" s="3"/>
      <c r="J47" s="6">
        <f>E47+H47</f>
        <v>5306501.4323626803</v>
      </c>
      <c r="K47" s="6">
        <f>G47+H47</f>
        <v>619238.39570946246</v>
      </c>
      <c r="L47" s="7">
        <v>2749776.3842822402</v>
      </c>
    </row>
    <row r="48" spans="1:12" x14ac:dyDescent="0.25">
      <c r="A48" s="22"/>
      <c r="B48" s="25"/>
      <c r="C48" s="6">
        <f>C46-C47</f>
        <v>-3189.7499999962747</v>
      </c>
      <c r="D48" s="6">
        <f>D46-D47</f>
        <v>90348.973355806433</v>
      </c>
      <c r="E48" s="6">
        <f>E46-E47</f>
        <v>724443.321787728</v>
      </c>
      <c r="F48" s="6">
        <f>F46-F47</f>
        <v>616401.13149093278</v>
      </c>
      <c r="G48" s="6">
        <f>G46-G47</f>
        <v>108042.1902967965</v>
      </c>
      <c r="H48" s="6">
        <f>H46-H47</f>
        <v>61800.912680134992</v>
      </c>
      <c r="I48" s="3"/>
      <c r="J48" s="6">
        <f>J46-J47</f>
        <v>786244.23446786311</v>
      </c>
      <c r="K48" s="6">
        <f>K46-K47</f>
        <v>169843.10297693149</v>
      </c>
      <c r="L48" s="7">
        <f>L46-L47</f>
        <v>-906595.82064623013</v>
      </c>
    </row>
    <row r="49" spans="1:12" x14ac:dyDescent="0.25">
      <c r="A49" s="22"/>
      <c r="B49" s="26"/>
      <c r="C49" s="14">
        <f>C48/C47</f>
        <v>-3.002952326486677E-4</v>
      </c>
      <c r="D49" s="14">
        <f>D48/D47</f>
        <v>1.1515911499554695E-2</v>
      </c>
      <c r="E49" s="14">
        <f>E48/E47</f>
        <v>0.14637319766599738</v>
      </c>
      <c r="F49" s="14">
        <f>F48/F47</f>
        <v>0.13150555594401916</v>
      </c>
      <c r="G49" s="14">
        <f>G48/G47</f>
        <v>0.41233321576372506</v>
      </c>
      <c r="H49" s="14">
        <f>H48/H47</f>
        <v>0.17300906557689966</v>
      </c>
      <c r="I49" s="11"/>
      <c r="J49" s="14">
        <f>J48/J47</f>
        <v>0.14816621544145964</v>
      </c>
      <c r="K49" s="14">
        <f>K48/K47</f>
        <v>0.27427740940117573</v>
      </c>
      <c r="L49" s="28">
        <f>L48/L47</f>
        <v>-0.32969801683814887</v>
      </c>
    </row>
    <row r="50" spans="1:12" x14ac:dyDescent="0.25">
      <c r="A50" s="22"/>
      <c r="B50" s="25"/>
      <c r="C50" s="3"/>
      <c r="D50" s="3"/>
      <c r="E50" s="3"/>
      <c r="F50" s="3"/>
      <c r="G50" s="3"/>
      <c r="H50" s="3"/>
      <c r="I50" s="3"/>
      <c r="J50" s="3"/>
      <c r="K50" s="3"/>
      <c r="L50" s="5"/>
    </row>
    <row r="51" spans="1:12" x14ac:dyDescent="0.25">
      <c r="A51" s="22"/>
      <c r="B51" s="25"/>
      <c r="C51" s="3"/>
      <c r="D51" s="3"/>
      <c r="E51" s="3"/>
      <c r="F51" s="3"/>
      <c r="G51" s="3"/>
      <c r="H51" s="3"/>
      <c r="I51" s="3"/>
      <c r="J51" s="3"/>
      <c r="K51" s="3"/>
      <c r="L51" s="5"/>
    </row>
    <row r="52" spans="1:12" x14ac:dyDescent="0.25">
      <c r="A52" s="22"/>
      <c r="B52" s="25" t="s">
        <v>6</v>
      </c>
      <c r="C52" s="3"/>
      <c r="D52" s="30">
        <f>D46/C46</f>
        <v>0.74734279126901804</v>
      </c>
      <c r="E52" s="29">
        <f>E46/D46</f>
        <v>0.71494272992626418</v>
      </c>
      <c r="F52" s="29">
        <f>F46/D46</f>
        <v>0.66831066899072555</v>
      </c>
      <c r="G52" s="29">
        <f>G46/J46</f>
        <v>6.0739216076873645E-2</v>
      </c>
      <c r="H52" s="18">
        <f>H46/J46</f>
        <v>6.877242642975924E-2</v>
      </c>
      <c r="I52" s="3"/>
      <c r="J52" s="30">
        <f>J46/D46</f>
        <v>0.76774222565730055</v>
      </c>
      <c r="K52" s="31">
        <f>G52+H52</f>
        <v>0.12951164250663288</v>
      </c>
      <c r="L52" s="32">
        <f>L46/D46</f>
        <v>0.23225777434269942</v>
      </c>
    </row>
    <row r="53" spans="1:12" x14ac:dyDescent="0.25">
      <c r="A53" s="22"/>
      <c r="B53" s="25" t="s">
        <v>7</v>
      </c>
      <c r="C53" s="3"/>
      <c r="D53" s="19">
        <f>D47/C47</f>
        <v>0.73861257079392417</v>
      </c>
      <c r="E53" s="8">
        <f>E47/D47</f>
        <v>0.63083814991812703</v>
      </c>
      <c r="F53" s="8">
        <f>F47/D47</f>
        <v>0.59744017336709931</v>
      </c>
      <c r="G53" s="8">
        <f>G47/J47</f>
        <v>4.9378372662681851E-2</v>
      </c>
      <c r="H53" s="9">
        <f>H47/J47</f>
        <v>6.7315913318835574E-2</v>
      </c>
      <c r="I53" s="3"/>
      <c r="J53" s="19">
        <f>J47/D47</f>
        <v>0.67636851419099786</v>
      </c>
      <c r="K53" s="10">
        <f>G53+H53</f>
        <v>0.11669428598151743</v>
      </c>
      <c r="L53" s="9">
        <f>L47/D47</f>
        <v>0.35048745225088601</v>
      </c>
    </row>
    <row r="54" spans="1:12" x14ac:dyDescent="0.25">
      <c r="A54" s="23"/>
      <c r="B54" s="26"/>
      <c r="C54" s="11"/>
      <c r="D54" s="20">
        <f>D52-D53</f>
        <v>8.7302204750938639E-3</v>
      </c>
      <c r="E54" s="12">
        <f>E52-E53</f>
        <v>8.4104580008137142E-2</v>
      </c>
      <c r="F54" s="12">
        <f>F52-F53</f>
        <v>7.087049562362624E-2</v>
      </c>
      <c r="G54" s="12">
        <f t="shared" ref="G54" si="4">G52-G53</f>
        <v>1.1360843414191794E-2</v>
      </c>
      <c r="H54" s="13">
        <f t="shared" ref="H54" si="5">H52-H53</f>
        <v>1.4565131109236656E-3</v>
      </c>
      <c r="I54" s="11"/>
      <c r="J54" s="20">
        <f t="shared" ref="J54" si="6">J52-J53</f>
        <v>9.1373711466302687E-2</v>
      </c>
      <c r="K54" s="12">
        <f>K52-K53</f>
        <v>1.2817356525115453E-2</v>
      </c>
      <c r="L54" s="13">
        <f>L52-L53</f>
        <v>-0.11822967790818659</v>
      </c>
    </row>
  </sheetData>
  <mergeCells count="3">
    <mergeCell ref="A2:A16"/>
    <mergeCell ref="A21:A35"/>
    <mergeCell ref="A40:A5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E. de la Rosa</dc:creator>
  <cp:lastModifiedBy>Daniel E. de la Rosa</cp:lastModifiedBy>
  <dcterms:created xsi:type="dcterms:W3CDTF">2023-06-27T15:19:04Z</dcterms:created>
  <dcterms:modified xsi:type="dcterms:W3CDTF">2023-06-27T18:52:04Z</dcterms:modified>
</cp:coreProperties>
</file>