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4"/>
  </bookViews>
  <sheets>
    <sheet name="SP500_Population" sheetId="1" r:id="rId1"/>
    <sheet name="Two Dataset" sheetId="4" r:id="rId2"/>
    <sheet name="SP500_Sample" sheetId="2" r:id="rId3"/>
    <sheet name="Stock_Statistics" sheetId="3" r:id="rId4"/>
    <sheet name="Regression_Analysis" sheetId="7" r:id="rId5"/>
  </sheets>
  <calcPr calcId="162913"/>
</workbook>
</file>

<file path=xl/calcChain.xml><?xml version="1.0" encoding="utf-8"?>
<calcChain xmlns="http://schemas.openxmlformats.org/spreadsheetml/2006/main">
  <c r="F31" i="3" l="1"/>
  <c r="F29" i="3"/>
  <c r="F26" i="3"/>
  <c r="F28" i="3"/>
  <c r="F27" i="3"/>
  <c r="F30" i="3"/>
  <c r="F25" i="3"/>
  <c r="F24" i="3"/>
  <c r="F23" i="3"/>
  <c r="F22" i="3"/>
  <c r="F21" i="3"/>
  <c r="F19" i="3"/>
  <c r="F20" i="3"/>
  <c r="F18" i="3"/>
</calcChain>
</file>

<file path=xl/sharedStrings.xml><?xml version="1.0" encoding="utf-8"?>
<sst xmlns="http://schemas.openxmlformats.org/spreadsheetml/2006/main" count="574" uniqueCount="548">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</sst>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t>
            </a:r>
            <a:r>
              <a:rPr lang="en-US" baseline="0"/>
              <a:t> Chart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Stock_Statistics!$B$2:$B$22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val>
          <c:extLst>
            <c:ext xmlns:c16="http://schemas.microsoft.com/office/drawing/2014/chart" uri="{C3380CC4-5D6E-409C-BE32-E72D297353CC}">
              <c16:uniqueId val="{00000000-0A96-4319-837F-734006294A1B}"/>
            </c:ext>
          </c:extLst>
        </c:ser>
        <c:dLbls>
          <c:showLegendKey val="0"/>
          <c:showVal val="0"/>
          <c:showCatName val="0"/>
          <c:showSerName val="0"/>
          <c:showPercent val="0"/>
          <c:showBubbleSize val="0"/>
        </c:dLbls>
        <c:gapWidth val="219"/>
        <c:overlap val="-27"/>
        <c:axId val="2138342047"/>
        <c:axId val="2138345791"/>
      </c:barChart>
      <c:catAx>
        <c:axId val="21383420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5791"/>
        <c:crosses val="autoZero"/>
        <c:auto val="1"/>
        <c:lblAlgn val="ctr"/>
        <c:lblOffset val="100"/>
        <c:noMultiLvlLbl val="0"/>
      </c:catAx>
      <c:valAx>
        <c:axId val="213834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342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xdr:row>
      <xdr:rowOff>9524</xdr:rowOff>
    </xdr:from>
    <xdr:to>
      <xdr:col>16</xdr:col>
      <xdr:colOff>38100</xdr:colOff>
      <xdr:row>34</xdr:row>
      <xdr:rowOff>123825</xdr:rowOff>
    </xdr:to>
    <xdr:sp macro="" textlink="">
      <xdr:nvSpPr>
        <xdr:cNvPr id="3" name="TextBox 2"/>
        <xdr:cNvSpPr txBox="1"/>
      </xdr:nvSpPr>
      <xdr:spPr>
        <a:xfrm>
          <a:off x="5467350" y="200024"/>
          <a:ext cx="5305425" cy="641032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twoCellAnchor>
    <xdr:from>
      <xdr:col>16</xdr:col>
      <xdr:colOff>219075</xdr:colOff>
      <xdr:row>6</xdr:row>
      <xdr:rowOff>85725</xdr:rowOff>
    </xdr:from>
    <xdr:to>
      <xdr:col>23</xdr:col>
      <xdr:colOff>523875</xdr:colOff>
      <xdr:row>20</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400050</xdr:colOff>
      <xdr:row>22</xdr:row>
      <xdr:rowOff>57150</xdr:rowOff>
    </xdr:from>
    <xdr:to>
      <xdr:col>22</xdr:col>
      <xdr:colOff>457200</xdr:colOff>
      <xdr:row>30</xdr:row>
      <xdr:rowOff>104775</xdr:rowOff>
    </xdr:to>
    <xdr:sp macro="" textlink="">
      <xdr:nvSpPr>
        <xdr:cNvPr id="7" name="TextBox 6"/>
        <xdr:cNvSpPr txBox="1"/>
      </xdr:nvSpPr>
      <xdr:spPr>
        <a:xfrm>
          <a:off x="11134725" y="4257675"/>
          <a:ext cx="3714750" cy="1571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Skew:</a:t>
          </a:r>
          <a:endParaRPr lang="en-US"/>
        </a:p>
        <a:p>
          <a:r>
            <a:rPr lang="en-US"/>
            <a:t>If the skewness is between -0.5 and 0.5, the data are fairly symmetrical</a:t>
          </a:r>
        </a:p>
        <a:p>
          <a:r>
            <a:rPr lang="en-US"/>
            <a:t>If the skewness is between -1 and – 0.5 or between 0.5 and 1, the data are moderately skewed</a:t>
          </a:r>
        </a:p>
        <a:p>
          <a:r>
            <a:rPr lang="en-US"/>
            <a:t>If the skewness is less than -1 or greater than 1, the data are highly skewed</a:t>
          </a:r>
        </a:p>
        <a:p>
          <a:endParaRPr lang="en-US"/>
        </a:p>
        <a:p>
          <a:endParaRPr lang="en-US" sz="1100"/>
        </a:p>
      </xdr:txBody>
    </xdr:sp>
    <xdr:clientData/>
  </xdr:twoCellAnchor>
  <xdr:twoCellAnchor>
    <xdr:from>
      <xdr:col>16</xdr:col>
      <xdr:colOff>409575</xdr:colOff>
      <xdr:row>31</xdr:row>
      <xdr:rowOff>38101</xdr:rowOff>
    </xdr:from>
    <xdr:to>
      <xdr:col>22</xdr:col>
      <xdr:colOff>466725</xdr:colOff>
      <xdr:row>38</xdr:row>
      <xdr:rowOff>95251</xdr:rowOff>
    </xdr:to>
    <xdr:sp macro="" textlink="">
      <xdr:nvSpPr>
        <xdr:cNvPr id="8" name="TextBox 7"/>
        <xdr:cNvSpPr txBox="1"/>
      </xdr:nvSpPr>
      <xdr:spPr>
        <a:xfrm>
          <a:off x="11144250" y="5962651"/>
          <a:ext cx="371475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Kurtosis:</a:t>
          </a:r>
          <a:endParaRPr lang="en-US"/>
        </a:p>
        <a:p>
          <a:r>
            <a:rPr lang="en-US"/>
            <a:t>If the kurtosis is close to 0, then a normal distribution is often assumed.  These are called mesokurtic distributions.  If the kurtosis is less than zero, then the distribution is light tails and is called a platykurtic distribution.  If the kurtosis is greater than zero, then the distribution has heavier tails and is called a leptokurtic distribution.</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xdr:row>
      <xdr:rowOff>0</xdr:rowOff>
    </xdr:from>
    <xdr:to>
      <xdr:col>8</xdr:col>
      <xdr:colOff>257175</xdr:colOff>
      <xdr:row>7</xdr:row>
      <xdr:rowOff>152400</xdr:rowOff>
    </xdr:to>
    <xdr:sp macro="" textlink="">
      <xdr:nvSpPr>
        <xdr:cNvPr id="5" name="TextBox 4"/>
        <xdr:cNvSpPr txBox="1"/>
      </xdr:nvSpPr>
      <xdr:spPr>
        <a:xfrm>
          <a:off x="2609850" y="581025"/>
          <a:ext cx="34766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9</xdr:col>
      <xdr:colOff>400050</xdr:colOff>
      <xdr:row>13</xdr:row>
      <xdr:rowOff>114300</xdr:rowOff>
    </xdr:from>
    <xdr:to>
      <xdr:col>14</xdr:col>
      <xdr:colOff>466725</xdr:colOff>
      <xdr:row>19</xdr:row>
      <xdr:rowOff>142875</xdr:rowOff>
    </xdr:to>
    <xdr:sp macro="" textlink="">
      <xdr:nvSpPr>
        <xdr:cNvPr id="6" name="TextBox 5"/>
        <xdr:cNvSpPr txBox="1"/>
      </xdr:nvSpPr>
      <xdr:spPr>
        <a:xfrm>
          <a:off x="7124700" y="2619375"/>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9</xdr:col>
      <xdr:colOff>400050</xdr:colOff>
      <xdr:row>21</xdr:row>
      <xdr:rowOff>0</xdr:rowOff>
    </xdr:from>
    <xdr:to>
      <xdr:col>14</xdr:col>
      <xdr:colOff>466725</xdr:colOff>
      <xdr:row>24</xdr:row>
      <xdr:rowOff>142875</xdr:rowOff>
    </xdr:to>
    <xdr:sp macro="" textlink="">
      <xdr:nvSpPr>
        <xdr:cNvPr id="7" name="TextBox 6"/>
        <xdr:cNvSpPr txBox="1"/>
      </xdr:nvSpPr>
      <xdr:spPr>
        <a:xfrm>
          <a:off x="7124700" y="405765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endParaRPr lang="en-US" sz="1100" b="1" baseline="0"/>
        </a:p>
        <a:p>
          <a:r>
            <a:rPr lang="en-US" sz="1100" b="1" baseline="0"/>
            <a:t>Use Coefficients for forecasting</a:t>
          </a:r>
          <a:endParaRPr lang="en-US" sz="1100"/>
        </a:p>
      </xdr:txBody>
    </xdr:sp>
    <xdr:clientData/>
  </xdr:twoCellAnchor>
  <xdr:twoCellAnchor>
    <xdr:from>
      <xdr:col>9</xdr:col>
      <xdr:colOff>409575</xdr:colOff>
      <xdr:row>25</xdr:row>
      <xdr:rowOff>161925</xdr:rowOff>
    </xdr:from>
    <xdr:to>
      <xdr:col>14</xdr:col>
      <xdr:colOff>476250</xdr:colOff>
      <xdr:row>29</xdr:row>
      <xdr:rowOff>123825</xdr:rowOff>
    </xdr:to>
    <xdr:sp macro="" textlink="">
      <xdr:nvSpPr>
        <xdr:cNvPr id="8" name="TextBox 7"/>
        <xdr:cNvSpPr txBox="1"/>
      </xdr:nvSpPr>
      <xdr:spPr>
        <a:xfrm>
          <a:off x="7134225" y="499110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H33" sqref="H33"/>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G20" sqref="G20"/>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T41" sqref="T41"/>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6" x14ac:dyDescent="0.25">
      <c r="A17" s="1">
        <v>43854</v>
      </c>
      <c r="B17">
        <v>89.374908447265597</v>
      </c>
    </row>
    <row r="18" spans="1:6" x14ac:dyDescent="0.25">
      <c r="A18" s="1">
        <v>43857</v>
      </c>
      <c r="B18">
        <v>88.574081420898395</v>
      </c>
      <c r="E18" s="2" t="s">
        <v>505</v>
      </c>
      <c r="F18">
        <f>AVERAGE($B$2:$B$22)</f>
        <v>86.764345441545743</v>
      </c>
    </row>
    <row r="19" spans="1:6" x14ac:dyDescent="0.25">
      <c r="A19" s="1">
        <v>43858</v>
      </c>
      <c r="B19">
        <v>88.524650573730398</v>
      </c>
      <c r="E19" s="2" t="s">
        <v>506</v>
      </c>
      <c r="F19">
        <f>STDEV($B$2:$B$22)/SQRT(COUNT($B$2:$B$22))</f>
        <v>0.46043242230837989</v>
      </c>
    </row>
    <row r="20" spans="1:6" x14ac:dyDescent="0.25">
      <c r="A20" s="1">
        <v>43859</v>
      </c>
      <c r="B20">
        <v>88.129180908203097</v>
      </c>
      <c r="E20" s="2" t="s">
        <v>507</v>
      </c>
      <c r="F20">
        <f>MEDIAN($B$2:$B$22)</f>
        <v>86.389152526855398</v>
      </c>
    </row>
    <row r="21" spans="1:6" x14ac:dyDescent="0.25">
      <c r="A21" s="1">
        <v>43860</v>
      </c>
      <c r="B21">
        <v>88.148963928222599</v>
      </c>
      <c r="E21" s="2" t="s">
        <v>508</v>
      </c>
      <c r="F21" t="e">
        <f>MODE($B$2:$B$22)</f>
        <v>#N/A</v>
      </c>
    </row>
    <row r="22" spans="1:6" x14ac:dyDescent="0.25">
      <c r="A22" s="1">
        <v>43861</v>
      </c>
      <c r="B22">
        <v>86.151870727539006</v>
      </c>
      <c r="E22" s="2" t="s">
        <v>509</v>
      </c>
      <c r="F22">
        <f>STDEV($B$2:$B$22)</f>
        <v>2.1099664276400247</v>
      </c>
    </row>
    <row r="23" spans="1:6" x14ac:dyDescent="0.25">
      <c r="E23" s="2" t="s">
        <v>510</v>
      </c>
      <c r="F23">
        <f>VAR($B$2:$B$22)</f>
        <v>4.4519583257680075</v>
      </c>
    </row>
    <row r="24" spans="1:6" x14ac:dyDescent="0.25">
      <c r="E24" s="2" t="s">
        <v>511</v>
      </c>
      <c r="F24">
        <f>KURT($B$2:$B$22)</f>
        <v>-1.243013415229643</v>
      </c>
    </row>
    <row r="25" spans="1:6" x14ac:dyDescent="0.25">
      <c r="E25" s="2" t="s">
        <v>512</v>
      </c>
      <c r="F25">
        <f>SKEW($B$2:$B$22)</f>
        <v>0.2390399670600743</v>
      </c>
    </row>
    <row r="26" spans="1:6" x14ac:dyDescent="0.25">
      <c r="E26" s="2" t="s">
        <v>513</v>
      </c>
      <c r="F26">
        <f>MAX($B$2:$B$22)-MIN($B$2:$B$22)</f>
        <v>7.0194778442382955</v>
      </c>
    </row>
    <row r="27" spans="1:6" x14ac:dyDescent="0.25">
      <c r="E27" s="2" t="s">
        <v>514</v>
      </c>
      <c r="F27">
        <f>MIN($B$2:$B$22)</f>
        <v>83.798866271972599</v>
      </c>
    </row>
    <row r="28" spans="1:6" x14ac:dyDescent="0.25">
      <c r="E28" s="2" t="s">
        <v>515</v>
      </c>
      <c r="F28">
        <f>MAX($B$2:$B$22)</f>
        <v>90.818344116210895</v>
      </c>
    </row>
    <row r="29" spans="1:6" x14ac:dyDescent="0.25">
      <c r="E29" s="2" t="s">
        <v>516</v>
      </c>
      <c r="F29">
        <f>SUM($B$2:$B$22)</f>
        <v>1822.0512542724605</v>
      </c>
    </row>
    <row r="30" spans="1:6" x14ac:dyDescent="0.25">
      <c r="E30" s="2" t="s">
        <v>517</v>
      </c>
      <c r="F30">
        <f>COUNT($B$2:$B$22)</f>
        <v>21</v>
      </c>
    </row>
    <row r="31" spans="1:6" ht="15.75" thickBot="1" x14ac:dyDescent="0.3">
      <c r="E31" s="3" t="s">
        <v>518</v>
      </c>
      <c r="F31">
        <f>CONFIDENCE(0.05,F22,F30)</f>
        <v>0.90243096503896092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K33" sqref="K33"/>
    </sheetView>
  </sheetViews>
  <sheetFormatPr defaultRowHeight="15" x14ac:dyDescent="0.25"/>
  <cols>
    <col min="1" max="1" width="18" bestFit="1" customWidth="1"/>
    <col min="2" max="2" width="14.5703125" customWidth="1"/>
    <col min="6" max="6" width="13.42578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9"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9"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row>
    <row r="22" spans="1:9" x14ac:dyDescent="0.25">
      <c r="A22" t="s">
        <v>542</v>
      </c>
      <c r="E22" t="s">
        <v>546</v>
      </c>
    </row>
    <row r="23" spans="1:9" ht="15.75" thickBot="1" x14ac:dyDescent="0.3"/>
    <row r="24" spans="1:9" x14ac:dyDescent="0.25">
      <c r="A24" s="4" t="s">
        <v>543</v>
      </c>
      <c r="B24" s="4" t="s">
        <v>544</v>
      </c>
      <c r="C24" s="4" t="s">
        <v>545</v>
      </c>
      <c r="E24" s="4" t="s">
        <v>547</v>
      </c>
      <c r="F24" s="4" t="s">
        <v>1</v>
      </c>
    </row>
    <row r="25" spans="1:9" x14ac:dyDescent="0.25">
      <c r="A25" s="2">
        <v>1</v>
      </c>
      <c r="B25" s="2">
        <v>84.543565928403837</v>
      </c>
      <c r="C25" s="2">
        <v>1.0568826799945583</v>
      </c>
      <c r="E25" s="2">
        <v>2.3809523809523809</v>
      </c>
      <c r="F25" s="2">
        <v>83.798866271972599</v>
      </c>
    </row>
    <row r="26" spans="1:9" x14ac:dyDescent="0.25">
      <c r="A26" s="2">
        <v>2</v>
      </c>
      <c r="B26" s="2">
        <v>85.804578864138989</v>
      </c>
      <c r="C26" s="2">
        <v>-1.2476712103303953</v>
      </c>
      <c r="E26" s="2">
        <v>7.1428571428571423</v>
      </c>
      <c r="F26" s="2">
        <v>84.035133361816406</v>
      </c>
    </row>
    <row r="27" spans="1:9" x14ac:dyDescent="0.25">
      <c r="A27" s="2">
        <v>3</v>
      </c>
      <c r="B27" s="2">
        <v>84.733163142150659</v>
      </c>
      <c r="C27" s="2">
        <v>0.26675293450944082</v>
      </c>
      <c r="E27" s="2">
        <v>11.904761904761905</v>
      </c>
      <c r="F27" s="2">
        <v>84.527366638183594</v>
      </c>
    </row>
    <row r="28" spans="1:9" x14ac:dyDescent="0.25">
      <c r="A28" s="2">
        <v>4</v>
      </c>
      <c r="B28" s="2">
        <v>85.265606958439434</v>
      </c>
      <c r="C28" s="2">
        <v>-0.73824032025584074</v>
      </c>
      <c r="E28" s="2">
        <v>16.666666666666664</v>
      </c>
      <c r="F28" s="2">
        <v>84.556907653808594</v>
      </c>
    </row>
    <row r="29" spans="1:9" x14ac:dyDescent="0.25">
      <c r="A29" s="2">
        <v>5</v>
      </c>
      <c r="B29" s="2">
        <v>84.841694480290812</v>
      </c>
      <c r="C29" s="2">
        <v>3.0253761896688047E-2</v>
      </c>
      <c r="E29" s="2">
        <v>21.428571428571427</v>
      </c>
      <c r="F29" s="2">
        <v>84.767745971679602</v>
      </c>
    </row>
    <row r="30" spans="1:9" x14ac:dyDescent="0.25">
      <c r="A30" s="2">
        <v>6</v>
      </c>
      <c r="B30" s="2">
        <v>85.580976778707935</v>
      </c>
      <c r="C30" s="2">
        <v>-0.48259573622753749</v>
      </c>
      <c r="E30" s="2">
        <v>26.19047619047619</v>
      </c>
      <c r="F30" s="2">
        <v>84.8719482421875</v>
      </c>
    </row>
    <row r="31" spans="1:9" x14ac:dyDescent="0.25">
      <c r="A31" s="2">
        <v>7</v>
      </c>
      <c r="B31" s="2">
        <v>86.589500490982118</v>
      </c>
      <c r="C31" s="2">
        <v>-2.554367129165712</v>
      </c>
      <c r="E31" s="2">
        <v>30.952380952380949</v>
      </c>
      <c r="F31" s="2">
        <v>84.999916076660099</v>
      </c>
    </row>
    <row r="32" spans="1:9"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Two Dataset</vt:lpstr>
      <vt:lpstr>SP500_Sample</vt:lpstr>
      <vt:lpstr>Stock_Statistics</vt:lpstr>
      <vt:lpstr>Regression_Analysis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2021-01-03T04:37:37Z</dcterms:modified>
</cp:coreProperties>
</file>