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03E82BD6-53B6-448D-895F-668A3BB715A4}" xr6:coauthVersionLast="44" xr6:coauthVersionMax="44" xr10:uidLastSave="{00000000-0000-0000-0000-000000000000}"/>
  <bookViews>
    <workbookView xWindow="-12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7" i="1" l="1"/>
  <c r="L46" i="1"/>
  <c r="M8" i="3"/>
  <c r="G46" i="1"/>
  <c r="G47" i="1" s="1"/>
  <c r="F46" i="1"/>
  <c r="E46" i="1"/>
  <c r="E47" i="1" s="1"/>
  <c r="D46" i="1"/>
  <c r="D47" i="1" s="1"/>
  <c r="C47" i="1"/>
  <c r="F47" i="1"/>
  <c r="C46" i="1"/>
  <c r="B47" i="1"/>
  <c r="B46" i="1"/>
  <c r="M7" i="3"/>
  <c r="M6" i="3"/>
  <c r="M5" i="3"/>
  <c r="M4" i="3"/>
  <c r="M3" i="3"/>
  <c r="M2" i="3"/>
  <c r="L44" i="1"/>
  <c r="L41" i="1"/>
  <c r="L42" i="1"/>
  <c r="E41" i="1"/>
  <c r="E44" i="1"/>
  <c r="F41" i="1"/>
  <c r="F42" i="1" s="1"/>
  <c r="F45" i="1" s="1"/>
  <c r="F44" i="1"/>
  <c r="G41" i="1"/>
  <c r="G44" i="1"/>
  <c r="C45" i="1"/>
  <c r="D45" i="1"/>
  <c r="D44" i="1"/>
  <c r="D41" i="1"/>
  <c r="D42" i="1" s="1"/>
  <c r="C44" i="1"/>
  <c r="C41" i="1"/>
  <c r="G42" i="1"/>
  <c r="G43" i="1" s="1"/>
  <c r="C42" i="1"/>
  <c r="C43" i="1" s="1"/>
  <c r="E42" i="1"/>
  <c r="E43" i="1" s="1"/>
  <c r="B42" i="1"/>
  <c r="B44" i="1"/>
  <c r="B41" i="1"/>
  <c r="L36" i="1"/>
  <c r="L33" i="1"/>
  <c r="H38" i="1"/>
  <c r="C38" i="1"/>
  <c r="D38" i="1"/>
  <c r="E38" i="1"/>
  <c r="F38" i="1"/>
  <c r="G38" i="1"/>
  <c r="C37" i="1"/>
  <c r="D37" i="1"/>
  <c r="E37" i="1"/>
  <c r="F37" i="1"/>
  <c r="G37" i="1"/>
  <c r="C35" i="1"/>
  <c r="D35" i="1"/>
  <c r="E35" i="1"/>
  <c r="F35" i="1"/>
  <c r="G35" i="1"/>
  <c r="C34" i="1"/>
  <c r="D34" i="1"/>
  <c r="E34" i="1"/>
  <c r="F34" i="1"/>
  <c r="G34" i="1"/>
  <c r="B34" i="1"/>
  <c r="G36" i="1"/>
  <c r="G33" i="1"/>
  <c r="F36" i="1"/>
  <c r="F33" i="1"/>
  <c r="E36" i="1"/>
  <c r="E33" i="1"/>
  <c r="D36" i="1"/>
  <c r="D33" i="1"/>
  <c r="C36" i="1"/>
  <c r="B36" i="1"/>
  <c r="C33" i="1"/>
  <c r="B33" i="1"/>
  <c r="P27" i="1"/>
  <c r="P26" i="1"/>
  <c r="C14" i="1"/>
  <c r="D14" i="1"/>
  <c r="E14" i="1"/>
  <c r="F14" i="1"/>
  <c r="F26" i="1" s="1"/>
  <c r="G14" i="1"/>
  <c r="H14" i="1"/>
  <c r="H26" i="1" s="1"/>
  <c r="I14" i="1"/>
  <c r="I26" i="1" s="1"/>
  <c r="J14" i="1"/>
  <c r="K14" i="1"/>
  <c r="L14" i="1"/>
  <c r="M14" i="1"/>
  <c r="B14" i="1"/>
  <c r="B26" i="1" s="1"/>
  <c r="P9" i="1"/>
  <c r="P11" i="1" s="1"/>
  <c r="M24" i="1"/>
  <c r="C24" i="1"/>
  <c r="D24" i="1"/>
  <c r="E24" i="1"/>
  <c r="F24" i="1"/>
  <c r="G24" i="1"/>
  <c r="H24" i="1"/>
  <c r="I24" i="1"/>
  <c r="J24" i="1"/>
  <c r="K24" i="1"/>
  <c r="L24" i="1"/>
  <c r="B24" i="1"/>
  <c r="H47" i="1" l="1"/>
  <c r="L45" i="1"/>
  <c r="L43" i="1"/>
  <c r="E45" i="1"/>
  <c r="G45" i="1"/>
  <c r="F43" i="1"/>
  <c r="D43" i="1"/>
  <c r="L34" i="1"/>
  <c r="L35" i="1" s="1"/>
  <c r="B35" i="1"/>
  <c r="B45" i="1"/>
  <c r="B43" i="1"/>
  <c r="G26" i="1"/>
  <c r="E26" i="1"/>
  <c r="L26" i="1"/>
  <c r="D26" i="1"/>
  <c r="K26" i="1"/>
  <c r="C26" i="1"/>
  <c r="J26" i="1"/>
  <c r="M26" i="1"/>
  <c r="L37" i="1" l="1"/>
  <c r="L38" i="1" s="1"/>
  <c r="B37" i="1"/>
  <c r="B38" i="1" s="1"/>
</calcChain>
</file>

<file path=xl/sharedStrings.xml><?xml version="1.0" encoding="utf-8"?>
<sst xmlns="http://schemas.openxmlformats.org/spreadsheetml/2006/main" count="94" uniqueCount="61">
  <si>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</si>
  <si>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</si>
  <si>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</si>
  <si>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</si>
  <si>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</si>
  <si>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</si>
  <si>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</si>
  <si>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</si>
  <si>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</si>
  <si>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</si>
  <si>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</si>
  <si>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</si>
  <si>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</si>
  <si>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</si>
  <si>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</si>
  <si>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</si>
  <si>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</si>
  <si>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</si>
  <si>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</si>
  <si>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</si>
  <si>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</si>
  <si>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</si>
  <si>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</si>
  <si>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</si>
  <si>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</si>
  <si>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Federal Income Tax</t>
  </si>
  <si>
    <t>State Income Tax</t>
  </si>
  <si>
    <t>Social Security</t>
  </si>
  <si>
    <t>Medicare Tax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</si>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</sst>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1" applyFont="1"/>
    <xf numFmtId="0" fontId="3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2" fillId="0" borderId="12" xfId="0" applyFont="1" applyBorder="1"/>
    <xf numFmtId="44" fontId="0" fillId="0" borderId="12" xfId="1" applyFont="1" applyBorder="1"/>
    <xf numFmtId="0" fontId="2" fillId="0" borderId="13" xfId="0" applyFont="1" applyBorder="1"/>
    <xf numFmtId="44" fontId="0" fillId="0" borderId="13" xfId="1" applyFont="1" applyBorder="1"/>
    <xf numFmtId="44" fontId="0" fillId="0" borderId="12" xfId="0" applyNumberFormat="1" applyBorder="1"/>
    <xf numFmtId="0" fontId="2" fillId="0" borderId="14" xfId="0" applyFont="1" applyBorder="1"/>
    <xf numFmtId="44" fontId="0" fillId="0" borderId="15" xfId="1" applyFont="1" applyBorder="1"/>
    <xf numFmtId="0" fontId="2" fillId="0" borderId="16" xfId="0" applyFont="1" applyBorder="1"/>
    <xf numFmtId="44" fontId="0" fillId="0" borderId="17" xfId="0" applyNumberFormat="1" applyBorder="1"/>
    <xf numFmtId="0" fontId="2" fillId="0" borderId="18" xfId="0" applyFont="1" applyBorder="1"/>
    <xf numFmtId="44" fontId="0" fillId="0" borderId="19" xfId="0" applyNumberFormat="1" applyBorder="1"/>
    <xf numFmtId="0" fontId="0" fillId="0" borderId="12" xfId="0" applyBorder="1"/>
    <xf numFmtId="0" fontId="0" fillId="0" borderId="20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2" fillId="3" borderId="1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4" fontId="0" fillId="0" borderId="21" xfId="1" applyFont="1" applyBorder="1"/>
    <xf numFmtId="44" fontId="0" fillId="0" borderId="11" xfId="1" applyFont="1" applyBorder="1"/>
    <xf numFmtId="0" fontId="2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0" fontId="4" fillId="0" borderId="12" xfId="0" applyFont="1" applyBorder="1"/>
    <xf numFmtId="44" fontId="2" fillId="3" borderId="0" xfId="0" applyNumberFormat="1" applyFont="1" applyFill="1"/>
    <xf numFmtId="44" fontId="2" fillId="3" borderId="12" xfId="0" applyNumberFormat="1" applyFont="1" applyFill="1" applyBorder="1"/>
    <xf numFmtId="0" fontId="0" fillId="0" borderId="13" xfId="0" applyBorder="1"/>
    <xf numFmtId="2" fontId="0" fillId="0" borderId="13" xfId="0" applyNumberFormat="1" applyBorder="1"/>
    <xf numFmtId="0" fontId="0" fillId="0" borderId="25" xfId="0" applyFill="1" applyBorder="1"/>
    <xf numFmtId="44" fontId="0" fillId="0" borderId="20" xfId="1" applyFont="1" applyBorder="1"/>
    <xf numFmtId="44" fontId="0" fillId="0" borderId="13" xfId="0" applyNumberFormat="1" applyBorder="1"/>
    <xf numFmtId="0" fontId="0" fillId="0" borderId="1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P47"/>
  <sheetViews>
    <sheetView tabSelected="1" topLeftCell="A19" workbookViewId="0">
      <selection activeCell="O39" sqref="O39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</cols>
  <sheetData>
    <row r="1" spans="1:16" x14ac:dyDescent="0.25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thickBot="1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7" spans="1:16" ht="15.75" thickBot="1" x14ac:dyDescent="0.3">
      <c r="B7" s="25" t="s">
        <v>0</v>
      </c>
      <c r="C7" s="25" t="s">
        <v>1</v>
      </c>
      <c r="D7" s="25" t="s">
        <v>2</v>
      </c>
      <c r="E7" s="25" t="s">
        <v>3</v>
      </c>
      <c r="F7" s="25" t="s">
        <v>4</v>
      </c>
      <c r="G7" s="25" t="s">
        <v>5</v>
      </c>
      <c r="H7" s="25" t="s">
        <v>6</v>
      </c>
      <c r="I7" s="25" t="s">
        <v>7</v>
      </c>
      <c r="J7" s="25" t="s">
        <v>8</v>
      </c>
      <c r="K7" s="25" t="s">
        <v>9</v>
      </c>
      <c r="L7" s="25" t="s">
        <v>10</v>
      </c>
      <c r="M7" s="25" t="s">
        <v>11</v>
      </c>
    </row>
    <row r="8" spans="1:16" ht="15.75" thickBot="1" x14ac:dyDescent="0.3">
      <c r="A8" s="39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26" t="s">
        <v>24</v>
      </c>
      <c r="P8" s="27"/>
    </row>
    <row r="9" spans="1:16" x14ac:dyDescent="0.25">
      <c r="A9" s="36" t="s">
        <v>13</v>
      </c>
      <c r="B9" s="28">
        <v>2500</v>
      </c>
      <c r="C9" s="28">
        <v>2500</v>
      </c>
      <c r="D9" s="28">
        <v>2500</v>
      </c>
      <c r="E9" s="28">
        <v>2500</v>
      </c>
      <c r="F9" s="28">
        <v>2500</v>
      </c>
      <c r="G9" s="28">
        <v>2500</v>
      </c>
      <c r="H9" s="28">
        <v>2500</v>
      </c>
      <c r="I9" s="28">
        <v>2500</v>
      </c>
      <c r="J9" s="28">
        <v>2500</v>
      </c>
      <c r="K9" s="28">
        <v>2500</v>
      </c>
      <c r="L9" s="28">
        <v>2500</v>
      </c>
      <c r="M9" s="29">
        <v>2500</v>
      </c>
      <c r="O9" s="15" t="s">
        <v>15</v>
      </c>
      <c r="P9" s="16">
        <f>SUM(B9:M9)</f>
        <v>30000</v>
      </c>
    </row>
    <row r="10" spans="1:16" x14ac:dyDescent="0.25">
      <c r="A10" s="37" t="s">
        <v>25</v>
      </c>
      <c r="B10" s="30">
        <v>164.13</v>
      </c>
      <c r="C10" s="30">
        <v>164.13</v>
      </c>
      <c r="D10" s="30">
        <v>164.13</v>
      </c>
      <c r="E10" s="30">
        <v>164.13</v>
      </c>
      <c r="F10" s="30">
        <v>164.13</v>
      </c>
      <c r="G10" s="30">
        <v>164.13</v>
      </c>
      <c r="H10" s="30">
        <v>164.13</v>
      </c>
      <c r="I10" s="30">
        <v>164.13</v>
      </c>
      <c r="J10" s="30">
        <v>164.13</v>
      </c>
      <c r="K10" s="30">
        <v>164.13</v>
      </c>
      <c r="L10" s="30">
        <v>164.13</v>
      </c>
      <c r="M10" s="31">
        <v>164.13</v>
      </c>
      <c r="O10" s="13" t="s">
        <v>29</v>
      </c>
      <c r="P10" s="14">
        <v>4709</v>
      </c>
    </row>
    <row r="11" spans="1:16" x14ac:dyDescent="0.25">
      <c r="A11" s="37" t="s">
        <v>26</v>
      </c>
      <c r="B11" s="30">
        <v>37.04</v>
      </c>
      <c r="C11" s="30">
        <v>37.04</v>
      </c>
      <c r="D11" s="30">
        <v>37.04</v>
      </c>
      <c r="E11" s="30">
        <v>37.04</v>
      </c>
      <c r="F11" s="30">
        <v>37.04</v>
      </c>
      <c r="G11" s="30">
        <v>37.04</v>
      </c>
      <c r="H11" s="30">
        <v>37.04</v>
      </c>
      <c r="I11" s="30">
        <v>37.04</v>
      </c>
      <c r="J11" s="30">
        <v>37.04</v>
      </c>
      <c r="K11" s="30">
        <v>37.04</v>
      </c>
      <c r="L11" s="30">
        <v>37.04</v>
      </c>
      <c r="M11" s="31">
        <v>37.04</v>
      </c>
      <c r="O11" s="13" t="s">
        <v>30</v>
      </c>
      <c r="P11" s="14">
        <f>P9-P10</f>
        <v>25291</v>
      </c>
    </row>
    <row r="12" spans="1:16" x14ac:dyDescent="0.25">
      <c r="A12" s="37" t="s">
        <v>27</v>
      </c>
      <c r="B12" s="30">
        <v>155</v>
      </c>
      <c r="C12" s="30">
        <v>155</v>
      </c>
      <c r="D12" s="30">
        <v>155</v>
      </c>
      <c r="E12" s="30">
        <v>155</v>
      </c>
      <c r="F12" s="30">
        <v>155</v>
      </c>
      <c r="G12" s="30">
        <v>155</v>
      </c>
      <c r="H12" s="30">
        <v>155</v>
      </c>
      <c r="I12" s="30">
        <v>155</v>
      </c>
      <c r="J12" s="30">
        <v>155</v>
      </c>
      <c r="K12" s="30">
        <v>155</v>
      </c>
      <c r="L12" s="30">
        <v>155</v>
      </c>
      <c r="M12" s="31">
        <v>155</v>
      </c>
    </row>
    <row r="13" spans="1:16" x14ac:dyDescent="0.25">
      <c r="A13" s="37" t="s">
        <v>28</v>
      </c>
      <c r="B13" s="30">
        <v>36.25</v>
      </c>
      <c r="C13" s="30">
        <v>36.25</v>
      </c>
      <c r="D13" s="30">
        <v>36.25</v>
      </c>
      <c r="E13" s="30">
        <v>36.25</v>
      </c>
      <c r="F13" s="30">
        <v>36.25</v>
      </c>
      <c r="G13" s="30">
        <v>36.25</v>
      </c>
      <c r="H13" s="30">
        <v>36.25</v>
      </c>
      <c r="I13" s="30">
        <v>36.25</v>
      </c>
      <c r="J13" s="30">
        <v>36.25</v>
      </c>
      <c r="K13" s="30">
        <v>36.25</v>
      </c>
      <c r="L13" s="30">
        <v>36.25</v>
      </c>
      <c r="M13" s="31">
        <v>36.25</v>
      </c>
    </row>
    <row r="14" spans="1:16" ht="15.75" thickBot="1" x14ac:dyDescent="0.3">
      <c r="A14" s="38" t="s">
        <v>15</v>
      </c>
      <c r="B14" s="32">
        <f>B9-SUM(B10:B13)</f>
        <v>2107.58</v>
      </c>
      <c r="C14" s="32">
        <f t="shared" ref="C14:M14" si="0">C9-SUM(C10:C13)</f>
        <v>2107.58</v>
      </c>
      <c r="D14" s="32">
        <f t="shared" si="0"/>
        <v>2107.58</v>
      </c>
      <c r="E14" s="32">
        <f t="shared" si="0"/>
        <v>2107.58</v>
      </c>
      <c r="F14" s="32">
        <f t="shared" si="0"/>
        <v>2107.58</v>
      </c>
      <c r="G14" s="32">
        <f t="shared" si="0"/>
        <v>2107.58</v>
      </c>
      <c r="H14" s="32">
        <f t="shared" si="0"/>
        <v>2107.58</v>
      </c>
      <c r="I14" s="32">
        <f t="shared" si="0"/>
        <v>2107.58</v>
      </c>
      <c r="J14" s="32">
        <f t="shared" si="0"/>
        <v>2107.58</v>
      </c>
      <c r="K14" s="32">
        <f t="shared" si="0"/>
        <v>2107.58</v>
      </c>
      <c r="L14" s="32">
        <f t="shared" si="0"/>
        <v>2107.58</v>
      </c>
      <c r="M14" s="33">
        <f t="shared" si="0"/>
        <v>2107.58</v>
      </c>
    </row>
    <row r="15" spans="1:16" ht="15.75" thickBot="1" x14ac:dyDescent="0.3"/>
    <row r="16" spans="1:16" ht="15.75" thickBot="1" x14ac:dyDescent="0.3">
      <c r="A16" s="39" t="s">
        <v>16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</row>
    <row r="17" spans="1:16" x14ac:dyDescent="0.25">
      <c r="A17" s="36" t="s">
        <v>17</v>
      </c>
      <c r="B17" s="28">
        <v>800</v>
      </c>
      <c r="C17" s="28">
        <v>800</v>
      </c>
      <c r="D17" s="28">
        <v>800</v>
      </c>
      <c r="E17" s="28">
        <v>800</v>
      </c>
      <c r="F17" s="28">
        <v>800</v>
      </c>
      <c r="G17" s="28">
        <v>800</v>
      </c>
      <c r="H17" s="28">
        <v>800</v>
      </c>
      <c r="I17" s="28">
        <v>800</v>
      </c>
      <c r="J17" s="28">
        <v>800</v>
      </c>
      <c r="K17" s="28">
        <v>800</v>
      </c>
      <c r="L17" s="28">
        <v>800</v>
      </c>
      <c r="M17" s="29">
        <v>800</v>
      </c>
    </row>
    <row r="18" spans="1:16" x14ac:dyDescent="0.25">
      <c r="A18" s="37" t="s">
        <v>18</v>
      </c>
      <c r="B18" s="30">
        <v>200</v>
      </c>
      <c r="C18" s="30">
        <v>200</v>
      </c>
      <c r="D18" s="30">
        <v>200</v>
      </c>
      <c r="E18" s="30">
        <v>200</v>
      </c>
      <c r="F18" s="30">
        <v>200</v>
      </c>
      <c r="G18" s="30">
        <v>200</v>
      </c>
      <c r="H18" s="30">
        <v>200</v>
      </c>
      <c r="I18" s="30">
        <v>200</v>
      </c>
      <c r="J18" s="30">
        <v>200</v>
      </c>
      <c r="K18" s="30">
        <v>200</v>
      </c>
      <c r="L18" s="30">
        <v>200</v>
      </c>
      <c r="M18" s="31">
        <v>200</v>
      </c>
    </row>
    <row r="19" spans="1:16" x14ac:dyDescent="0.25">
      <c r="A19" s="37" t="s">
        <v>19</v>
      </c>
      <c r="B19" s="30">
        <v>180</v>
      </c>
      <c r="C19" s="30">
        <v>180</v>
      </c>
      <c r="D19" s="30">
        <v>180</v>
      </c>
      <c r="E19" s="30">
        <v>180</v>
      </c>
      <c r="F19" s="30">
        <v>180</v>
      </c>
      <c r="G19" s="30">
        <v>180</v>
      </c>
      <c r="H19" s="30">
        <v>180</v>
      </c>
      <c r="I19" s="30">
        <v>180</v>
      </c>
      <c r="J19" s="30">
        <v>180</v>
      </c>
      <c r="K19" s="30">
        <v>180</v>
      </c>
      <c r="L19" s="30">
        <v>180</v>
      </c>
      <c r="M19" s="31">
        <v>180</v>
      </c>
    </row>
    <row r="20" spans="1:16" x14ac:dyDescent="0.25">
      <c r="A20" s="37" t="s">
        <v>20</v>
      </c>
      <c r="B20" s="30">
        <v>60</v>
      </c>
      <c r="C20" s="30">
        <v>60</v>
      </c>
      <c r="D20" s="30">
        <v>60</v>
      </c>
      <c r="E20" s="30">
        <v>60</v>
      </c>
      <c r="F20" s="30">
        <v>60</v>
      </c>
      <c r="G20" s="30">
        <v>60</v>
      </c>
      <c r="H20" s="30">
        <v>60</v>
      </c>
      <c r="I20" s="30">
        <v>60</v>
      </c>
      <c r="J20" s="30">
        <v>60</v>
      </c>
      <c r="K20" s="30">
        <v>60</v>
      </c>
      <c r="L20" s="30">
        <v>60</v>
      </c>
      <c r="M20" s="31">
        <v>60</v>
      </c>
    </row>
    <row r="21" spans="1:16" x14ac:dyDescent="0.25">
      <c r="A21" s="37" t="s">
        <v>21</v>
      </c>
      <c r="B21" s="30">
        <v>100</v>
      </c>
      <c r="C21" s="30">
        <v>100</v>
      </c>
      <c r="D21" s="30">
        <v>100</v>
      </c>
      <c r="E21" s="30">
        <v>100</v>
      </c>
      <c r="F21" s="30">
        <v>100</v>
      </c>
      <c r="G21" s="30">
        <v>100</v>
      </c>
      <c r="H21" s="30">
        <v>100</v>
      </c>
      <c r="I21" s="30">
        <v>100</v>
      </c>
      <c r="J21" s="30">
        <v>100</v>
      </c>
      <c r="K21" s="30">
        <v>100</v>
      </c>
      <c r="L21" s="30">
        <v>100</v>
      </c>
      <c r="M21" s="31">
        <v>100</v>
      </c>
    </row>
    <row r="22" spans="1:16" x14ac:dyDescent="0.25">
      <c r="A22" s="37" t="s">
        <v>22</v>
      </c>
      <c r="B22" s="30">
        <v>300</v>
      </c>
      <c r="C22" s="30">
        <v>300</v>
      </c>
      <c r="D22" s="30">
        <v>300</v>
      </c>
      <c r="E22" s="30">
        <v>300</v>
      </c>
      <c r="F22" s="30">
        <v>300</v>
      </c>
      <c r="G22" s="30">
        <v>300</v>
      </c>
      <c r="H22" s="30">
        <v>300</v>
      </c>
      <c r="I22" s="30">
        <v>300</v>
      </c>
      <c r="J22" s="30">
        <v>300</v>
      </c>
      <c r="K22" s="30">
        <v>300</v>
      </c>
      <c r="L22" s="30">
        <v>300</v>
      </c>
      <c r="M22" s="31">
        <v>300</v>
      </c>
    </row>
    <row r="23" spans="1:16" x14ac:dyDescent="0.25">
      <c r="A23" s="37" t="s">
        <v>23</v>
      </c>
      <c r="B23" s="30">
        <v>200</v>
      </c>
      <c r="C23" s="30">
        <v>200</v>
      </c>
      <c r="D23" s="30">
        <v>200</v>
      </c>
      <c r="E23" s="30">
        <v>200</v>
      </c>
      <c r="F23" s="30">
        <v>200</v>
      </c>
      <c r="G23" s="30">
        <v>200</v>
      </c>
      <c r="H23" s="30">
        <v>200</v>
      </c>
      <c r="I23" s="30">
        <v>200</v>
      </c>
      <c r="J23" s="30">
        <v>200</v>
      </c>
      <c r="K23" s="30">
        <v>200</v>
      </c>
      <c r="L23" s="30">
        <v>200</v>
      </c>
      <c r="M23" s="31">
        <v>200</v>
      </c>
    </row>
    <row r="24" spans="1:16" ht="15.75" thickBot="1" x14ac:dyDescent="0.3">
      <c r="A24" s="38" t="s">
        <v>15</v>
      </c>
      <c r="B24" s="34">
        <f>SUM(B17:B23)</f>
        <v>1840</v>
      </c>
      <c r="C24" s="34">
        <f t="shared" ref="C24:L24" si="1">SUM(C17:C23)</f>
        <v>1840</v>
      </c>
      <c r="D24" s="34">
        <f t="shared" si="1"/>
        <v>1840</v>
      </c>
      <c r="E24" s="34">
        <f t="shared" si="1"/>
        <v>1840</v>
      </c>
      <c r="F24" s="34">
        <f t="shared" si="1"/>
        <v>1840</v>
      </c>
      <c r="G24" s="34">
        <f t="shared" si="1"/>
        <v>1840</v>
      </c>
      <c r="H24" s="34">
        <f t="shared" si="1"/>
        <v>1840</v>
      </c>
      <c r="I24" s="34">
        <f t="shared" si="1"/>
        <v>1840</v>
      </c>
      <c r="J24" s="34">
        <f t="shared" si="1"/>
        <v>1840</v>
      </c>
      <c r="K24" s="34">
        <f t="shared" si="1"/>
        <v>1840</v>
      </c>
      <c r="L24" s="34">
        <f t="shared" si="1"/>
        <v>1840</v>
      </c>
      <c r="M24" s="35">
        <f>SUM(M17:M23)</f>
        <v>1840</v>
      </c>
    </row>
    <row r="25" spans="1:16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18" t="s">
        <v>33</v>
      </c>
      <c r="P25" s="19">
        <v>5000</v>
      </c>
    </row>
    <row r="26" spans="1:16" ht="15.75" thickBot="1" x14ac:dyDescent="0.3">
      <c r="A26" s="44" t="s">
        <v>48</v>
      </c>
      <c r="B26" s="42">
        <f>B14-B24</f>
        <v>267.57999999999993</v>
      </c>
      <c r="C26" s="42">
        <f>C14-C24</f>
        <v>267.57999999999993</v>
      </c>
      <c r="D26" s="42">
        <f>D14-D24</f>
        <v>267.57999999999993</v>
      </c>
      <c r="E26" s="42">
        <f>E14-E24</f>
        <v>267.57999999999993</v>
      </c>
      <c r="F26" s="42">
        <f>F14-F24</f>
        <v>267.57999999999993</v>
      </c>
      <c r="G26" s="42">
        <f>G14-G24</f>
        <v>267.57999999999993</v>
      </c>
      <c r="H26" s="42">
        <f>H14-H24</f>
        <v>267.57999999999993</v>
      </c>
      <c r="I26" s="42">
        <f>I14-I24</f>
        <v>267.57999999999993</v>
      </c>
      <c r="J26" s="42">
        <f>J14-J24</f>
        <v>267.57999999999993</v>
      </c>
      <c r="K26" s="42">
        <f>K14-K24</f>
        <v>267.57999999999993</v>
      </c>
      <c r="L26" s="42">
        <f>L14-L24</f>
        <v>267.57999999999993</v>
      </c>
      <c r="M26" s="43">
        <f>M14-M24</f>
        <v>267.57999999999993</v>
      </c>
      <c r="O26" s="20" t="s">
        <v>32</v>
      </c>
      <c r="P26" s="21">
        <f>SUM(B26:M26)</f>
        <v>3210.9599999999991</v>
      </c>
    </row>
    <row r="27" spans="1:16" ht="15.75" thickBot="1" x14ac:dyDescent="0.3">
      <c r="O27" s="22" t="s">
        <v>15</v>
      </c>
      <c r="P27" s="23">
        <f>SUM(P25:P26)</f>
        <v>8210.9599999999991</v>
      </c>
    </row>
    <row r="30" spans="1:16" x14ac:dyDescent="0.25">
      <c r="A30" t="s">
        <v>58</v>
      </c>
    </row>
    <row r="31" spans="1:16" ht="15.75" thickBot="1" x14ac:dyDescent="0.3">
      <c r="B31" t="s">
        <v>51</v>
      </c>
      <c r="C31" t="s">
        <v>52</v>
      </c>
      <c r="D31" t="s">
        <v>53</v>
      </c>
      <c r="E31" t="s">
        <v>54</v>
      </c>
      <c r="F31" t="s">
        <v>55</v>
      </c>
      <c r="G31" t="s">
        <v>56</v>
      </c>
    </row>
    <row r="32" spans="1:16" ht="15.75" thickBot="1" x14ac:dyDescent="0.3">
      <c r="A32" t="s">
        <v>41</v>
      </c>
      <c r="K32" s="39" t="s">
        <v>59</v>
      </c>
      <c r="L32" s="41"/>
    </row>
    <row r="33" spans="1:12" x14ac:dyDescent="0.25">
      <c r="A33" s="24" t="s">
        <v>44</v>
      </c>
      <c r="B33" s="24">
        <f>Stock1!F2</f>
        <v>2.5299999999999998</v>
      </c>
      <c r="C33" s="24">
        <f>Stock1!F254</f>
        <v>3.95</v>
      </c>
      <c r="D33" s="24">
        <f>Stock1!F506</f>
        <v>2.67</v>
      </c>
      <c r="E33" s="24">
        <f>Stock1!F758</f>
        <v>2.77</v>
      </c>
      <c r="F33" s="24">
        <f>Stock1!F1010</f>
        <v>11.43</v>
      </c>
      <c r="G33" s="24">
        <f>Stock1!F1261</f>
        <v>10.98</v>
      </c>
      <c r="K33" s="50" t="s">
        <v>44</v>
      </c>
      <c r="L33" s="50">
        <f>Stock1!F2</f>
        <v>2.5299999999999998</v>
      </c>
    </row>
    <row r="34" spans="1:12" x14ac:dyDescent="0.25">
      <c r="A34" s="24" t="s">
        <v>43</v>
      </c>
      <c r="B34" s="45">
        <f>$P$27/B33</f>
        <v>3245.4387351778655</v>
      </c>
      <c r="C34" s="45">
        <f t="shared" ref="C34:G34" si="2">$P$27/C33</f>
        <v>2078.7240506329113</v>
      </c>
      <c r="D34" s="45">
        <f t="shared" si="2"/>
        <v>3075.2659176029961</v>
      </c>
      <c r="E34" s="45">
        <f t="shared" si="2"/>
        <v>2964.2454873646207</v>
      </c>
      <c r="F34" s="45">
        <f t="shared" si="2"/>
        <v>718.36920384951873</v>
      </c>
      <c r="G34" s="45">
        <f t="shared" si="2"/>
        <v>747.81056466302357</v>
      </c>
      <c r="K34" s="24" t="s">
        <v>43</v>
      </c>
      <c r="L34" s="45">
        <f>$P$27/L33</f>
        <v>3245.4387351778655</v>
      </c>
    </row>
    <row r="35" spans="1:12" x14ac:dyDescent="0.25">
      <c r="A35" s="24" t="s">
        <v>45</v>
      </c>
      <c r="B35" s="14">
        <f>B33*B34</f>
        <v>8210.9599999999991</v>
      </c>
      <c r="C35" s="14">
        <f t="shared" ref="C35:G35" si="3">C33*C34</f>
        <v>8210.9599999999991</v>
      </c>
      <c r="D35" s="14">
        <f t="shared" si="3"/>
        <v>8210.9599999999991</v>
      </c>
      <c r="E35" s="14">
        <f t="shared" si="3"/>
        <v>8210.9599999999991</v>
      </c>
      <c r="F35" s="14">
        <f t="shared" si="3"/>
        <v>8210.9599999999991</v>
      </c>
      <c r="G35" s="14">
        <f t="shared" si="3"/>
        <v>8210.9599999999991</v>
      </c>
      <c r="K35" s="24" t="s">
        <v>45</v>
      </c>
      <c r="L35" s="14">
        <f>L33*L34</f>
        <v>8210.9599999999991</v>
      </c>
    </row>
    <row r="36" spans="1:12" x14ac:dyDescent="0.25">
      <c r="A36" s="24" t="s">
        <v>42</v>
      </c>
      <c r="B36" s="46">
        <f>Stock1!F253</f>
        <v>3.87</v>
      </c>
      <c r="C36" s="24">
        <f>Stock1!F505</f>
        <v>2.67</v>
      </c>
      <c r="D36" s="24">
        <f>Stock1!F757</f>
        <v>2.87</v>
      </c>
      <c r="E36" s="24">
        <f>Stock1!F1009</f>
        <v>11.34</v>
      </c>
      <c r="F36" s="24">
        <f>Stock1!F1260</f>
        <v>10.28</v>
      </c>
      <c r="G36" s="46">
        <f>Stock1!F1511</f>
        <v>18.459999</v>
      </c>
      <c r="K36" s="24" t="s">
        <v>42</v>
      </c>
      <c r="L36" s="46">
        <f>Stock1!F1511</f>
        <v>18.459999</v>
      </c>
    </row>
    <row r="37" spans="1:12" x14ac:dyDescent="0.25">
      <c r="A37" s="24" t="s">
        <v>46</v>
      </c>
      <c r="B37" s="14">
        <f>B36*B34</f>
        <v>12559.84790513834</v>
      </c>
      <c r="C37" s="14">
        <f t="shared" ref="C37:G37" si="4">C36*C34</f>
        <v>5550.1932151898727</v>
      </c>
      <c r="D37" s="14">
        <f t="shared" si="4"/>
        <v>8826.0131835205993</v>
      </c>
      <c r="E37" s="14">
        <f t="shared" si="4"/>
        <v>33614.543826714798</v>
      </c>
      <c r="F37" s="14">
        <f t="shared" si="4"/>
        <v>7384.8354155730522</v>
      </c>
      <c r="G37" s="14">
        <f t="shared" si="4"/>
        <v>13804.58227586885</v>
      </c>
      <c r="H37" s="11" t="s">
        <v>57</v>
      </c>
      <c r="K37" s="24" t="s">
        <v>46</v>
      </c>
      <c r="L37" s="14">
        <f>L36*L34</f>
        <v>59910.795805944661</v>
      </c>
    </row>
    <row r="38" spans="1:12" x14ac:dyDescent="0.25">
      <c r="A38" s="47" t="s">
        <v>47</v>
      </c>
      <c r="B38" s="17">
        <f>B37-B35</f>
        <v>4348.887905138341</v>
      </c>
      <c r="C38" s="17">
        <f t="shared" ref="C38:G38" si="5">C37-C35</f>
        <v>-2660.7667848101264</v>
      </c>
      <c r="D38" s="17">
        <f t="shared" si="5"/>
        <v>615.05318352060021</v>
      </c>
      <c r="E38" s="17">
        <f t="shared" si="5"/>
        <v>25403.583826714799</v>
      </c>
      <c r="F38" s="17">
        <f t="shared" si="5"/>
        <v>-826.12458442694697</v>
      </c>
      <c r="G38" s="17">
        <f t="shared" si="5"/>
        <v>5593.6222758688509</v>
      </c>
      <c r="H38" s="48">
        <f>SUM(B38:G38)</f>
        <v>32474.255822005514</v>
      </c>
      <c r="K38" s="47" t="s">
        <v>47</v>
      </c>
      <c r="L38" s="49">
        <f>L37-L35</f>
        <v>51699.835805944662</v>
      </c>
    </row>
    <row r="39" spans="1:12" ht="15.75" thickBot="1" x14ac:dyDescent="0.3"/>
    <row r="40" spans="1:12" ht="15.75" thickBot="1" x14ac:dyDescent="0.3">
      <c r="A40" t="s">
        <v>49</v>
      </c>
      <c r="K40" s="39" t="s">
        <v>59</v>
      </c>
      <c r="L40" s="41"/>
    </row>
    <row r="41" spans="1:12" x14ac:dyDescent="0.25">
      <c r="A41" s="24" t="s">
        <v>44</v>
      </c>
      <c r="B41" s="46">
        <f>Stock2!E2</f>
        <v>27.620000999999998</v>
      </c>
      <c r="C41" s="46">
        <f>Stock2!F254</f>
        <v>32.582050000000002</v>
      </c>
      <c r="D41" s="46">
        <f>Stock2!F506</f>
        <v>42.122039999999998</v>
      </c>
      <c r="E41" s="46">
        <f>Stock2!F758</f>
        <v>50.708461999999997</v>
      </c>
      <c r="F41" s="46">
        <f>Stock2!F1010</f>
        <v>59.496574000000003</v>
      </c>
      <c r="G41" s="46">
        <f>Stock2!F1261</f>
        <v>83.539680000000004</v>
      </c>
      <c r="K41" s="50" t="s">
        <v>44</v>
      </c>
      <c r="L41" s="51">
        <f>Stock2!F2</f>
        <v>23.506062</v>
      </c>
    </row>
    <row r="42" spans="1:12" x14ac:dyDescent="0.25">
      <c r="A42" s="24" t="s">
        <v>43</v>
      </c>
      <c r="B42" s="45">
        <f>$P$27/B41</f>
        <v>297.28311740466626</v>
      </c>
      <c r="C42" s="45">
        <f t="shared" ref="C42:G42" si="6">$P$27/C41</f>
        <v>252.00869804079235</v>
      </c>
      <c r="D42" s="45">
        <f t="shared" si="6"/>
        <v>194.93262909393752</v>
      </c>
      <c r="E42" s="45">
        <f t="shared" si="6"/>
        <v>161.92484796718938</v>
      </c>
      <c r="F42" s="45">
        <f t="shared" si="6"/>
        <v>138.00727416674445</v>
      </c>
      <c r="G42" s="45">
        <f t="shared" si="6"/>
        <v>98.288142832244489</v>
      </c>
      <c r="K42" s="24" t="s">
        <v>43</v>
      </c>
      <c r="L42" s="45">
        <f>$P$27/L41</f>
        <v>349.31244544492392</v>
      </c>
    </row>
    <row r="43" spans="1:12" x14ac:dyDescent="0.25">
      <c r="A43" s="24" t="s">
        <v>45</v>
      </c>
      <c r="B43" s="14">
        <f>B41*B42</f>
        <v>8210.9599999999991</v>
      </c>
      <c r="C43" s="14">
        <f t="shared" ref="C43:G43" si="7">C41*C42</f>
        <v>8210.9599999999991</v>
      </c>
      <c r="D43" s="14">
        <f t="shared" si="7"/>
        <v>8210.9599999999991</v>
      </c>
      <c r="E43" s="14">
        <f t="shared" si="7"/>
        <v>8210.9599999999991</v>
      </c>
      <c r="F43" s="14">
        <f t="shared" si="7"/>
        <v>8210.9599999999991</v>
      </c>
      <c r="G43" s="14">
        <f t="shared" si="7"/>
        <v>8210.9599999999991</v>
      </c>
      <c r="K43" s="24" t="s">
        <v>45</v>
      </c>
      <c r="L43" s="14">
        <f>L41*L42</f>
        <v>8210.9599999999991</v>
      </c>
    </row>
    <row r="44" spans="1:12" x14ac:dyDescent="0.25">
      <c r="A44" s="24" t="s">
        <v>42</v>
      </c>
      <c r="B44" s="46">
        <f>Stock2!F253</f>
        <v>32.801250000000003</v>
      </c>
      <c r="C44" s="46">
        <f>Stock2!F505</f>
        <v>41.842781000000002</v>
      </c>
      <c r="D44" s="46">
        <f>Stock2!F757</f>
        <v>51.337688</v>
      </c>
      <c r="E44" s="46">
        <f>Stock2!F1009</f>
        <v>59.078251000000002</v>
      </c>
      <c r="F44" s="46">
        <f>Stock2!F1260</f>
        <v>83.141182000000001</v>
      </c>
      <c r="G44" s="46">
        <f>Stock2!F1511</f>
        <v>100.43064099999999</v>
      </c>
      <c r="K44" s="24" t="s">
        <v>42</v>
      </c>
      <c r="L44" s="46">
        <f>Stock2!F1511</f>
        <v>100.43064099999999</v>
      </c>
    </row>
    <row r="45" spans="1:12" x14ac:dyDescent="0.25">
      <c r="A45" s="24" t="s">
        <v>46</v>
      </c>
      <c r="B45" s="53">
        <f>B44*B42</f>
        <v>9751.2578547698104</v>
      </c>
      <c r="C45" s="53">
        <f t="shared" ref="C45:G45" si="8">C44*C42</f>
        <v>10544.744762216003</v>
      </c>
      <c r="D45" s="53">
        <f t="shared" si="8"/>
        <v>10007.390493444287</v>
      </c>
      <c r="E45" s="53">
        <f t="shared" si="8"/>
        <v>9566.2368113424545</v>
      </c>
      <c r="F45" s="53">
        <f t="shared" si="8"/>
        <v>11474.087898821199</v>
      </c>
      <c r="G45" s="53">
        <f t="shared" si="8"/>
        <v>9871.1411873418692</v>
      </c>
      <c r="K45" s="24" t="s">
        <v>46</v>
      </c>
      <c r="L45" s="14">
        <f>L44*L42</f>
        <v>35081.672805311238</v>
      </c>
    </row>
    <row r="46" spans="1:12" x14ac:dyDescent="0.25">
      <c r="A46" s="52" t="s">
        <v>50</v>
      </c>
      <c r="B46" s="46">
        <f>B42*Stock2!M2</f>
        <v>288.3646238825263</v>
      </c>
      <c r="C46" s="46">
        <f>C42*Stock2!M3</f>
        <v>289.81000274691127</v>
      </c>
      <c r="D46" s="46">
        <f>D42*Stock2!M4</f>
        <v>251.4630915311794</v>
      </c>
      <c r="E46" s="46">
        <f>E42*Stock2!M5</f>
        <v>238.02952651176841</v>
      </c>
      <c r="F46" s="46">
        <f>F42*Stock2!M6</f>
        <v>219.43156592512366</v>
      </c>
      <c r="G46" s="46">
        <f>G42*Stock2!M7</f>
        <v>169.05560567146051</v>
      </c>
      <c r="K46" s="55" t="s">
        <v>50</v>
      </c>
      <c r="L46" s="46">
        <f>L42*Stock2!M8</f>
        <v>2860.8689281939273</v>
      </c>
    </row>
    <row r="47" spans="1:12" x14ac:dyDescent="0.25">
      <c r="A47" s="24" t="s">
        <v>47</v>
      </c>
      <c r="B47" s="54">
        <f>B45+B46-B43</f>
        <v>1828.6624786523371</v>
      </c>
      <c r="C47" s="54">
        <f t="shared" ref="C47:G47" si="9">C45+C46-C43</f>
        <v>2623.5947649629161</v>
      </c>
      <c r="D47" s="54">
        <f t="shared" si="9"/>
        <v>2047.8935849754671</v>
      </c>
      <c r="E47" s="54">
        <f t="shared" si="9"/>
        <v>1593.3063378542247</v>
      </c>
      <c r="F47" s="54">
        <f t="shared" si="9"/>
        <v>3482.559464746324</v>
      </c>
      <c r="G47" s="54">
        <f t="shared" si="9"/>
        <v>1829.2367930133314</v>
      </c>
      <c r="H47" s="48">
        <f>SUM(B47:G47)</f>
        <v>13405.2534242046</v>
      </c>
      <c r="K47" s="47" t="s">
        <v>47</v>
      </c>
      <c r="L47" s="49">
        <f>L45+L46-L43</f>
        <v>29731.581733505169</v>
      </c>
    </row>
  </sheetData>
  <mergeCells count="6">
    <mergeCell ref="A1:P5"/>
    <mergeCell ref="O8:P8"/>
    <mergeCell ref="A8:M8"/>
    <mergeCell ref="A16:M16"/>
    <mergeCell ref="K32:L32"/>
    <mergeCell ref="K40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2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12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12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12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12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12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12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12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12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12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12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12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12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12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12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12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12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12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12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12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12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12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12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12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12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12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12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12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12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12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12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12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12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12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12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12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12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12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12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12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12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12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12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12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12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12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12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12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12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12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12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12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12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12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12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12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12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12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12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12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12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12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12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12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12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12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12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12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12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12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12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12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12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12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12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12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12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12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12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12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12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12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12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12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12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12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12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12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12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12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12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12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12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12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12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12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12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12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12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12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12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12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12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12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12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12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12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12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12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12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12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12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12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12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12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12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12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12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12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12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12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12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12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12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12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12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12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12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12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12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12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12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12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12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12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12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12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12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12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12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12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12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12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12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12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12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12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12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12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12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12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12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12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12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12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12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12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12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12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12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12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12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12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12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12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12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12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12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12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12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12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12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12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12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12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12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12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12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12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12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12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12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12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12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12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12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12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12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12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12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12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12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12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12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12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12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12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12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12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12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12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12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12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12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12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12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12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12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12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12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12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12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12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12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12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12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12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12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12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12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12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12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12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12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12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12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12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12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12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12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12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12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12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12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12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12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12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12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12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12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12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12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12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12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12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12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12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12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12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12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12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12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12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12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12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12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12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12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12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12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12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12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12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12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12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12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12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12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12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12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12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12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12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12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12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12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12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12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12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12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12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12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12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12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12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12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12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12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12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12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12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12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12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12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12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12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12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12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12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12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12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12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12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12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12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12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12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12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12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12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12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12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12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12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12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12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12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12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12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12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12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12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12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12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12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12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12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12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12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12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12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12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12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12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12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12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12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12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12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12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12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12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12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12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12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12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12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12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12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12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12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12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12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12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12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12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12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12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12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12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12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12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12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12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12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12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12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12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12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12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12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12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12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12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12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12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12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12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12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12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12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12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12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12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12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12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12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12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12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12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12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12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12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12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12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12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12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12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12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12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12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12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12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12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12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12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12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12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12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12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12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12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12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12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12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12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12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12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12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12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12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12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12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12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12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12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12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12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12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12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12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12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12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12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12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12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12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12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12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12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12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12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12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12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12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12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12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12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12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12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12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12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12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12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12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12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12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12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12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12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12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12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12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12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12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12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12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12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12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12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12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12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12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12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12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12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12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12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12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12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12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12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12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12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12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12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12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12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12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12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12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12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12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12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12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12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12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12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12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12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12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12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12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12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12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12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12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12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12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12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12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12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12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12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12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12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12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12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12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12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12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12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12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12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12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12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12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12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12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12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12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12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12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12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12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12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12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12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12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12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12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12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12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12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12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12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12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12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12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12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12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12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12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12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12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12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12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12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12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12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12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12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12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12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12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12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12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12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12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12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12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12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12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12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12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12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12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12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12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12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12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12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12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12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12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12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12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12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12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12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12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12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12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12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12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12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12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12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12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12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12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12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12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12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12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12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12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12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12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12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12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12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12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12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12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12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12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12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12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12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12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12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12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12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12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12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12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12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12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12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12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12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12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12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12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12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12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12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12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12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12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12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12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12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12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12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12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12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12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12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12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12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12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12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12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12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12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12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12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12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12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12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12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12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12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12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12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12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12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12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12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12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12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12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12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12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12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12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12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12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12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12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12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12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12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12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12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12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12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12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12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12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12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12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12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12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12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12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12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12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12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12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12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12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12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12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12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12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12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12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12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12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12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12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12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12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12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12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12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12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12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12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12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12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12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12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12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12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12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12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12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12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12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12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12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12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12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12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12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12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12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12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12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12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12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12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12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12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12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12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12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12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12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12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12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12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12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12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12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12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12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12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12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12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12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12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12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12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12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12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12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12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12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12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12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12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12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12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12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12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12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12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12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12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12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12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12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12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12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12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12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12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12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12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12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12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12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12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12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12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12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12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12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12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12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12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12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12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12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12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12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12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12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12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12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12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12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12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12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12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12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12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12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12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12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12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12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12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12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12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12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12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12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12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12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12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12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12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12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12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12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12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12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12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12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12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12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12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12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12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12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12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12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12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12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12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12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12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12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12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12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12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12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12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12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12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12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12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12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12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12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12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12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12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12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12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12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12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12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12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12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12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12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12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12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12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12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12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12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12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12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12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12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12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12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12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12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12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12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12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12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12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12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12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12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12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12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12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12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12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12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12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12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12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12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12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12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12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12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12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12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12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12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12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12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12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12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12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12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12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12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12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12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12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12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12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12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12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12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12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12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12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12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12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12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12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12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12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12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12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12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12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12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12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12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12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12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12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12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12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12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12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12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12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12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12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12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12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12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12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12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12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12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12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12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12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12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12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12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12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12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12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12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12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12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12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12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12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12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12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12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12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12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12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12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12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12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12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12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12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12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12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12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12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12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12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12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12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12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12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12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12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12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12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12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12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12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12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12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12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12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12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12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12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12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12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12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12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12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12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12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12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12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12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12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12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12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12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12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12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12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12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12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12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12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12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12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12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12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12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12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12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12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12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12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12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12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12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12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12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12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12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12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12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12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12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12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12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12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12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12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12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12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12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12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12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12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12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12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12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12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12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12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12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12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12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12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12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12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12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12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12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12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12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12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12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12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12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12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12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12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12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12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12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12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12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12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12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12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12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12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12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12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12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12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12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12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12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12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12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12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12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12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12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12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12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12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12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12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12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12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12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12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12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12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12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12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12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12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12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12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12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12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12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12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12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12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12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12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12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12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12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12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12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12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12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12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12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12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12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12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12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12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12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12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12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12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12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12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12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12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12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12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12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12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12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12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12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12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12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12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12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12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12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12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12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12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12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12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12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12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12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12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12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12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12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12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12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12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12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12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12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12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12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12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12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12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12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12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12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12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12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12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12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12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12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12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12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12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12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12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12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12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12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12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12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12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12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12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12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12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12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12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12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12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12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12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12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12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12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12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12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12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12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12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12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12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12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12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12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12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12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12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12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12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12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12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12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12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12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12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12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12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12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12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12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12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12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12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12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12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12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12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12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12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12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12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12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12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12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12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12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12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12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12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12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12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12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12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12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12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12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12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12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12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12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12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12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12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12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12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12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12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12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12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12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12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12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12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12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12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12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12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12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12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12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12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12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12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12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12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12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12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12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12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12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12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12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12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12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12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12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12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12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12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12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12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12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12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12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12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12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12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12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12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12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12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12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12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12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12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12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12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12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12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12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12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12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12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12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12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12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12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12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12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12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12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12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12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12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12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12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12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12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12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12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12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12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12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12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12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12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12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12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12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12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12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12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12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12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12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12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12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12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12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12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12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12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12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12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12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12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12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12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12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12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12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12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12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12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12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12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12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12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12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12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12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12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12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12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12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12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12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12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12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12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12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12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12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12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12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12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12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12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12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12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12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12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12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12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12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12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12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12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12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12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12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12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12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12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12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12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12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12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12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12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12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12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12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12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12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12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12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12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12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12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12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12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12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12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12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12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12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12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12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12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12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12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12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12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12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12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12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12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12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12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12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12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12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12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12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12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12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12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12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12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12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12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12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12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12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12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12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12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12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12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12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12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12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12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L9" sqref="L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I1" t="s">
        <v>34</v>
      </c>
      <c r="J1" t="s">
        <v>14</v>
      </c>
      <c r="L1" t="s">
        <v>60</v>
      </c>
      <c r="M1" t="s">
        <v>15</v>
      </c>
    </row>
    <row r="2" spans="1:13" x14ac:dyDescent="0.25">
      <c r="A2" s="12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12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12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12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12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12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12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12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12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12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12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12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12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12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12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12">
        <v>41961</v>
      </c>
      <c r="J9">
        <v>0.31</v>
      </c>
    </row>
    <row r="10" spans="1:13" x14ac:dyDescent="0.25">
      <c r="A10" s="12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12">
        <v>42052</v>
      </c>
      <c r="J10">
        <v>0.31</v>
      </c>
    </row>
    <row r="11" spans="1:13" x14ac:dyDescent="0.25">
      <c r="A11" s="12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12">
        <v>42143</v>
      </c>
      <c r="J11">
        <v>0.31</v>
      </c>
    </row>
    <row r="12" spans="1:13" x14ac:dyDescent="0.25">
      <c r="A12" s="12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12">
        <v>42234</v>
      </c>
      <c r="J12">
        <v>0.31</v>
      </c>
    </row>
    <row r="13" spans="1:13" x14ac:dyDescent="0.25">
      <c r="A13" s="12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12">
        <v>42325</v>
      </c>
      <c r="J13">
        <v>0.36</v>
      </c>
    </row>
    <row r="14" spans="1:13" x14ac:dyDescent="0.25">
      <c r="A14" s="12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12">
        <v>42416</v>
      </c>
      <c r="J14">
        <v>0.36</v>
      </c>
    </row>
    <row r="15" spans="1:13" x14ac:dyDescent="0.25">
      <c r="A15" s="12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12">
        <v>42507</v>
      </c>
      <c r="J15">
        <v>0.36</v>
      </c>
    </row>
    <row r="16" spans="1:13" x14ac:dyDescent="0.25">
      <c r="A16" s="12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12">
        <v>42598</v>
      </c>
      <c r="J16">
        <v>0.36</v>
      </c>
    </row>
    <row r="17" spans="1:10" x14ac:dyDescent="0.25">
      <c r="A17" s="12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12">
        <v>42689</v>
      </c>
      <c r="J17">
        <v>0.39</v>
      </c>
    </row>
    <row r="18" spans="1:10" x14ac:dyDescent="0.25">
      <c r="A18" s="12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12">
        <v>42780</v>
      </c>
      <c r="J18">
        <v>0.39</v>
      </c>
    </row>
    <row r="19" spans="1:10" x14ac:dyDescent="0.25">
      <c r="A19" s="12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12">
        <v>42871</v>
      </c>
      <c r="J19">
        <v>0.39</v>
      </c>
    </row>
    <row r="20" spans="1:10" x14ac:dyDescent="0.25">
      <c r="A20" s="12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12">
        <v>42962</v>
      </c>
      <c r="J20">
        <v>0.39</v>
      </c>
    </row>
    <row r="21" spans="1:10" x14ac:dyDescent="0.25">
      <c r="A21" s="12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12">
        <v>43054</v>
      </c>
      <c r="J21">
        <v>0.42</v>
      </c>
    </row>
    <row r="22" spans="1:10" x14ac:dyDescent="0.25">
      <c r="A22" s="12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12">
        <v>43145</v>
      </c>
      <c r="J22">
        <v>0.42</v>
      </c>
    </row>
    <row r="23" spans="1:10" x14ac:dyDescent="0.25">
      <c r="A23" s="12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12">
        <v>43236</v>
      </c>
      <c r="J23">
        <v>0.42</v>
      </c>
    </row>
    <row r="24" spans="1:10" x14ac:dyDescent="0.25">
      <c r="A24" s="12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12">
        <v>43327</v>
      </c>
      <c r="J24">
        <v>0.42</v>
      </c>
    </row>
    <row r="25" spans="1:10" x14ac:dyDescent="0.25">
      <c r="A25" s="12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12">
        <v>43418</v>
      </c>
      <c r="J25">
        <v>0.46</v>
      </c>
    </row>
    <row r="26" spans="1:10" x14ac:dyDescent="0.25">
      <c r="A26" s="12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12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12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12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12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12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12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12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12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12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12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12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12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12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12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12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12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12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12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12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12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12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12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12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12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12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12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12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12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12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12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12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12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12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12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12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12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12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12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12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12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12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12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12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12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12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12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12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12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12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12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12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12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12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12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12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12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12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12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12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12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12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12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12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12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12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12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12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12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12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12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12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12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12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12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12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12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12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12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12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12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12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12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12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12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12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12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12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12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12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12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12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12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12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12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12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12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12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12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12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12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12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12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12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12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12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12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12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12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12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12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12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12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12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12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12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12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12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12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12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12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12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12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12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12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12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12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12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12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12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12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12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12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12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12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12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12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12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12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12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12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12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12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12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12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12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12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12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12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12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12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12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12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12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12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12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12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12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12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12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12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12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12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12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12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12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12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12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12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12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12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12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12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12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12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12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12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12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12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12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12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12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12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12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12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12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12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12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12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12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12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12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12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12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12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12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12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12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12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12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12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12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12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12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12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12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12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12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12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12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12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12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12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12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12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12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12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12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12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12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12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12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12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12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12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12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12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12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12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12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12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12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12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12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12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12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12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12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12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12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12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12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12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12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12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12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12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12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12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12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12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12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12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12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12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12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12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12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12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12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12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12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12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12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12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12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12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12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12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12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12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12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12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12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12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12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12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12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12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12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12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12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12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12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12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12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12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12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12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12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12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12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12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12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12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12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12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12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12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12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12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12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12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12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12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12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12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12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12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12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12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12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12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12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12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12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12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12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12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12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12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12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12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12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12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12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12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12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12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12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12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12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12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12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12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12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12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12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12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12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12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12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12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12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12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12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12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12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12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12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12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12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12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12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12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12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12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12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12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12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12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12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12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12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12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12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12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12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12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12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12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12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12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12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12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12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12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12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12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12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12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12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12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12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12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12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12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12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12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12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12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12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12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12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12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12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12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12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12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12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12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12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12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12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12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12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12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12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12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12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12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12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12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12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12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12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12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12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12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12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12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12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12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12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12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12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12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12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12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12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12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12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12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12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12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12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12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12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12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12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12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12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12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12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12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12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12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12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12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12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12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12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12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12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12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12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12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12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12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12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12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12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12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12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12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12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12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12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12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12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12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12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12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12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12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12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12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12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12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12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12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12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12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12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12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12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12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12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12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12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12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12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12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12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12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12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12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12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12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12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12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12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12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12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12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12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12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12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12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12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12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12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12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12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12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12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12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12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12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12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12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12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12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12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12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12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12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12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12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12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12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12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12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12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12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12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12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12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12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12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12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12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12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12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12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12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12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12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12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12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12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12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12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12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12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12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12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12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12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12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12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12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12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12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12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12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12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12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12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12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12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12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12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12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12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12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12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12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12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12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12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12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12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12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12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12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12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12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12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12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12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12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12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12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12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12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12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12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12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12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12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12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12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12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12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12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12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12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12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12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12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12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12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12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12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12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12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12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12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12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12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12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12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12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12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12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12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12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12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12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12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12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12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12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12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12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12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12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12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12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12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12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12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12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12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12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12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12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12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12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12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12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12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12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12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12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12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12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12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12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12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12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12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12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12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12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12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12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12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12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12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12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12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12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12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12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12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12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12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12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12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12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12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12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12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12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12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12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12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12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12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12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12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12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12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12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12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12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12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12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12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12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12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12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12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12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12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12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12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12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12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12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12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12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12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12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12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12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12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12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12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12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12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12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12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12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12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12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12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12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12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12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12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12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12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12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12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12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12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12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12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12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12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12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12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12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12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12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12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12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12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12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12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12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12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12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12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12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12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12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12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12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12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12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12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12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12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12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12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12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12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12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12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12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12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12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12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12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12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12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12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12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12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12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12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12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12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12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12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12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12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12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12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12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12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12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12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12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12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12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12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12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12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12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12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12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12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12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12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12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12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12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12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12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12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12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12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12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12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12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12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12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12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12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12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12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12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12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12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12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12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12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12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12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12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12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12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12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12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12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12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12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12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12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12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12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12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12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12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12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12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12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12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12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12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12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12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12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12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12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12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12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12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12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12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12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12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12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12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12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12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12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12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12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12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12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12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12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12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12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12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12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12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12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12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12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12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12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12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12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12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12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12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12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12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12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12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12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12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12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12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12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12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12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12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12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12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12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12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12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12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12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12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12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12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12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12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12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12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12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12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12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12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12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12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12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12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12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12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12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12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12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12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12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12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12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12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12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12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12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12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12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12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12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12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12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12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12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12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12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12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12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12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12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12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12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12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12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12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12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12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12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12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12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12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12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12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12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12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12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12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12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12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12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12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12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12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12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12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12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12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12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12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12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12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12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12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12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12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12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12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12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12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12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12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12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12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12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12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12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12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12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12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12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12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12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12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12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12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12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12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12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12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12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12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12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12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12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12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12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12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12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12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12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12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12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12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12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12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12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12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12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12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12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12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12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12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12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12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12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12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12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12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12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12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12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12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12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12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12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12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12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12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12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12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12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12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12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12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12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12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12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12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12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12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12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12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12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12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12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12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12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12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12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12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12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12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12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12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12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12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12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12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12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12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12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12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12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12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12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12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12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12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12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12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12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12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12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12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12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12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12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12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12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12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12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12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12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12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12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12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12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12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12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12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12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12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12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12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12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12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12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12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12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12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12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12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12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12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12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12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12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12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12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12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12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12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12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12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12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12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12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12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12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12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12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12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12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12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12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12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12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12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12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12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12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12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12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12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12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12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12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12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12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12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12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12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12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12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12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12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12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12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12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12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12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12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12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12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12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12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12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12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12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12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12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12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12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12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12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12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12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12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12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12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12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12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12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12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12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12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12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12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12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12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12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12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12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12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12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12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12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12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12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12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12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12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12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12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12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12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12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12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12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12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12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12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12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12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12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12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12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12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12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12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12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12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12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12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12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12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12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12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12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12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12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12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12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12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12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12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12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12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12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12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12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12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12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12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12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12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12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12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12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12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12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12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12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12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12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12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12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12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12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12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12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12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12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12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12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12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12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12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12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12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12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12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12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12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12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12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12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12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12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12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12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12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12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12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12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12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12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12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12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12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12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12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12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12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12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12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12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12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12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12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12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12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12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12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12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12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12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12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12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12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12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12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12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12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12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12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12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12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12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12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12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12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12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12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12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12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12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12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12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12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12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12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12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12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12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12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12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12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12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12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12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12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12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12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12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12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12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12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12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12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12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12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12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12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12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12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12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12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12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12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12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12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12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12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12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12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12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12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12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12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12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12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12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12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12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12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12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12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12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12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12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12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12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12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12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12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12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12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12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12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12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12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12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12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12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12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12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12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12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12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12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12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12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12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12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12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12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12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12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12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12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12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12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12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12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12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12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12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12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12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12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12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12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12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12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12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12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12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12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12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12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12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12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12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12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12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12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12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12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12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12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12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12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12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12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12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12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12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12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12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12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12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12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12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12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12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12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12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12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12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12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12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12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12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12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12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12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12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12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12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12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2019-09-17T17:32:44Z</dcterms:modified>
</cp:coreProperties>
</file>