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OneDrive - Louisiana State University\PhD Research\9000-11 Research Experiments - Fall 2019\Paper reconstruction correction\Model files\"/>
    </mc:Choice>
  </mc:AlternateContent>
  <bookViews>
    <workbookView xWindow="0" yWindow="0" windowWidth="21600" windowHeight="8985"/>
  </bookViews>
  <sheets>
    <sheet name="rRNA" sheetId="1" r:id="rId1"/>
    <sheet name="tRNA" sheetId="2" r:id="rId2"/>
    <sheet name="mRNA" sheetId="3" r:id="rId3"/>
    <sheet name="Global RNA composition" sheetId="4" r:id="rId4"/>
  </sheets>
  <definedNames>
    <definedName name="_xlnm._FilterDatabase" localSheetId="1" hidden="1">tRNA!$B$5:$G$72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4" l="1"/>
  <c r="I7" i="4"/>
  <c r="J7" i="4"/>
  <c r="G7" i="4"/>
  <c r="G5" i="4"/>
  <c r="H5" i="4"/>
  <c r="I5" i="4"/>
  <c r="J5" i="4"/>
  <c r="G6" i="4"/>
  <c r="H6" i="4"/>
  <c r="I6" i="4"/>
  <c r="J6" i="4"/>
  <c r="H4" i="4"/>
  <c r="I4" i="4"/>
  <c r="J4" i="4"/>
  <c r="G4" i="4"/>
  <c r="F6" i="4"/>
  <c r="E6" i="4"/>
  <c r="D6" i="4"/>
  <c r="C6" i="4"/>
  <c r="F5" i="4"/>
  <c r="E5" i="4"/>
  <c r="D5" i="4"/>
  <c r="C5" i="4"/>
  <c r="D4" i="4"/>
  <c r="E4" i="4"/>
  <c r="F4" i="4"/>
  <c r="C4" i="4"/>
  <c r="D7" i="3"/>
  <c r="D8" i="3"/>
  <c r="D9" i="3"/>
  <c r="D6" i="3"/>
  <c r="B10" i="3"/>
  <c r="DC72" i="2"/>
  <c r="DD72" i="2"/>
  <c r="DE72" i="2"/>
  <c r="DB72" i="2"/>
  <c r="DB7" i="2"/>
  <c r="DC7" i="2"/>
  <c r="DF7" i="2" s="1"/>
  <c r="DD7" i="2"/>
  <c r="DE7" i="2"/>
  <c r="DB8" i="2"/>
  <c r="DC8" i="2"/>
  <c r="DF8" i="2" s="1"/>
  <c r="DD8" i="2"/>
  <c r="DE8" i="2"/>
  <c r="DB9" i="2"/>
  <c r="DC9" i="2"/>
  <c r="DF9" i="2" s="1"/>
  <c r="DD9" i="2"/>
  <c r="DE9" i="2"/>
  <c r="DB10" i="2"/>
  <c r="DC10" i="2"/>
  <c r="DD10" i="2"/>
  <c r="DE10" i="2"/>
  <c r="DF10" i="2"/>
  <c r="DB11" i="2"/>
  <c r="DC11" i="2"/>
  <c r="DF11" i="2" s="1"/>
  <c r="DD11" i="2"/>
  <c r="DE11" i="2"/>
  <c r="DB12" i="2"/>
  <c r="DC12" i="2"/>
  <c r="DF12" i="2" s="1"/>
  <c r="DD12" i="2"/>
  <c r="DE12" i="2"/>
  <c r="DB13" i="2"/>
  <c r="DC13" i="2"/>
  <c r="DF13" i="2" s="1"/>
  <c r="DD13" i="2"/>
  <c r="DE13" i="2"/>
  <c r="DB14" i="2"/>
  <c r="DC14" i="2"/>
  <c r="DD14" i="2"/>
  <c r="DE14" i="2"/>
  <c r="DF14" i="2"/>
  <c r="DB15" i="2"/>
  <c r="DC15" i="2"/>
  <c r="DF15" i="2" s="1"/>
  <c r="DD15" i="2"/>
  <c r="DE15" i="2"/>
  <c r="DB16" i="2"/>
  <c r="DC16" i="2"/>
  <c r="DF16" i="2" s="1"/>
  <c r="DD16" i="2"/>
  <c r="DE16" i="2"/>
  <c r="DB17" i="2"/>
  <c r="DC17" i="2"/>
  <c r="DF17" i="2" s="1"/>
  <c r="DD17" i="2"/>
  <c r="DE17" i="2"/>
  <c r="DB18" i="2"/>
  <c r="DC18" i="2"/>
  <c r="DD18" i="2"/>
  <c r="DE18" i="2"/>
  <c r="DF18" i="2"/>
  <c r="DB19" i="2"/>
  <c r="DC19" i="2"/>
  <c r="DF19" i="2" s="1"/>
  <c r="DD19" i="2"/>
  <c r="DE19" i="2"/>
  <c r="DB20" i="2"/>
  <c r="DC20" i="2"/>
  <c r="DF20" i="2" s="1"/>
  <c r="DD20" i="2"/>
  <c r="DE20" i="2"/>
  <c r="DB21" i="2"/>
  <c r="DC21" i="2"/>
  <c r="DF21" i="2" s="1"/>
  <c r="DD21" i="2"/>
  <c r="DE21" i="2"/>
  <c r="DB22" i="2"/>
  <c r="DC22" i="2"/>
  <c r="DD22" i="2"/>
  <c r="DE22" i="2"/>
  <c r="DF22" i="2"/>
  <c r="DB23" i="2"/>
  <c r="DC23" i="2"/>
  <c r="DF23" i="2" s="1"/>
  <c r="DD23" i="2"/>
  <c r="DE23" i="2"/>
  <c r="DB24" i="2"/>
  <c r="DC24" i="2"/>
  <c r="DF24" i="2" s="1"/>
  <c r="DD24" i="2"/>
  <c r="DE24" i="2"/>
  <c r="DB25" i="2"/>
  <c r="DC25" i="2"/>
  <c r="DF25" i="2" s="1"/>
  <c r="DD25" i="2"/>
  <c r="DE25" i="2"/>
  <c r="DB26" i="2"/>
  <c r="DC26" i="2"/>
  <c r="DD26" i="2"/>
  <c r="DE26" i="2"/>
  <c r="DF26" i="2"/>
  <c r="DB27" i="2"/>
  <c r="DC27" i="2"/>
  <c r="DF27" i="2" s="1"/>
  <c r="DD27" i="2"/>
  <c r="DE27" i="2"/>
  <c r="DB28" i="2"/>
  <c r="DC28" i="2"/>
  <c r="DF28" i="2" s="1"/>
  <c r="DD28" i="2"/>
  <c r="DE28" i="2"/>
  <c r="DB29" i="2"/>
  <c r="DC29" i="2"/>
  <c r="DF29" i="2" s="1"/>
  <c r="DD29" i="2"/>
  <c r="DE29" i="2"/>
  <c r="DB30" i="2"/>
  <c r="DC30" i="2"/>
  <c r="DD30" i="2"/>
  <c r="DE30" i="2"/>
  <c r="DF30" i="2"/>
  <c r="DB31" i="2"/>
  <c r="DC31" i="2"/>
  <c r="DF31" i="2" s="1"/>
  <c r="DD31" i="2"/>
  <c r="DE31" i="2"/>
  <c r="DB32" i="2"/>
  <c r="DC32" i="2"/>
  <c r="DF32" i="2" s="1"/>
  <c r="DD32" i="2"/>
  <c r="DE32" i="2"/>
  <c r="DB33" i="2"/>
  <c r="DC33" i="2"/>
  <c r="DF33" i="2" s="1"/>
  <c r="DD33" i="2"/>
  <c r="DE33" i="2"/>
  <c r="DB34" i="2"/>
  <c r="DC34" i="2"/>
  <c r="DD34" i="2"/>
  <c r="DE34" i="2"/>
  <c r="DF34" i="2"/>
  <c r="DB35" i="2"/>
  <c r="DC35" i="2"/>
  <c r="DF35" i="2" s="1"/>
  <c r="DD35" i="2"/>
  <c r="DE35" i="2"/>
  <c r="DB36" i="2"/>
  <c r="DC36" i="2"/>
  <c r="DF36" i="2" s="1"/>
  <c r="DD36" i="2"/>
  <c r="DE36" i="2"/>
  <c r="DB37" i="2"/>
  <c r="DC37" i="2"/>
  <c r="DF37" i="2" s="1"/>
  <c r="DD37" i="2"/>
  <c r="DE37" i="2"/>
  <c r="DB38" i="2"/>
  <c r="DC38" i="2"/>
  <c r="DD38" i="2"/>
  <c r="DE38" i="2"/>
  <c r="DF38" i="2"/>
  <c r="DB39" i="2"/>
  <c r="DC39" i="2"/>
  <c r="DF39" i="2" s="1"/>
  <c r="DD39" i="2"/>
  <c r="DE39" i="2"/>
  <c r="DB40" i="2"/>
  <c r="DC40" i="2"/>
  <c r="DF40" i="2" s="1"/>
  <c r="DD40" i="2"/>
  <c r="DE40" i="2"/>
  <c r="DB41" i="2"/>
  <c r="DC41" i="2"/>
  <c r="DF41" i="2" s="1"/>
  <c r="DD41" i="2"/>
  <c r="DE41" i="2"/>
  <c r="DB42" i="2"/>
  <c r="DC42" i="2"/>
  <c r="DD42" i="2"/>
  <c r="DE42" i="2"/>
  <c r="DF42" i="2"/>
  <c r="DB43" i="2"/>
  <c r="DC43" i="2"/>
  <c r="DF43" i="2" s="1"/>
  <c r="DD43" i="2"/>
  <c r="DE43" i="2"/>
  <c r="DB44" i="2"/>
  <c r="DC44" i="2"/>
  <c r="DF44" i="2" s="1"/>
  <c r="DD44" i="2"/>
  <c r="DE44" i="2"/>
  <c r="DB45" i="2"/>
  <c r="DC45" i="2"/>
  <c r="DF45" i="2" s="1"/>
  <c r="DD45" i="2"/>
  <c r="DE45" i="2"/>
  <c r="DB46" i="2"/>
  <c r="DC46" i="2"/>
  <c r="DD46" i="2"/>
  <c r="DE46" i="2"/>
  <c r="DF46" i="2"/>
  <c r="DB47" i="2"/>
  <c r="DC47" i="2"/>
  <c r="DF47" i="2" s="1"/>
  <c r="DD47" i="2"/>
  <c r="DE47" i="2"/>
  <c r="DB48" i="2"/>
  <c r="DC48" i="2"/>
  <c r="DF48" i="2" s="1"/>
  <c r="DD48" i="2"/>
  <c r="DE48" i="2"/>
  <c r="DB49" i="2"/>
  <c r="DC49" i="2"/>
  <c r="DF49" i="2" s="1"/>
  <c r="DD49" i="2"/>
  <c r="DE49" i="2"/>
  <c r="DB50" i="2"/>
  <c r="DC50" i="2"/>
  <c r="DD50" i="2"/>
  <c r="DE50" i="2"/>
  <c r="DF50" i="2"/>
  <c r="DB51" i="2"/>
  <c r="DC51" i="2"/>
  <c r="DF51" i="2" s="1"/>
  <c r="DD51" i="2"/>
  <c r="DE51" i="2"/>
  <c r="DB52" i="2"/>
  <c r="DC52" i="2"/>
  <c r="DF52" i="2" s="1"/>
  <c r="DD52" i="2"/>
  <c r="DE52" i="2"/>
  <c r="DB53" i="2"/>
  <c r="DC53" i="2"/>
  <c r="DF53" i="2" s="1"/>
  <c r="DD53" i="2"/>
  <c r="DE53" i="2"/>
  <c r="DB54" i="2"/>
  <c r="DC54" i="2"/>
  <c r="DD54" i="2"/>
  <c r="DE54" i="2"/>
  <c r="DF54" i="2"/>
  <c r="DB55" i="2"/>
  <c r="DC55" i="2"/>
  <c r="DF55" i="2" s="1"/>
  <c r="DD55" i="2"/>
  <c r="DE55" i="2"/>
  <c r="DB56" i="2"/>
  <c r="DC56" i="2"/>
  <c r="DF56" i="2" s="1"/>
  <c r="DD56" i="2"/>
  <c r="DE56" i="2"/>
  <c r="DB57" i="2"/>
  <c r="DC57" i="2"/>
  <c r="DF57" i="2" s="1"/>
  <c r="DD57" i="2"/>
  <c r="DE57" i="2"/>
  <c r="DB58" i="2"/>
  <c r="DC58" i="2"/>
  <c r="DD58" i="2"/>
  <c r="DE58" i="2"/>
  <c r="DF58" i="2"/>
  <c r="DB59" i="2"/>
  <c r="DC59" i="2"/>
  <c r="DF59" i="2" s="1"/>
  <c r="DD59" i="2"/>
  <c r="DE59" i="2"/>
  <c r="DB60" i="2"/>
  <c r="DC60" i="2"/>
  <c r="DF60" i="2" s="1"/>
  <c r="DD60" i="2"/>
  <c r="DE60" i="2"/>
  <c r="DB61" i="2"/>
  <c r="DC61" i="2"/>
  <c r="DF61" i="2" s="1"/>
  <c r="DD61" i="2"/>
  <c r="DE61" i="2"/>
  <c r="DB62" i="2"/>
  <c r="DC62" i="2"/>
  <c r="DD62" i="2"/>
  <c r="DE62" i="2"/>
  <c r="DF62" i="2"/>
  <c r="DB63" i="2"/>
  <c r="DC63" i="2"/>
  <c r="DF63" i="2" s="1"/>
  <c r="DD63" i="2"/>
  <c r="DE63" i="2"/>
  <c r="DB64" i="2"/>
  <c r="DC64" i="2"/>
  <c r="DF64" i="2" s="1"/>
  <c r="DD64" i="2"/>
  <c r="DE64" i="2"/>
  <c r="DB65" i="2"/>
  <c r="DC65" i="2"/>
  <c r="DF65" i="2" s="1"/>
  <c r="DD65" i="2"/>
  <c r="DE65" i="2"/>
  <c r="DB66" i="2"/>
  <c r="DC66" i="2"/>
  <c r="DD66" i="2"/>
  <c r="DE66" i="2"/>
  <c r="DF66" i="2"/>
  <c r="DB67" i="2"/>
  <c r="DC67" i="2"/>
  <c r="DF67" i="2" s="1"/>
  <c r="DD67" i="2"/>
  <c r="DE67" i="2"/>
  <c r="DB68" i="2"/>
  <c r="DC68" i="2"/>
  <c r="DF68" i="2" s="1"/>
  <c r="DD68" i="2"/>
  <c r="DE68" i="2"/>
  <c r="DB69" i="2"/>
  <c r="DC69" i="2"/>
  <c r="DF69" i="2" s="1"/>
  <c r="DD69" i="2"/>
  <c r="DE69" i="2"/>
  <c r="DB70" i="2"/>
  <c r="DC70" i="2"/>
  <c r="DD70" i="2"/>
  <c r="DE70" i="2"/>
  <c r="DF70" i="2"/>
  <c r="DB71" i="2"/>
  <c r="DC71" i="2"/>
  <c r="DF71" i="2" s="1"/>
  <c r="DD71" i="2"/>
  <c r="DE71" i="2"/>
  <c r="DF6" i="2"/>
  <c r="DC6" i="2"/>
  <c r="DD6" i="2"/>
  <c r="DE6" i="2"/>
  <c r="DB6" i="2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11" i="1"/>
  <c r="P26" i="1"/>
  <c r="Q26" i="1"/>
  <c r="R26" i="1"/>
  <c r="O26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P11" i="1"/>
  <c r="Q11" i="1"/>
  <c r="R11" i="1"/>
  <c r="O11" i="1"/>
  <c r="DA7" i="2"/>
  <c r="DA8" i="2"/>
  <c r="DA9" i="2"/>
  <c r="DA10" i="2"/>
  <c r="DA11" i="2"/>
  <c r="DA12" i="2"/>
  <c r="DA13" i="2"/>
  <c r="DA14" i="2"/>
  <c r="DA15" i="2"/>
  <c r="DA16" i="2"/>
  <c r="DA17" i="2"/>
  <c r="DA18" i="2"/>
  <c r="DA19" i="2"/>
  <c r="DA20" i="2"/>
  <c r="DA21" i="2"/>
  <c r="DA22" i="2"/>
  <c r="DA23" i="2"/>
  <c r="DA24" i="2"/>
  <c r="DA25" i="2"/>
  <c r="DA26" i="2"/>
  <c r="DA27" i="2"/>
  <c r="DA28" i="2"/>
  <c r="DA29" i="2"/>
  <c r="DA30" i="2"/>
  <c r="DA31" i="2"/>
  <c r="DA32" i="2"/>
  <c r="DA33" i="2"/>
  <c r="DA34" i="2"/>
  <c r="DA35" i="2"/>
  <c r="DA36" i="2"/>
  <c r="DA37" i="2"/>
  <c r="DA38" i="2"/>
  <c r="DA39" i="2"/>
  <c r="DA40" i="2"/>
  <c r="DA41" i="2"/>
  <c r="DA42" i="2"/>
  <c r="DA43" i="2"/>
  <c r="DA44" i="2"/>
  <c r="DA45" i="2"/>
  <c r="DA46" i="2"/>
  <c r="DA47" i="2"/>
  <c r="DA48" i="2"/>
  <c r="DA49" i="2"/>
  <c r="DA50" i="2"/>
  <c r="DA51" i="2"/>
  <c r="DA52" i="2"/>
  <c r="DA53" i="2"/>
  <c r="DA54" i="2"/>
  <c r="DA55" i="2"/>
  <c r="DA56" i="2"/>
  <c r="DA57" i="2"/>
  <c r="DA58" i="2"/>
  <c r="DA59" i="2"/>
  <c r="DA60" i="2"/>
  <c r="DA61" i="2"/>
  <c r="DA62" i="2"/>
  <c r="DA63" i="2"/>
  <c r="DA64" i="2"/>
  <c r="DA65" i="2"/>
  <c r="DA66" i="2"/>
  <c r="DA67" i="2"/>
  <c r="DA68" i="2"/>
  <c r="DA69" i="2"/>
  <c r="DA70" i="2"/>
  <c r="DA71" i="2"/>
  <c r="DA6" i="2"/>
  <c r="CW10" i="2"/>
  <c r="CW71" i="2"/>
  <c r="CX71" i="2"/>
  <c r="CY71" i="2"/>
  <c r="CZ71" i="2"/>
  <c r="CW7" i="2"/>
  <c r="CX7" i="2"/>
  <c r="CY7" i="2"/>
  <c r="CZ7" i="2"/>
  <c r="CW8" i="2"/>
  <c r="CX8" i="2"/>
  <c r="CY8" i="2"/>
  <c r="CZ8" i="2"/>
  <c r="CW9" i="2"/>
  <c r="CX9" i="2"/>
  <c r="CY9" i="2"/>
  <c r="CZ9" i="2"/>
  <c r="CX10" i="2"/>
  <c r="CY10" i="2"/>
  <c r="CZ10" i="2"/>
  <c r="CW11" i="2"/>
  <c r="CX11" i="2"/>
  <c r="CY11" i="2"/>
  <c r="CZ11" i="2"/>
  <c r="CW12" i="2"/>
  <c r="CX12" i="2"/>
  <c r="CY12" i="2"/>
  <c r="CZ12" i="2"/>
  <c r="CW13" i="2"/>
  <c r="CX13" i="2"/>
  <c r="CY13" i="2"/>
  <c r="CZ13" i="2"/>
  <c r="CW14" i="2"/>
  <c r="CX14" i="2"/>
  <c r="CY14" i="2"/>
  <c r="CZ14" i="2"/>
  <c r="CW15" i="2"/>
  <c r="CX15" i="2"/>
  <c r="CY15" i="2"/>
  <c r="CZ15" i="2"/>
  <c r="CW16" i="2"/>
  <c r="CX16" i="2"/>
  <c r="CY16" i="2"/>
  <c r="CZ16" i="2"/>
  <c r="CW17" i="2"/>
  <c r="CX17" i="2"/>
  <c r="CY17" i="2"/>
  <c r="CZ17" i="2"/>
  <c r="CW18" i="2"/>
  <c r="CX18" i="2"/>
  <c r="CY18" i="2"/>
  <c r="CZ18" i="2"/>
  <c r="CW19" i="2"/>
  <c r="CX19" i="2"/>
  <c r="CY19" i="2"/>
  <c r="CZ19" i="2"/>
  <c r="CW20" i="2"/>
  <c r="CX20" i="2"/>
  <c r="CY20" i="2"/>
  <c r="CZ20" i="2"/>
  <c r="CW21" i="2"/>
  <c r="CX21" i="2"/>
  <c r="CY21" i="2"/>
  <c r="CZ21" i="2"/>
  <c r="CW22" i="2"/>
  <c r="CX22" i="2"/>
  <c r="CY22" i="2"/>
  <c r="CZ22" i="2"/>
  <c r="CW23" i="2"/>
  <c r="CX23" i="2"/>
  <c r="CY23" i="2"/>
  <c r="CZ23" i="2"/>
  <c r="CW24" i="2"/>
  <c r="CX24" i="2"/>
  <c r="CY24" i="2"/>
  <c r="CZ24" i="2"/>
  <c r="CW25" i="2"/>
  <c r="CX25" i="2"/>
  <c r="CY25" i="2"/>
  <c r="CZ25" i="2"/>
  <c r="CW26" i="2"/>
  <c r="CX26" i="2"/>
  <c r="CY26" i="2"/>
  <c r="CZ26" i="2"/>
  <c r="CW27" i="2"/>
  <c r="CX27" i="2"/>
  <c r="CY27" i="2"/>
  <c r="CZ27" i="2"/>
  <c r="CW28" i="2"/>
  <c r="CX28" i="2"/>
  <c r="CY28" i="2"/>
  <c r="CZ28" i="2"/>
  <c r="CW29" i="2"/>
  <c r="CX29" i="2"/>
  <c r="CY29" i="2"/>
  <c r="CZ29" i="2"/>
  <c r="CW30" i="2"/>
  <c r="CX30" i="2"/>
  <c r="CY30" i="2"/>
  <c r="CZ30" i="2"/>
  <c r="CW31" i="2"/>
  <c r="CX31" i="2"/>
  <c r="CY31" i="2"/>
  <c r="CZ31" i="2"/>
  <c r="CW32" i="2"/>
  <c r="CX32" i="2"/>
  <c r="CY32" i="2"/>
  <c r="CZ32" i="2"/>
  <c r="CW33" i="2"/>
  <c r="CX33" i="2"/>
  <c r="CY33" i="2"/>
  <c r="CZ33" i="2"/>
  <c r="CW34" i="2"/>
  <c r="CX34" i="2"/>
  <c r="CY34" i="2"/>
  <c r="CZ34" i="2"/>
  <c r="CW35" i="2"/>
  <c r="CX35" i="2"/>
  <c r="CY35" i="2"/>
  <c r="CZ35" i="2"/>
  <c r="CW36" i="2"/>
  <c r="CX36" i="2"/>
  <c r="CY36" i="2"/>
  <c r="CZ36" i="2"/>
  <c r="CW37" i="2"/>
  <c r="CX37" i="2"/>
  <c r="CY37" i="2"/>
  <c r="CZ37" i="2"/>
  <c r="CW38" i="2"/>
  <c r="CX38" i="2"/>
  <c r="CY38" i="2"/>
  <c r="CZ38" i="2"/>
  <c r="CW39" i="2"/>
  <c r="CX39" i="2"/>
  <c r="CY39" i="2"/>
  <c r="CZ39" i="2"/>
  <c r="CW40" i="2"/>
  <c r="CX40" i="2"/>
  <c r="CY40" i="2"/>
  <c r="CZ40" i="2"/>
  <c r="CW41" i="2"/>
  <c r="CX41" i="2"/>
  <c r="CY41" i="2"/>
  <c r="CZ41" i="2"/>
  <c r="CW42" i="2"/>
  <c r="CX42" i="2"/>
  <c r="CY42" i="2"/>
  <c r="CZ42" i="2"/>
  <c r="CW43" i="2"/>
  <c r="CX43" i="2"/>
  <c r="CY43" i="2"/>
  <c r="CZ43" i="2"/>
  <c r="CW44" i="2"/>
  <c r="CX44" i="2"/>
  <c r="CY44" i="2"/>
  <c r="CZ44" i="2"/>
  <c r="CW45" i="2"/>
  <c r="CX45" i="2"/>
  <c r="CY45" i="2"/>
  <c r="CZ45" i="2"/>
  <c r="CW46" i="2"/>
  <c r="CX46" i="2"/>
  <c r="CY46" i="2"/>
  <c r="CZ46" i="2"/>
  <c r="CW47" i="2"/>
  <c r="CX47" i="2"/>
  <c r="CY47" i="2"/>
  <c r="CZ47" i="2"/>
  <c r="CW48" i="2"/>
  <c r="CX48" i="2"/>
  <c r="CY48" i="2"/>
  <c r="CZ48" i="2"/>
  <c r="CW49" i="2"/>
  <c r="CX49" i="2"/>
  <c r="CY49" i="2"/>
  <c r="CZ49" i="2"/>
  <c r="CW50" i="2"/>
  <c r="CX50" i="2"/>
  <c r="CY50" i="2"/>
  <c r="CZ50" i="2"/>
  <c r="CW51" i="2"/>
  <c r="CX51" i="2"/>
  <c r="CY51" i="2"/>
  <c r="CZ51" i="2"/>
  <c r="CW52" i="2"/>
  <c r="CX52" i="2"/>
  <c r="CY52" i="2"/>
  <c r="CZ52" i="2"/>
  <c r="CW53" i="2"/>
  <c r="CX53" i="2"/>
  <c r="CY53" i="2"/>
  <c r="CZ53" i="2"/>
  <c r="CW54" i="2"/>
  <c r="CX54" i="2"/>
  <c r="CY54" i="2"/>
  <c r="CZ54" i="2"/>
  <c r="CW55" i="2"/>
  <c r="CX55" i="2"/>
  <c r="CY55" i="2"/>
  <c r="CZ55" i="2"/>
  <c r="CW56" i="2"/>
  <c r="CX56" i="2"/>
  <c r="CY56" i="2"/>
  <c r="CZ56" i="2"/>
  <c r="CW57" i="2"/>
  <c r="CX57" i="2"/>
  <c r="CY57" i="2"/>
  <c r="CZ57" i="2"/>
  <c r="CW58" i="2"/>
  <c r="CX58" i="2"/>
  <c r="CY58" i="2"/>
  <c r="CZ58" i="2"/>
  <c r="CW59" i="2"/>
  <c r="CX59" i="2"/>
  <c r="CY59" i="2"/>
  <c r="CZ59" i="2"/>
  <c r="CW60" i="2"/>
  <c r="CX60" i="2"/>
  <c r="CY60" i="2"/>
  <c r="CZ60" i="2"/>
  <c r="CW61" i="2"/>
  <c r="CX61" i="2"/>
  <c r="CY61" i="2"/>
  <c r="CZ61" i="2"/>
  <c r="CW62" i="2"/>
  <c r="CX62" i="2"/>
  <c r="CY62" i="2"/>
  <c r="CZ62" i="2"/>
  <c r="CW63" i="2"/>
  <c r="CX63" i="2"/>
  <c r="CY63" i="2"/>
  <c r="CZ63" i="2"/>
  <c r="CW64" i="2"/>
  <c r="CX64" i="2"/>
  <c r="CY64" i="2"/>
  <c r="CZ64" i="2"/>
  <c r="CW65" i="2"/>
  <c r="CX65" i="2"/>
  <c r="CY65" i="2"/>
  <c r="CZ65" i="2"/>
  <c r="CW66" i="2"/>
  <c r="CX66" i="2"/>
  <c r="CY66" i="2"/>
  <c r="CZ66" i="2"/>
  <c r="CW67" i="2"/>
  <c r="CX67" i="2"/>
  <c r="CY67" i="2"/>
  <c r="CZ67" i="2"/>
  <c r="CW68" i="2"/>
  <c r="CX68" i="2"/>
  <c r="CY68" i="2"/>
  <c r="CZ68" i="2"/>
  <c r="CW69" i="2"/>
  <c r="CX69" i="2"/>
  <c r="CY69" i="2"/>
  <c r="CZ69" i="2"/>
  <c r="CW70" i="2"/>
  <c r="CX70" i="2"/>
  <c r="CY70" i="2"/>
  <c r="CZ70" i="2"/>
  <c r="CZ6" i="2"/>
  <c r="CY6" i="2"/>
  <c r="CX6" i="2"/>
  <c r="CW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6" i="2"/>
  <c r="N6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11" i="1"/>
  <c r="E8" i="1" l="1"/>
  <c r="E9" i="1" s="1"/>
  <c r="F15" i="1" s="1"/>
  <c r="F72" i="2"/>
  <c r="G50" i="2" s="1"/>
  <c r="H8" i="1"/>
  <c r="H9" i="1" s="1"/>
  <c r="F11" i="1" l="1"/>
  <c r="F13" i="1"/>
  <c r="F12" i="1"/>
  <c r="F16" i="1"/>
  <c r="F17" i="1"/>
  <c r="F14" i="1"/>
  <c r="F19" i="1"/>
  <c r="F20" i="1"/>
  <c r="F21" i="1"/>
  <c r="F18" i="1"/>
  <c r="F23" i="1"/>
  <c r="F24" i="1"/>
  <c r="F25" i="1"/>
  <c r="F22" i="1"/>
  <c r="I13" i="1"/>
  <c r="I17" i="1"/>
  <c r="I21" i="1"/>
  <c r="I25" i="1"/>
  <c r="I14" i="1"/>
  <c r="I18" i="1"/>
  <c r="I22" i="1"/>
  <c r="I11" i="1"/>
  <c r="I15" i="1"/>
  <c r="I19" i="1"/>
  <c r="I23" i="1"/>
  <c r="I12" i="1"/>
  <c r="I16" i="1"/>
  <c r="I20" i="1"/>
  <c r="I24" i="1"/>
  <c r="G18" i="2"/>
  <c r="G34" i="2"/>
  <c r="G58" i="2"/>
  <c r="G14" i="2"/>
  <c r="G62" i="2"/>
  <c r="G42" i="2"/>
  <c r="G26" i="2"/>
  <c r="G46" i="2"/>
  <c r="G66" i="2"/>
  <c r="G10" i="2"/>
  <c r="G30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8" i="2"/>
  <c r="G12" i="2"/>
  <c r="G16" i="2"/>
  <c r="G20" i="2"/>
  <c r="G24" i="2"/>
  <c r="G28" i="2"/>
  <c r="G32" i="2"/>
  <c r="G36" i="2"/>
  <c r="G40" i="2"/>
  <c r="G44" i="2"/>
  <c r="G48" i="2"/>
  <c r="G52" i="2"/>
  <c r="G56" i="2"/>
  <c r="G60" i="2"/>
  <c r="G64" i="2"/>
  <c r="G68" i="2"/>
  <c r="G6" i="2"/>
  <c r="G9" i="2"/>
  <c r="G13" i="2"/>
  <c r="G17" i="2"/>
  <c r="G21" i="2"/>
  <c r="G25" i="2"/>
  <c r="G29" i="2"/>
  <c r="G33" i="2"/>
  <c r="G37" i="2"/>
  <c r="G41" i="2"/>
  <c r="G45" i="2"/>
  <c r="G49" i="2"/>
  <c r="G53" i="2"/>
  <c r="G57" i="2"/>
  <c r="G61" i="2"/>
  <c r="G65" i="2"/>
  <c r="G69" i="2"/>
  <c r="G22" i="2"/>
  <c r="G38" i="2"/>
  <c r="G54" i="2"/>
  <c r="G70" i="2"/>
  <c r="G72" i="2" l="1"/>
</calcChain>
</file>

<file path=xl/sharedStrings.xml><?xml version="1.0" encoding="utf-8"?>
<sst xmlns="http://schemas.openxmlformats.org/spreadsheetml/2006/main" count="5587" uniqueCount="478">
  <si>
    <t>Gene</t>
  </si>
  <si>
    <t>Synonym</t>
  </si>
  <si>
    <t>rrn16Sd</t>
  </si>
  <si>
    <t>rrn23Sc</t>
  </si>
  <si>
    <t>rrn23Sd</t>
  </si>
  <si>
    <t>rrn23Sb</t>
  </si>
  <si>
    <t>rrn23Sa</t>
  </si>
  <si>
    <t>rrn16Sa</t>
  </si>
  <si>
    <t>rrn16Sb</t>
  </si>
  <si>
    <t>rrn16Sc</t>
  </si>
  <si>
    <t>ssrA</t>
  </si>
  <si>
    <t>rrn5Sd</t>
  </si>
  <si>
    <t>rrn5Sa</t>
  </si>
  <si>
    <t>rrn5Sc</t>
  </si>
  <si>
    <t>rrn5Sb</t>
  </si>
  <si>
    <t>rnpb</t>
  </si>
  <si>
    <t>ffs</t>
  </si>
  <si>
    <t>allrr12</t>
  </si>
  <si>
    <t>allrr08</t>
  </si>
  <si>
    <t>allrr11</t>
  </si>
  <si>
    <t>allrr05</t>
  </si>
  <si>
    <t>allrr02</t>
  </si>
  <si>
    <t>allrr01</t>
  </si>
  <si>
    <t>allrr04</t>
  </si>
  <si>
    <t>allrr09</t>
  </si>
  <si>
    <t>allrs01</t>
  </si>
  <si>
    <t>allrr10</t>
  </si>
  <si>
    <t>allrr03</t>
  </si>
  <si>
    <t>allrr07</t>
  </si>
  <si>
    <t>allrr06</t>
  </si>
  <si>
    <t>allrs04</t>
  </si>
  <si>
    <t>allrs02</t>
  </si>
  <si>
    <t>Sequence</t>
  </si>
  <si>
    <t>Total gene reads</t>
  </si>
  <si>
    <t>RPK</t>
  </si>
  <si>
    <t>Photoautotrophic</t>
  </si>
  <si>
    <t>Photodiazotrophic</t>
  </si>
  <si>
    <t>Gene length</t>
  </si>
  <si>
    <t>Total RPK</t>
  </si>
  <si>
    <t>Per million scaling factor</t>
  </si>
  <si>
    <t>TPM (ppm)</t>
  </si>
  <si>
    <t>Ribosomal RNA composition</t>
  </si>
  <si>
    <t>References</t>
  </si>
  <si>
    <t>Flaherty et al. (2011)</t>
  </si>
  <si>
    <t>https://www.ncbi.nlm.nih.gov/pubmed/21711558</t>
  </si>
  <si>
    <t>Kaneko et al. (2001)</t>
  </si>
  <si>
    <t>https://www.uniprot.org/proteomes/UP000002483</t>
  </si>
  <si>
    <t>https://www.rna-seqblog.com/rpkm-fpkm-and-tpm-clearly-explained/</t>
  </si>
  <si>
    <t>Considers only rRNA</t>
  </si>
  <si>
    <t>tRNA-Pro-TGG</t>
  </si>
  <si>
    <t>tRNA-Leu-CAA</t>
  </si>
  <si>
    <t>tRNA-Leu-CAG</t>
  </si>
  <si>
    <t>tRNA-Arg-CCT</t>
  </si>
  <si>
    <t>tRNA-Ala-TGC</t>
  </si>
  <si>
    <t>tRNA-Val-TAC</t>
  </si>
  <si>
    <t>tRNA-His-GTG</t>
  </si>
  <si>
    <t>tRNA-Asn-GTT</t>
  </si>
  <si>
    <t>tRNA-Phe-GAA</t>
  </si>
  <si>
    <t>tRNA-Glu-TTC</t>
  </si>
  <si>
    <t>tRNA-Leu-GAG</t>
  </si>
  <si>
    <t>tRNA-Arg-TCT</t>
  </si>
  <si>
    <t>tRNA-Tyr-GTA</t>
  </si>
  <si>
    <t>tRNA-Thr-GGT</t>
  </si>
  <si>
    <t>tRNA-Gly-CCC</t>
  </si>
  <si>
    <t>tRNA-Gln-TTG</t>
  </si>
  <si>
    <t>tRNA-Pro-CGG</t>
  </si>
  <si>
    <t>tRNA-Ser-GCT</t>
  </si>
  <si>
    <t>tRNA-Ile-GAT</t>
  </si>
  <si>
    <t>tRNA-Arg-CCG</t>
  </si>
  <si>
    <t>tRNA-Leu-TAG</t>
  </si>
  <si>
    <t>tRNA-Ala-GGC</t>
  </si>
  <si>
    <t>tRNA-Lys-TTT</t>
  </si>
  <si>
    <t>tRNA-Val-GAC</t>
  </si>
  <si>
    <t>tRNA-Ser-GGA</t>
  </si>
  <si>
    <t>tRNA-Ser-CGA</t>
  </si>
  <si>
    <t>tRNA-Asp-GTC</t>
  </si>
  <si>
    <t>tRNA-Arg-ACG</t>
  </si>
  <si>
    <t>tRNA-Gly-TCC</t>
  </si>
  <si>
    <t>tRNA-Ala-CGC</t>
  </si>
  <si>
    <t>tRNA-Thr-CGT</t>
  </si>
  <si>
    <t>tRNA-Gly-GCC</t>
  </si>
  <si>
    <t>tRNA-Met-CAT</t>
  </si>
  <si>
    <t>tRNA-Pro-GGG</t>
  </si>
  <si>
    <t>tRNA-Ser-TGA</t>
  </si>
  <si>
    <t>tRNA-Thr-TGT</t>
  </si>
  <si>
    <t>tRNA-Lys-CTT</t>
  </si>
  <si>
    <t>tRNA-Trp-CCA</t>
  </si>
  <si>
    <t>tRNA-Cys-GCA</t>
  </si>
  <si>
    <t>tRNA-Leu-TAA</t>
  </si>
  <si>
    <t>tRNA-Gln-CTG</t>
  </si>
  <si>
    <t>https://www.kazusa.or.jp/codon/cgi-bin/showcodon.cgi?species=103690</t>
  </si>
  <si>
    <t>CAA</t>
  </si>
  <si>
    <t>CAG</t>
  </si>
  <si>
    <t>GAA</t>
  </si>
  <si>
    <t>GAG</t>
  </si>
  <si>
    <t>CCC</t>
  </si>
  <si>
    <t>CGG</t>
  </si>
  <si>
    <t>CCG</t>
  </si>
  <si>
    <t>GGC</t>
  </si>
  <si>
    <t>GAC</t>
  </si>
  <si>
    <t>GGA</t>
  </si>
  <si>
    <t>CGA</t>
  </si>
  <si>
    <t>ACG</t>
  </si>
  <si>
    <t>CGC</t>
  </si>
  <si>
    <t>GCC</t>
  </si>
  <si>
    <t>GGG</t>
  </si>
  <si>
    <t>CCA</t>
  </si>
  <si>
    <t>GCA</t>
  </si>
  <si>
    <t>UGG</t>
  </si>
  <si>
    <t>CCU</t>
  </si>
  <si>
    <t>UGC</t>
  </si>
  <si>
    <t>UAC</t>
  </si>
  <si>
    <t>GUG</t>
  </si>
  <si>
    <t>GUU</t>
  </si>
  <si>
    <t>UUC</t>
  </si>
  <si>
    <t>UCU</t>
  </si>
  <si>
    <t>GUA</t>
  </si>
  <si>
    <t>GGU</t>
  </si>
  <si>
    <t>UUG</t>
  </si>
  <si>
    <t>GCU</t>
  </si>
  <si>
    <t>GAU</t>
  </si>
  <si>
    <t>UAG</t>
  </si>
  <si>
    <t>UUU</t>
  </si>
  <si>
    <t>GUC</t>
  </si>
  <si>
    <t>UCC</t>
  </si>
  <si>
    <t>CGU</t>
  </si>
  <si>
    <t>CAU</t>
  </si>
  <si>
    <t>UGA</t>
  </si>
  <si>
    <t>UGU</t>
  </si>
  <si>
    <t>CUU</t>
  </si>
  <si>
    <t>UAA</t>
  </si>
  <si>
    <t>CUG</t>
  </si>
  <si>
    <t>DNA</t>
  </si>
  <si>
    <t>RNA</t>
  </si>
  <si>
    <t>Codon</t>
  </si>
  <si>
    <t>UAU</t>
  </si>
  <si>
    <t>UUA</t>
  </si>
  <si>
    <t>UCA</t>
  </si>
  <si>
    <t>UCG</t>
  </si>
  <si>
    <t>CUC</t>
  </si>
  <si>
    <t>CAC</t>
  </si>
  <si>
    <t>CUA</t>
  </si>
  <si>
    <t>AUU</t>
  </si>
  <si>
    <t>ACU</t>
  </si>
  <si>
    <t>AAU</t>
  </si>
  <si>
    <t>AGU</t>
  </si>
  <si>
    <t>AUC</t>
  </si>
  <si>
    <t>ACC</t>
  </si>
  <si>
    <t>AAC</t>
  </si>
  <si>
    <t>AGC</t>
  </si>
  <si>
    <t>AUA</t>
  </si>
  <si>
    <t>ACA</t>
  </si>
  <si>
    <t>AAA</t>
  </si>
  <si>
    <t>AGA</t>
  </si>
  <si>
    <t>AUG</t>
  </si>
  <si>
    <t>AAG</t>
  </si>
  <si>
    <t>AGG</t>
  </si>
  <si>
    <t>GCG</t>
  </si>
  <si>
    <t>Frequency</t>
  </si>
  <si>
    <t>Number</t>
  </si>
  <si>
    <t>fig|103690.10.rna.1</t>
  </si>
  <si>
    <t>fig|103690.10.rna.2</t>
  </si>
  <si>
    <t>fig|103690.10.rna.3</t>
  </si>
  <si>
    <t>fig|103690.10.rna.4</t>
  </si>
  <si>
    <t>fig|103690.10.rna.5</t>
  </si>
  <si>
    <t>fig|103690.10.rna.6</t>
  </si>
  <si>
    <t>fig|103690.10.rna.7</t>
  </si>
  <si>
    <t>fig|103690.10.rna.8</t>
  </si>
  <si>
    <t>fig|103690.10.rna.9</t>
  </si>
  <si>
    <t>fig|103690.10.rna.10</t>
  </si>
  <si>
    <t>fig|103690.10.rna.11</t>
  </si>
  <si>
    <t>fig|103690.10.rna.12</t>
  </si>
  <si>
    <t>fig|103690.10.rna.13</t>
  </si>
  <si>
    <t>fig|103690.10.rna.14</t>
  </si>
  <si>
    <t>fig|103690.10.rna.15</t>
  </si>
  <si>
    <t>fig|103690.10.rna.16</t>
  </si>
  <si>
    <t>fig|103690.10.rna.17</t>
  </si>
  <si>
    <t>fig|103690.10.rna.18</t>
  </si>
  <si>
    <t>fig|103690.10.rna.20</t>
  </si>
  <si>
    <t>fig|103690.10.rna.21</t>
  </si>
  <si>
    <t>fig|103690.10.rna.25</t>
  </si>
  <si>
    <t>fig|103690.10.rna.26</t>
  </si>
  <si>
    <t>fig|103690.10.rna.28</t>
  </si>
  <si>
    <t>fig|103690.10.rna.29</t>
  </si>
  <si>
    <t>fig|103690.10.rna.30</t>
  </si>
  <si>
    <t>fig|103690.10.rna.31</t>
  </si>
  <si>
    <t>fig|103690.10.rna.32</t>
  </si>
  <si>
    <t>fig|103690.10.rna.33</t>
  </si>
  <si>
    <t>fig|103690.10.rna.34</t>
  </si>
  <si>
    <t>fig|103690.10.rna.35</t>
  </si>
  <si>
    <t>fig|103690.10.rna.36</t>
  </si>
  <si>
    <t>fig|103690.10.rna.37</t>
  </si>
  <si>
    <t>fig|103690.10.rna.38</t>
  </si>
  <si>
    <t>fig|103690.10.rna.39</t>
  </si>
  <si>
    <t>fig|103690.10.rna.40</t>
  </si>
  <si>
    <t>fig|103690.10.rna.42</t>
  </si>
  <si>
    <t>fig|103690.10.rna.43</t>
  </si>
  <si>
    <t>fig|103690.10.rna.45</t>
  </si>
  <si>
    <t>fig|103690.10.rna.46</t>
  </si>
  <si>
    <t>fig|103690.10.rna.47</t>
  </si>
  <si>
    <t>fig|103690.10.rna.48</t>
  </si>
  <si>
    <t>fig|103690.10.rna.49</t>
  </si>
  <si>
    <t>fig|103690.10.rna.50</t>
  </si>
  <si>
    <t>fig|103690.10.rna.53</t>
  </si>
  <si>
    <t>fig|103690.10.rna.54</t>
  </si>
  <si>
    <t>fig|103690.10.rna.55</t>
  </si>
  <si>
    <t>fig|103690.10.rna.56</t>
  </si>
  <si>
    <t>fig|103690.10.rna.58</t>
  </si>
  <si>
    <t>fig|103690.10.rna.59</t>
  </si>
  <si>
    <t>fig|103690.10.rna.60</t>
  </si>
  <si>
    <t>fig|103690.10.rna.61</t>
  </si>
  <si>
    <t>fig|103690.10.rna.62</t>
  </si>
  <si>
    <t>fig|103690.10.rna.63</t>
  </si>
  <si>
    <t>fig|103690.10.rna.64</t>
  </si>
  <si>
    <t>fig|103690.10.rna.65</t>
  </si>
  <si>
    <t>fig|103690.10.rna.66</t>
  </si>
  <si>
    <t>fig|103690.10.rna.67</t>
  </si>
  <si>
    <t>fig|103690.10.rna.68</t>
  </si>
  <si>
    <t>fig|103690.10.rna.69</t>
  </si>
  <si>
    <t>fig|103690.10.rna.70</t>
  </si>
  <si>
    <t>fig|103690.10.rna.71</t>
  </si>
  <si>
    <t>fig|103690.10.rna.72</t>
  </si>
  <si>
    <t>fig|103690.10.rna.73</t>
  </si>
  <si>
    <t>fig|103690.10.rna.74</t>
  </si>
  <si>
    <t>fig|103690.10.rna.75</t>
  </si>
  <si>
    <t>fig|103690.10.rna.77</t>
  </si>
  <si>
    <t>Percent</t>
  </si>
  <si>
    <t>Transfer RNA composition</t>
  </si>
  <si>
    <t>Considers codon usage and composition of tRNA</t>
  </si>
  <si>
    <t>RefSeq</t>
  </si>
  <si>
    <t>allrt01</t>
  </si>
  <si>
    <t>allrt02</t>
  </si>
  <si>
    <t>allrt05</t>
  </si>
  <si>
    <t>allrt06</t>
  </si>
  <si>
    <t>allrt07</t>
  </si>
  <si>
    <t>allrt09</t>
  </si>
  <si>
    <t>allrt11</t>
  </si>
  <si>
    <t>allrt12</t>
  </si>
  <si>
    <t>allrt14</t>
  </si>
  <si>
    <t>allrt15</t>
  </si>
  <si>
    <t>allrt16</t>
  </si>
  <si>
    <t>allrt17</t>
  </si>
  <si>
    <t>allrt18</t>
  </si>
  <si>
    <t>allrt20</t>
  </si>
  <si>
    <t>allrt22</t>
  </si>
  <si>
    <t>allrt23</t>
  </si>
  <si>
    <t>allrt25</t>
  </si>
  <si>
    <t>allrt26</t>
  </si>
  <si>
    <t>allrt27</t>
  </si>
  <si>
    <t>allrt28</t>
  </si>
  <si>
    <t>allrt29</t>
  </si>
  <si>
    <t>allrt30</t>
  </si>
  <si>
    <t>allrt31</t>
  </si>
  <si>
    <t>allrt32</t>
  </si>
  <si>
    <t>allrt33</t>
  </si>
  <si>
    <t>allrt34</t>
  </si>
  <si>
    <t>allrt35</t>
  </si>
  <si>
    <t>allrt36</t>
  </si>
  <si>
    <t>allrt39</t>
  </si>
  <si>
    <t>allrt40</t>
  </si>
  <si>
    <t>allrt41</t>
  </si>
  <si>
    <t>allrt42</t>
  </si>
  <si>
    <t>allrt44</t>
  </si>
  <si>
    <t>allrt45</t>
  </si>
  <si>
    <t>allrt46</t>
  </si>
  <si>
    <t>allrt47</t>
  </si>
  <si>
    <t>allrt48</t>
  </si>
  <si>
    <t>pCC7120deltat01</t>
  </si>
  <si>
    <t>pCC7120deltat02</t>
  </si>
  <si>
    <t>pCC7120deltat03</t>
  </si>
  <si>
    <t>pCC7120deltat04</t>
  </si>
  <si>
    <t>pCC7120deltat05</t>
  </si>
  <si>
    <t>pCC7120deltat06</t>
  </si>
  <si>
    <t>pCC7120deltat07</t>
  </si>
  <si>
    <t>pCC7120deltat08</t>
  </si>
  <si>
    <t>pCC7120deltat09</t>
  </si>
  <si>
    <t>pCC7120deltat10</t>
  </si>
  <si>
    <t>pCC7120deltat11</t>
  </si>
  <si>
    <t>pCC7120deltat12</t>
  </si>
  <si>
    <t>pCC7120deltat13</t>
  </si>
  <si>
    <t>pCC7120deltat14</t>
  </si>
  <si>
    <t>pCC7120deltat15</t>
  </si>
  <si>
    <t>pCC7120deltat16</t>
  </si>
  <si>
    <t>pCC7120deltat17</t>
  </si>
  <si>
    <t>pCC7120deltat18</t>
  </si>
  <si>
    <t>GGGCGGGTGGCGAAATTGGTAGACGCACCACACTCAAAATGTGGCGACCTTGCGGTCATAGGAGTTCGATTCTCCTCCTGCCCA</t>
  </si>
  <si>
    <t>GCGGAACTGGCGGAATTGGCAGACGCGCTAGATTCAGGTTCTAGTGCCGCAAGGCTTCCGGGTTCAAGTCCCGGGTTCCGCA</t>
  </si>
  <si>
    <t>allrt03</t>
  </si>
  <si>
    <t>allrt04</t>
  </si>
  <si>
    <t>allrt08</t>
  </si>
  <si>
    <t>GGGGCTGTAGCTCAGTTGGATAGAGCGAGCGCCTCCTAAGCGCTAGGTCGTGCGTTCAAGTCGCACCAGTCCCG</t>
  </si>
  <si>
    <t>GGGGGTTTAGCTCAGTTGGTAGAGCGCCTGCTTTGCAAGCAGGATGTCAGCGGTTCGAGTCCGCTAACCTCCA</t>
  </si>
  <si>
    <t>GGGCGGTTAGCTCAGTTGGTAGAGCGCCTGCCTTACAAGCAGGATGTCATCAGTTCGAGTCTGGTACTGCCCA</t>
  </si>
  <si>
    <t>GCGGGCGTAGCCAAGTGGTTAAGGCAGTGGATTGTGGTTCCACCATTCGGGGGTTCAAGTCCCCTCGTTCGCC</t>
  </si>
  <si>
    <t>CGAAAGTTAGCTCAGTGGTAGAGCGATCGACTGTTAATCGATATGTTGTAGGTTCAACTCCTATACTTTCTCCCAACCC</t>
  </si>
  <si>
    <t>GCCGGGATAGCTCAGTTGGTAGAGCAGAGGACTGAAAATCCTCGTGTCACGAGTTCAAGTCTCGTTCCTGGCA</t>
  </si>
  <si>
    <t>allrt10</t>
  </si>
  <si>
    <t>allrt13</t>
  </si>
  <si>
    <t>GCCCCCATCGTCTAGAGGCCTAGGACACCTCCCTTTCACGGAGGTAACGGGGATTCGAATTCCCCTGGGGGTA</t>
  </si>
  <si>
    <t>GCGGATGTGGCGGAATTGGTATACGCGCACGCTTGAGGTGCGTGTGGCTTTGCCTTGCGAGTTCGAGTCTCGCCATCCGCA</t>
  </si>
  <si>
    <t>GGGCGCGTAGCTCAGTGGATAGAGCCACGGATTTCTAATCCGTTGGTCGCAGGTTCGAACCCTGCCGCGCTCG</t>
  </si>
  <si>
    <t>GGGTCGGTGTCCGAGTGGTTAATGGAGACGGACTGTAAATCCGTTGGTTTACACCTACGCTGGTTCAAATCCAGCCCGGCCCA</t>
  </si>
  <si>
    <t>GCCCGTGTGGCTCAGTGGTAGAGCACACCCTTGGTAAGGGTGAGGTCACGAGTTCAATCCTCGTCACGGGCT</t>
  </si>
  <si>
    <t>GCGGGCGTAATTCAGTGGTAGAATGTCACCTTCCCAAGGTGAACGTCGTGGGTTCGAGTCCCATCGCCCGCT</t>
  </si>
  <si>
    <t>TGGGGCGTCGCCAAGTGGTAAGGCATCGGGTTTTGGTCCCGACATCCCTAGGTTCGAATCCTAGCGCCCCAG</t>
  </si>
  <si>
    <t>CGGGATGTAGCGCAGCTTGGTAGCGCACTTCGTTCGGGACGAAGGGGCCGCTGGTTCGAATCCAGTCATCCCGA</t>
  </si>
  <si>
    <t>GGAGAGGTGGCTGAGTGGTCGAAAGCGGCAGATTGCTAATCTGTTGTACGGCAGGCAACTCCGTACCGAGGGTTCGAATCCCTCCCTCTCCG</t>
  </si>
  <si>
    <t>allrt19</t>
  </si>
  <si>
    <t>GGGCTATTAGCTCAGGTGGTTAGAGCGCACCCCTGATAAGGGTGAGGTCCCTGGTTCGAGTCCAGGATGGCCCA</t>
  </si>
  <si>
    <t>allrt21</t>
  </si>
  <si>
    <t>GGGCGCGTAGCTCAGTGGATAGAGCAACAGATTCCGGTTCTGTGGGTCGGGGGTTCAAATCCCTCCGCGCTCG</t>
  </si>
  <si>
    <t>allrt24</t>
  </si>
  <si>
    <t>GCGGATGTGGCGGAATTGGCAGACGCGCTAGATTTAGGTTCTAGTTCCGAGAGGAGTGAAGGTTCAAGTCCTTTCATCCGCA</t>
  </si>
  <si>
    <t>GGGGTTATAGCTCAGTTGGTAGAGCACTTCAATGGCATTGAAGGGGTCAGCGGTTCGAATCCGCTTAACTCCA</t>
  </si>
  <si>
    <t>GGGTCGCTAACTCAACGGTAGAGTACTCGGCTTTTAACCGATTAGTTCCGGGTTCGAATCCCGGGCGACCCA</t>
  </si>
  <si>
    <t>GGACGTATAGCTCAGTTGGTTAGAGCGCTACGTTGACATCGTAGAGGTCACTGGTTCGAATCCAGTTACGTCCA</t>
  </si>
  <si>
    <t>GGAGAGATGGCCGAGTGGTTTAAGGCGCAGACCTGGAAAGTCTGTAATGCGGAAACGTATTCTAGGGTTCAAATCCCTATCTCTCCG</t>
  </si>
  <si>
    <t>GGAGAGGTGTCCGAGTGGTTGATGGTGACGCACTCGAAATGCGTTAAGGATGCAAGTCCTTCGGGGGTTCAAATCCCCCCTTCTCCG</t>
  </si>
  <si>
    <t>GGGACTGTAGTTCAATTGGTTAGAGCACCGCCCTGTCACGGCGGAAGTTGCGGGTTCGAGCCCCGTCAGTCCCG</t>
  </si>
  <si>
    <t>GGGCGTGTAGCTCAGTGGACTAGAGCACGTGGCTACGGACCACGGTGTCGGGGGTTCGAATCCCTCCTCGCCCG</t>
  </si>
  <si>
    <t>GCGGGCGTAGTTTAGTGGTAAAACTATAGCCTTCCAAGCTATTAATGCGGGTTCGATTCCCGCCGCCCGCT</t>
  </si>
  <si>
    <t>GGGGAATTAGCTCAGTTGGTAGAGCGCTGCGATCGCACCGCAGAGGTCAGGGATTCGAGTTCCCTATTCTCCA</t>
  </si>
  <si>
    <t>GCCGATGTGGCTCAGTGGTAGAGCAGCTGATTCGTAATCAGCAGGCCGTGGGTTCAAATCCCATCATCGGCT</t>
  </si>
  <si>
    <t>GCGGGTATAGCTCAGTGGTAGAGCGTCACCTTGCCAAGGTGAATGTCGCGCGTTCGAATCGCGTTACCCGCT</t>
  </si>
  <si>
    <t>allrt37</t>
  </si>
  <si>
    <t>allrt38</t>
  </si>
  <si>
    <t>CGCGGGATAGAGCAGCCTGGTAGCTCGTCGGGCTCATAACCCGAAGGTCAGTGGTTCAAATCCACTTCCCGCCA</t>
  </si>
  <si>
    <t>TCCTCAGTAGCTCAGTGGTAGAGCGATCGACTGTTAATCGATTGGTCACTGGTTCGAATCCAGTCTGGGGAG</t>
  </si>
  <si>
    <t>GGCTCAGTAGCTCAGTTGGTTAGAGCACGGGACTCATAAGCCTGGGGTCGTTGGTTCAAATCCGACCTGAGCCA</t>
  </si>
  <si>
    <t>CGGGGCGTAGCGCAGCTTGGTAGCGCGCCACTTTGGGGTAGTGGAGGTCGTGGGTTCGAATCCCGCCGCTCCGA</t>
  </si>
  <si>
    <t>GGAGAGGTGGCAGAGTGGTCGAATGCACTCGACTTGAAATCGAGCGAGGCGAAAACCTCCGGGAGTTCGAATCTCCCCCTCTCCG</t>
  </si>
  <si>
    <t>GCCAGCATAGCACAGTGGTAGTGCATCCGACTTGTAATCGGAAGGTCGTCGGTTCAAATCCGACTGCTGGCT</t>
  </si>
  <si>
    <t>CCAGGGTTGGCCGAGCGGTTGAGGCAGCGAACTCATAATTCGCCCAAGGCAGGTTCAACTCCTGCACCCTGGA</t>
  </si>
  <si>
    <t>GGGTGACTAGCTCAACGGTAGAGCAGTAGACTCTTAATCTATTGGTTGCGGGTTCAAATCCCTCGTCACCCA</t>
  </si>
  <si>
    <t>GCGCTCTTAGTTCAGTTGGTAGAACGCAGGTCTCCAAAACCTGATGTCGGGGGTTCAAGTCCTCCAGGGCGCG</t>
  </si>
  <si>
    <t>GGCGGCATAGCCAAGTGGTAAGGCAGAGGTCTGCAAAACCTCCATCCCCCGGTTCAAATCCGGGTGCCGCCT</t>
  </si>
  <si>
    <t>GGGGTCATAGCTCAACTGGCTAGAGCGTCCGCCTTGCAAGCGGGAGGTTAGGGGTTCAAATCCCCTTGATTCCA</t>
  </si>
  <si>
    <t>GGGAGTGTCGCCTAATGGATGGGCATCGATCTTCTAAATCGATTTGTAGGGGTTCAAGTCCCTTCACTCCTG</t>
  </si>
  <si>
    <t>AGCCCTGTAACTCAATTGGTAGAGTGCCTCTCTTACAAAGAGGATGTAGCGGGTTCAAATCCTGTCAGGGCTACCA</t>
  </si>
  <si>
    <t>GCGATCGTGGTGTAACGGCAGCATCAGAGTCTTCCAAACTCACGGTACGAGTTCGAGTCTCGTCGATCGCT</t>
  </si>
  <si>
    <t>GCTGGTGTGGCTCAACGGCAGAGCAATCGCCTTGTAAGCGATCGGTTGCGGGTTCAACTCCTGTCACCAGCT</t>
  </si>
  <si>
    <t>CGCGGAGATAGAGCTATGGTGCGCTCTGGGGTCTCATAAGCCTTCACGTACCGGGTTCAAATCCCGGCTCCGCTACCA</t>
  </si>
  <si>
    <t>ACCCCTGTGATGCAATTGGCAGACATGACCTGCTTAAAACGGGTTTTCTACAGGTTCAAATCCTGTCAGGGGTA</t>
  </si>
  <si>
    <t>GGGGTATTGGCATAGCGGCAAGTGCATCGGACTTTTAATCCGACTTAGACAGGTTCGACTCCTGTATACCCCACCA</t>
  </si>
  <si>
    <t>GCTCCCGTGGCGAAATTGGTAAACGCTTCCGTTTGAGGGACGAAATTTTTACTCTTTCAACTCCTGTCGGGAGTACCA</t>
  </si>
  <si>
    <t>GCCCTTGTGACGCAATTGGCAGACGTAGCCCGCTTAGACCGGGTTTGTTGCAGGTTCAACTCCTGTCAAGGGTA</t>
  </si>
  <si>
    <t>CGGGATGTAATTCAGTGGTCTAGAAGCCTTGTTTTGGGGACAAGGAGTCGTAGGTTCAAATCCTACCATCCCGACCA</t>
  </si>
  <si>
    <t>ACTCCTGTAGCCCAATTGGCAGAGGCGGCTGTTTCAAAAACAGTCTGTGTATGGGTTCAAATCCCATCAGGAGTACCA</t>
  </si>
  <si>
    <t>TGGGAAGTAGGCGACGTTGGCAAAGCCACCTGATTTTGGCTCAGGATCTCGCGGGTTCGATTCCTGCCTTCCCAG</t>
  </si>
  <si>
    <t>TGCCGAGTAGACGAATTGGTAGAGTCACCTGTCTCTGAAACAGGAGTTTGTAGGTTCAAACCCTACCTCGGCAGCCA</t>
  </si>
  <si>
    <t>TGCCCCATAGCTCAATGGCAGAGCAAGCGGCTGTTAACCGCGAGGTTGTAAGTTCGACTCTTACTGGGGCAGCCA</t>
  </si>
  <si>
    <t>CCCCTGGTAGCTCAGTTGGTAGTAGCGCCTGTTTGAAGAACAGGAGGTCATCCGTTCAATCCGGATCTGGGGGA</t>
  </si>
  <si>
    <t>GAGAACGTGGTGTAACTGGATTGCATCTCAGATTACGAACCTGAAGGTTGGGGGTTCAAGTCCCTCCGTTCTCGCCT</t>
  </si>
  <si>
    <t>pCC7120deltat19</t>
  </si>
  <si>
    <t>GGGTCGGTATCCAAGTCCGGTTGAAGGAAGCCGTCTGTAAAACGGATGCCTCTGTGCTTCGTAGGTTCAAATCCTACTCGGCCCA</t>
  </si>
  <si>
    <t>CCAGGTCGCCTAATGGTAAGGCAACTGTCTCGAAAACAGTCTATGCAGGTTCAATTCCTGTGTGTGAA</t>
  </si>
  <si>
    <t>A</t>
  </si>
  <si>
    <t>T</t>
  </si>
  <si>
    <t>G</t>
  </si>
  <si>
    <t>C</t>
  </si>
  <si>
    <t>GGTCAAGCTAATAAGGGCTAATGGTGGATACCTAGGCACACAGAGGCGAAGAAGGACGTGGTTACCGACG
AAATACTCCGGGGAGTTGGAAGCAAACATTGAGCCGGAGGTGTCCGAATGGGGCAACCCTAAATACTACC
TGTTGAATATATAGACAGGAAAGAGCCAACCCAGCGAACTGAAACATCTTAGTAGCTGGAGGAAGAGAAA
TCAAAAGAGATTCCCTGAGTAGTGGTGAGCGAAAGGGGAAGAGCCTAAACCAGTTGGTTTACTGACTGGG
GTAGTGGGACAGCGATATCGAATCACGGAGACTAGACGAAGCAGCTAAATACTGCACCAGAGGAGGTGAA
AGTCCTGTAGTCGAAAGTCAAAGGATAGTAGCTGAATCCCGAGTAGCATGGGGCACGAGGAATCCCATGT
GAATCAGCGAGGACCATCTCGTAAGGCTAAATACTACTGTGTGACCGATAGTGAACCAGTACCGCGAGGG
AAAGGTGAAAAGAACCCCGCAAGGGGAGTGAAATAGAACATGAAACCATTAGCTTACAAGCAGTGGGAGT
CCGATTAAACGGATGACCGCGTGCCTGTTGAAGAATGAGCCGGCGACTTATAGGCACTGGTAGGTTAAAG
CGGAAATGCTGGAGCCAAAGGGAAACCGAGTCTGAAAAGGGCGATAATCAGTGTTTATAGACCCGAACCC
TGGTGATCTAACCATGGCCAGGATGAAGCTTGGGTAACACCAAGTGGAGGTCCGAACCGACCGATGTTGA
AAAATCGGCGGATGAGTTGTGGTTAGGGGTGAAATGCCAATCGAACCAGGAGCTAGCTGGTTCTCCCCGA
AATGTGTTGAGGCGCAGCGGTAACGATTATATCTGGGGGGTAAAGCACTGTTTCGGTGCGGGCTGGGAGA
CCGGTACCAAATCGAGACAAACTCAGAATACCCAGAGCACACGTTGCCAGTGAGACGGTGGGGGATAAGC
TTCATCGTCAAGAGGGAAACAGCCCAGACCACCAGCTAAGGTCCCCAAATCATCGCTAAGTGATAAAGGA
GGTGAGATTGCCTAGACAACTAGGAGGTTTGCCTAGAAGCAGCCACCCTTGAAAGAGTGCGTAATAGCTC
ACTAGTCAAGCGATCTTGCGCCGAAAATGAACGGGGCTAAGCGATGTACCGAAGCTGTGGGATTAATTTA
TTAATCGGTAGCGACTGTCTTGAAAGTCAAGCGATCGTTAACAAAAACCGGGACTCTGAACATTGACGCA
ACTGGGGAACGCTGCGCTAGATTCTGCGGTGGCTGGTACGGGCAAAAAGACTTGTGGCTCTTGGCTAAGA
TGGTAGCAGCCCGCACCAGCCACTCCGCTTCGCCGCAGAATCTTCCCCAGTTGCTGGATTTCCCGTGAAG
ATAAAAAAGAGCATCAAAAATTGACCCAAATGCGGCAATAGGATCATCAGGGAGAGTATTTCCAAGTATA
AAAACGGTCAATTGTGATTAAGCGTTGGGAATGGGTTGTAAGTTGTCAGTAACACGCCAAGGTAAATTAT
CCCGAACCATTGCATTTAAAATGACTAACATTTTATGAACGCAAGCAGTGAGAGCTAATTTTTTCGATTT
ACCACGTTCGACAAGACGCTCATAAAAGGCCTTGATAACCGGATTATGACGCATAGCAACAACAGCACCC
ATATAAAGAGTGGCACGAACATGAGCGCGACCGCCATTAATCATGCGCTTACCTTTGTGTTGACCACTAT
CATGATTGATAGGTGCAACACCAACTAAGCGAGAAATTTGTTTGGCAGTGAGTTGACCGAGTTCTGGCAA
ATCAGAAACCAGAGTTGTCGAAATAACTTGGCCAATACCAGGAGTAGTTTTGAGTAAATTAACTTTTTCA
ATCCATTGTTGATTGTTTTGAGTTAATTGCTCAATTTCTTGATTGAGTTGTTTGAGACGTTCGTCAAGAT
ATTCAATGTGTGCTTCAATATCTGCCAATGCTTTACCACGGGCGCGTGAGCGTCGATTTTTTTCAGCAGT
TTGCATCTCAACTAATTGTCTTCGACGACTAATTAATTCTCCTAATTGACGAGATGCTTGTGACTCAATG
TTTAACACTTGAGGTTTCATTGCTTCCCCAAAGTGTGCCAATATTTGTGCATCGATAGCATCTGTTTTGG
CGAGTTTACCAGTGGCTTTGGCAAAATTTCGTCCTTGACGTGGATTGATTAATGCTACTGGTAGCATTGC
TGCCTGTAGTTGAATGACCAGTTCTGTTTCTAATCCTCCGGTTGCTTCTAGTACGATGAGGTTCAAATCA
TAAAATTTTAATTGTTCAACTAAATTAAATATTTCTAGTTCTGTATTAGCAAACTTCAATGCTTTACCGA
TGGGACGGATATAAACATCGAGGGTCGCTTTGCTCACGTCAATGCCTACCCACACAGAGATGTTTTCCAT
TTTTGAATCTCAACTATTTTGTCAAGAAGTTTTTAATTCATCCCCTTGATTTCACTCATCCTTGCCCGAT
GCGGACTGTATACTTTAAATGTCAGTAGTTTAAAGCTTTGACCCCGGCGACTGTTCGAGTTCTGTCAAAG
AGATTGTTGTGGTGACCCATGCTACAAAGCGGTCTTTAATGACCTAGGGTGCGACGGTCTACCACTTCTT
TTAATATACAAGGGGAGCGTTCCGTAGTAGGAAGAAGCAGTAGCGGCGAGCAGCTGTGGACGAGACGGAA
GTGAGAATGTCGGCTTGAGTAGCGCAAACATTGGTGAGAATCCAATGCCCCGAAACCCTAAGGGTTCCAG
AGCCAGGTTCGTCCACTCTGGGTTAGTCGGGACCTAAGGCGAGGCCGAAAGGCGTAGTCGATGGACACAG
GGTCAACAATCCCTGACTACTGTATGGGAGCATTATTAGGGACGCATGAAAGATAGCCATACCCTGATTG
GTTTGGGAGGAGTTTACGAACTCCGAGTGGTGAAGGATAGTGTCAAGAAAAGCTAGTAATGTGATGAACA
TATGGTACCCGTACCCGAAACCGACACAGGTAGGGAGGTTGAGAATACCAAGGGGCGCGAGATAACTCTC
TCTAAGGAACTCGGCAAAATGGCCCCGTAACTTCGGAAGAAGGGGTGCCCACCTAAGAAGTGGGTCGCAG
TGAAGAGATCCAGGCGACTGTTTACCAAAAACACAGGTCTCCGCAAACTCGTAAGAGGAAGTATGGGGGC
TGACGCCTGCCCAGTGCCGGAAGGTTAAGGAAGTTGGTCAGGGCGAAAGCTTAAAGCTGACGACCGAAGC
CCCGGTGAACGGCGGCCGTAACTATAACGGTCCTAAGGTAGCGAAATTCCTTGTCGGGTAAGTTCCGACC
CGCACGAAAGGCGTAACGATCTGGATGGTGTCTCAGAGAGAGACTCGGCGAAATAGGAATGTCTGTGAAG
ATACGGACTGCCTGCACCTGGACAGAAAGACCCTATGAAGCTTTACTGTAGCCTGGAATTGTGTCCGGGC
TTCGCTTGCGCAGGATAGGTGGGAAGCGATGAAGTATTCCTTGTGGGGAATATGGAGCTAACGGTGAGAT
ACCACTCTGGCGAAGCTAGGATTCTAACTTATTTCCGTTATCCGGAAAAAGGACAGTTTCAGGTGGGCAG
TTTGACTGGGGCGGTCGCCTCCTAAAAGGTAACGGAGGCGCGCAAAGGTTCCCTCAGCACGCTTGGAAAC
CGTGCGGCGAGTGTAAAGGCATAAAGGGAGCTTGACTGCAAGACCGACAAGTCGAGCAGGTACGAAAGTA
GGCCTTAGTGATCCGACGGCGCAGAATGGAATGGCCGTCGCTCAACGGATAAAAGTTACTCTAGGGATAA
CAGGCTGATCTCCCCCAAGAGTCCACATCGACGGGGAGGTTTGGCACCTCGATGTCGGCTCATCGCAACC
TGGGGCGGAAGTACGTCCCAAGGGTTGGGCTGTTCGCCCATTAAAGCGGTACGTGAGCTGGGTTCAGAAC
GTCGTGAGACAGTTCGGTCCATATCCGGTGCAGGCGTAAGAGCATTGAGAGGAGCCTTCCTTAGTACGAG
AGGACCGGGAAGGACGCACCGCTGGTGTACCAGTTATTGTACCCGCAGTAAACGCTGGGTAGCCAAGTGC
GGAGCGGATAACCGCTGAAAGCATCTAAGTGGGAAGCCCACCTCAAGATGAGTGCTCTCACTACAAAAAG
TAGGTAAGGTCACGGGCAGAACACCCGTTTATAGGCTTTAAGTGGAAGTGCAGTAATGTATGAAGCTGAG
GAGTACTAACAGACCGAGGGCTTGACCTC</t>
  </si>
  <si>
    <t>GACCTGGATCTATGCGACTGCAACGCCTAAACCTTGTCAGGACCGGAAGGTAGCAGCAACACAGGATGCT
TGTGGTAGGCGTAGTCTCCGGGTC</t>
  </si>
  <si>
    <t>TAGGGAGAGAGTAGGCGTTGGCGGTTGCAGACCAGTTAGCTTAACTGATTTGAGGAAAGTCCGGACTCCC
GAAAGACCAGACTTGCTGGATAACGTCCAGTGCGAGCGATCGTGAGGATAGTGCCACAGAAAAATACCGC
CAAGATTGGGGACTGGGGACTAGGGGTTGGGGACTGGGGAAGAAACTTCCCAATCCCTAATCCCCCATAC
CCAATACCCAACTCTTGGTAAGGGTGCAAAGGTGCGGTAAGAGCGCACCAGCAGTATCGAGAGGTACTGG
CTCGGTAAACCCCGGTTGGGAGCAAGGCCGAAGGAACTATGGTTGGTCTTTTACCAGTTCCGCTATCAGA
GAGCCGCTAGAGGCGTTTGGTAACAAACGTCCCAGATAGATAATCGCCCTCGTGTAAAGCAATTTACACA
GAGAACAGAACCCGGCTTACCACCAACTCTCTCCTCTTTT</t>
  </si>
  <si>
    <t>AAAACGGAGAGTTTGATCCTGGCTCAGGATGAACGCTGGCGGTATGCTTAACACATGCAAGTCGAACGGT
CTCTTCGGAGATAGTGGCGGACGGGTGAGTAACGCGTGAGAATCTAGCTTCAGGTCGGGGACAACCACTG
GAAACGGTGGCTAATACCGGATGTGCCGAAAGGTGAAAGATTTATTGCCTGAAGATGAGCTCGCGTCTGA
TTAGCTAGTTGGTGTGGTAAGAGCGCACCAAGGCGACGATCAGTAGCTGGTCTGAGAGGATGATCAGCCA
CACTGGGACTGAGACACGGCCCAGACTCCTACGGGAGGCAGCAGTGGGGAATTTTCCGCAATGGGCGAAA
GCCTGACGGAGCAATACCGCGTGAGGGAGGAAGGCTCTTGGGTTGTAAACCTCTTTTCTCAGGGAATAAA
AAAATGAAGGTACCTGAGGAATAAGCATCGGCTAACTCCGTGCCAGCAGCCGCGGTAATACGGAGGATGC
AAGCGTTATCCGGAATGATTGGGCGTAAAGCGTCCGCAGGTGGCACTGTAAGTCTGCTGTTAAAGAGCAA
GGCTCAACCTTGTAAAGGCAGTGGAAACTACAGAGCTAGAGTACGTTCGGGGCAGAGGGAATTCCTGGTG
TAGCGGTGAAATGCGTAGAGATCAGGAAGAACACCGGTGGCGAAAGCGCTCTGCTAGGCCGTAACTGACA
CTGAGGGACGAAAGCTAGGGGAGCGAATGGGATTAGATACCCCAGTAGTCCTAGCCGTAAACGATGGATA
CTAGGCGTGGCTTGTATCGACCCGAGCCGTGCCGGAGCCAACGCGTTAAGTATCCCGCCTGGGGAGTACG
CACGCAAGTGTGAAACTCAAAGGAATTGACGGGGGCCCGCACAAGCGGTGGAGTATGTGGTTTAATTCGA
TGCAACGCGAAGAACCTTACCAAGACTTGACATGTCGCGAATCTTCTTGAAAGGGAAGAGTGCCTTAGGG
AGCGCGAACACAGGTGGTGCATGGCTGTCGTCAGCTCGTGTCGTGAGATGTTGGGTTAAGTCCCGCAACG
AGCGCAACCCTCGTTTTTAGTTGCCAGCATTAAGTTGGGCACTCTAGAGAGACTGCCGGTGACAAACCGG
AGGAAGGTGGGGATGACGTCAAGTCAGCATGCCCCTTACGTCTTGGGCTACACACGTACTACAATGCTAC
GGACAGAGGGCAGCAAGCTAGCGATAGCAAGCAAATCCCGTAAACCGTAGCTCAGTTCAGATCGCAGGCT
GCAACTCGCCTGCGTGAAGGAGGAATCGCTAGTAATTGCAGGTCAGCATACTGCAGTGAATTCGTTCCCG
GGCCTTGTACACACCGCCCGTCACACCATGGAAGCTGGCAACGCCCGAAGTCATTACTCCAACTTTTAGG
AGAGGAGGATGCCTAAGGCAGTGCTGGTGACTGGGGTGAAGTCGTAACAAGGTAGCCGTACCGGAAGGTG
TGGCTGGATCACCTCCTTT</t>
  </si>
  <si>
    <t>GAAACGGAGAGTTTGATCCTGGCTCAGGATGAACGCTGGCGGTATGCTTAACACATGCAAGTCGAACGGT
CTCTTCGGAGATAGTGGCGGACGGGTGAGTAACGCGTGAGAATCTAGCTTCAGGTCGGGGACAACCACTG
GAAACGGTGGCTAATACCGGATGTGCCGAAAGGTGAAAGATTTATTGCCTGAAGATGAGCTCGCGTCTGA
TTAGCTAGTTGGTGTGGTAAGAGCGCACCAAGGCGACGATCAGTAGCTGGTCTGAGAGGATGATCAGCCA
CACTGGGACTGAGACACGGCCCAGACTCCTACGGGAGGCAGCAGTGGGGAATTTTCCGCAATGGGCGAAA
GCCTGACGGAGCAATACCGCGTGAGGGAGGAAGGCTCTTGGGTTGTAAACCTCTTTTCTCAGGGAATAAA
AAAATGAAGGTACCTGAGGAATAAGCATCGGCTAACTCCGTGCCAGCAGCCGCGGTAATACGGAGGATGC
AAGCGTTATCCGGAATGATTGGGCGTAAAGCGTCCGCAGGTGGCACTGTAAGTCTGCTGTTAAAGAGCAA
GGCTCAACCTTGTAAAGGCAGTGGAAACTACAGAGCTAGAGTACGTTCGGGGCAGAGGGAATTCCTGGTG
TAGCGGTGAAATGCGTAGAGATCAGGAAGAACACCGGTGGCGAAAGCGCTCTGCTAGGCCGTAACTGACA
CTGAGGGACGAAAGCTAGGGGAGCGAATGGGATTAGATACCCCAGTAGTCCTAGCCGTAAACGATGGATA
CTAGGCGTGGCTTGTATCGACCCGAGCCGTGCCGGAGCCAACGCGTTAAGTATCCCGCCTGGGGAGTACG
CACGCAAGTGTGAAACTCAAAGGAATTGACGGGGGCCCGCACAAGCGGTGGAGTATGTGGTTTAATTCGA
TGCAACGCGAAGAACCTTACCAAGACTTGACATGTCGCGAATCTTCTTGAAAGGGAAGAGTGCCTTAGGG
AGCGCGAACACAGGTGGTGCATGGCTGTCGTCAGCTCGTGTCGTGAGATGTTGGGTTAAGTCCCGCAACG
AGCGCAACCCTCGTTTTTAGTTGCCAGCATTAAGTTGGGCACTCTAGAGAGACTGCCGGTGACAAACCGG
AGGAAGGTGGGGATGACGTCAAGTCAGCATGCCCCTTACGTCTTGGGCTACACACGTACTACAATGCTAC
GGACAGAGGGCAGCAAGCTAGCGATAGCAAGCAAATCCCGTAAACCGTAGCTCAGTTCAGATCGCAGGCT
GCAACTCGCCTGCGTGAAGGAGGAATCGCTAGTAATTGCAGGTCAGCATACTGCAGTGAATTCGTTCCCG
GGCCTTGTACACACCGCCCGTCACACCATGGAAGCTGGCAACGCCCGAAGTCATTACTCCAACTTTTAGG
AGAGGAGGATGCCTAAGGCAGTGCTGGTGACTGGGGTGAAGTCGTAACAAGGTAGCCGTACCGGAAGGTG
TGGCTGGATCACCTCCTTT</t>
  </si>
  <si>
    <t>GGTCAAGCTAATAAGGGCTAATGGTGGATACCTAGGCACACAGAGGCGAAGAAGGACGTGGTTACCGACG
AAATACTCCGGGGAGTTGGAAGCAAACATTGAGCCGGAGGTGTCCGAATGGGGCAACCCTAAATACTACC
TGTTGAATATATAGACAGGAAAGAGCCAACCCAGCGAACTGAAACATCTTAGTAGCTGGAGGAAGAGAAA
TCAAAAGAGATTCCCTGAGTAGTGGTGAGCGAAAGGGGAAGAGCCTAAACCAGTTGGTTTACTGACTGGG
GTAGTGGGACAGCGATATCGAATCACGGAGACTAGACGAAGCAGCTAAATACTGCACCAGAGGAGGTGAA
AGTCCTGTAGTCGAAAGTCAAAGGATAGTAGCTGAATCCCGAGTAGCATGGGGCACGAGGAATCCCATGT
GAATCAGCGAGGACCATCTCGTAAGGCTAAATACTACTGTGTGACCGATAGTGAACCAGTACCGCGAGGG
AAAGGTGAAAAGAACCCCGCAAGGGGAGTGAAATAGAACATGAAACCATTAGCTTACAAGCAGTGGGAGT
CCGATTAAACGGATGACCGCGTGCCTGTTGAAGAATGAGCCGGCGACTTATAGGCACTGGTAGGTTAAAG
CGGAAATGCTGGAGCCAAAGGGAAACCGAGTCTGAAAAGGGCGATAATCAGTGTTTATAGACCCGAACCC
TGGTGATCTAACCATGGCCAGGATGAAGCTTGGGTAACACCAAGTGGAGGTCCGAACCGACCGATGTTGA
AAAATCGGCGGATGAGTTGTGGTTAGGGGTGAAATGCCAATCGAACCAGGAGCTAGCTGGTTCTCCCCGA
AATGTGTTGAGGCGCAGCGGTAACGATTATATCTGGGGGGTAAAGCACTGTTTCGGTGCGGGCTGGGAGA
CCGGTACCAAATCGAGACAAACTCAGAATACCCAGAGCACACGTTGCCAGTGAGACGGTGGGGGATAAGC
TTCATCGTCAAGAGGGAAACAGCCCAGACCACCAGCTAAGGTCCCCAAATCATCGCTAAGTGATAAAGGA
GGTGAGATTGCCTAGACAACTAGGAGGTTTGCCTAGAAGCAGCCACCCTTGAAAGAGTGCGTAATAGCTC
ACTAGTCAAGCGATCTTGCGCCGAAAATGAACGGGGCTAAGCGATGTACCGAAGCTGTGGGATTAATTTA
TTAATCGGTAGGGGAGCGTTCCGTAGTAGGAAGAAGCAGTAGCGGCGAGCAGCTGTGGACGAGACGGAAG
TGAGAATGTCGGCTTGAGTAGCGCAAACATTGGTGAGAATCCAATGCCCCGAAACCCTAAGGGTTCCAGA
GCCAGGTTCGTCCACTCTGGGTTAGTCGGGACCTAAGGCGAGGCCGAAAGGCGTAGTCGATGGACACAGG
GTCAACAATCCCTGACTACTGTATGGGAGCATTATTAGGGACGCATGAAAGATAGCCATACCCTGATTGG
TTTGGGAGGAGTTTACGAACTCCGAGTGGTGAAGGATAGTGTCAAGAAAAGCTAGTAATGTGATGAACAT
ATGGTACCCGTACCCGAAACCGACACAGGTAGGGAGGTTGAGAATACCAAGGGGCGCGAGATAACTCTCT
CTAAGGAACTCGGCAAAATGGCCCCGTAACTTCGGAAGAAGGGGTGCCCACCTAAGAAGTGGGTCGCAGT
GAAGAGATCCAGGCGACTGTTTACCAAAAACACAGGTCTCCGCAAACTCGTAAGAGGAAGTATGGGGGCT
GACGCCTGCCCAGTGCCGGAAGGTTAAGGAAGTTGGTCAGGGCGAAAGCTTAAAGCTGACGACCGAAGCC
CCGGTGAACGGCGGCCGTAACTATAACGGTCCTAAGGTAGCGAAATTCCTTGTCGGGTAAGTTCCGACCC
GCACGAAAGGCGTAACGATCTGGATGGTGTCTCAGAGAGAGACTCGGCGAAATAGGAATGTCTGTGAAGA
TACGGACTGCCTGCACCTGGACAGAAAGACCCTATGAAGCTTTACTGTAGCCTGGAATTGTGTCCGGGCT
TCGCTTGCGCAGGATAGGTGGGAAGCGATGAAGTATTCCTTGTGGGGAATATGGAGCTAACGGTGAGATA
CCACTCTGGCGAAGCTAGGATTCTAACTTATTTCCGTTATCCGGAAAAAGGACAGTTTCAGGTGGGCAGT
TTGACTGGGGCGGTCGCCTCCTAAAAGGTAACGGAGGCGCGCAAAGGTTCCCTCAGCACGCTTGGAAACC
GTGCGGCGAGTGTAAAGGCATAAAGGGAGCTTGACTGCAAGACCGACAAGTCGAGCAGGTACGAAAGTAG
GCCTTAGTGATCCGACGGCGCAGAATGGAATGGCCGTCGCTCAACGGATAAAAGTTACTCTAGGGATAAC
AGGCTGATCTCCCCCAAGAGTCCACATCGACGGGGAGGTTTGGCACCTCGATGTCGGCTCATCGCAACCT
GGGGCGGAAGTACGTCCCAAGGGTTGGGCTGTTCGCCCATTAAAGCGGTACGTGAGCTGGGTTCAGAACG
TCGTGAGACAGTTCGGTCCATATCCGGTGCAGGCGTAAGAGCATTGAGAGGAGCCTTCCTTAGTACGAGA
GGACCGGGAAGGACGCACCGCTGGTGTACCAGTTATTGTACCCGCAGTAAACGCTGGGTAGCCAAGTGCG
GAGCGGATAACCGCTGAAAGCATCTAAGTGGGAAGCCCACCTCAAGATGAGTGCTCTCACTACAAAAAGT
AGGTAAGGTCACGGGCAGAACACCCGTTTATAGGCTTTAAGTGGAAGTGCAGTAATGTATGAAGCTGAGG
AGTACTAACAGACCGAGGGCTTGACCTC</t>
  </si>
  <si>
    <t>TCCTGGTGCCTATGGTGCAGTGGTACCACTCTGACCCCATCCCGAACTCAGAGGTGAAACGCTGCTATGG
CTACGATAGTCTAGGGGTTGCCCTATGCCACAATCGCTCGGTGCCAGGT</t>
  </si>
  <si>
    <t>GGGTCCGTAACGGTTTCGACAGGTTGGCGAACGCTACTCTGTGATTCAGGTCGAGAGTGAGTCTCCTCTC
GCAAATCAAGGCTCAAAACAAAAGTAAATGCGAATAACATCGTTAAATTTGCTCGTAAGGACGCTCTAGT
AGCTGCCTAAATAGCCTCTTTCAGGTTCGAGCGTCTTCGGTTTGACTCCGTTAAGGACTGAAGACCAACC
CCCAACGGATGCTCTAGCAAGTGTTCTCTGGTTGGCTTGCTAGCTAAGATTTAATCAGAGCATCCTACGT
TCGGGATAATGAACGATTCCCGCCTTGAGGGTCAGAAAGGCTAAACCTGTGAATGAGCGGGGGGTCAATA
CCCAATTTGGACAGCAGTTCGACTCTGCTCGGATCCACTA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</si>
  <si>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</si>
  <si>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</si>
  <si>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</si>
  <si>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</si>
  <si>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</si>
  <si>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</si>
  <si>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</si>
  <si>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</si>
  <si>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</si>
  <si>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</si>
  <si>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</si>
  <si>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</si>
  <si>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</si>
  <si>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</si>
  <si>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</si>
  <si>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</si>
  <si>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</si>
  <si>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</si>
  <si>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</si>
  <si>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</si>
  <si>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</si>
  <si>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</si>
  <si>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</si>
  <si>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</si>
  <si>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</si>
  <si>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</si>
  <si>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</si>
  <si>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</si>
  <si>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</si>
  <si>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</si>
  <si>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</si>
  <si>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</si>
  <si>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</si>
  <si>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</si>
  <si>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</si>
  <si>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</si>
  <si>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</si>
  <si>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</si>
  <si>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</si>
  <si>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</si>
  <si>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</si>
  <si>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</si>
  <si>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</si>
  <si>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</si>
  <si>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</si>
  <si>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</si>
  <si>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</si>
  <si>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</si>
  <si>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</si>
  <si>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</si>
  <si>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</si>
  <si>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</si>
  <si>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</si>
  <si>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</si>
  <si>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</si>
  <si>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</si>
  <si>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</si>
  <si>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</si>
  <si>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</si>
  <si>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</si>
  <si>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</si>
  <si>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</si>
  <si>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</si>
  <si>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</si>
  <si>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</si>
  <si>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</si>
  <si>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</si>
  <si>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</si>
  <si>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</si>
  <si>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</si>
  <si>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</si>
  <si>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</si>
  <si>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</si>
  <si>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</si>
  <si>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</si>
  <si>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</si>
  <si>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</si>
  <si>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</si>
  <si>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</si>
  <si>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</si>
  <si>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</si>
  <si>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</si>
  <si>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</si>
  <si>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</si>
  <si>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</si>
  <si>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</si>
  <si>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</si>
  <si>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</si>
  <si>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</si>
  <si>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</si>
  <si>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</si>
  <si>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</si>
  <si>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CGGGATGTAGCGCAGCTTGGTAGCGCGCCTGCTTTGGGAGCAGGATGCCGCAGGTTCAAATCCTGTCATCCCGA</t>
  </si>
  <si>
    <t>Length</t>
  </si>
  <si>
    <t>%A</t>
  </si>
  <si>
    <t>%G</t>
  </si>
  <si>
    <t>%C</t>
  </si>
  <si>
    <t>TOTAL</t>
  </si>
  <si>
    <t>Messenger RNA Composition</t>
  </si>
  <si>
    <t>Assumes composition of mRNA is the same as the composition of DNA</t>
  </si>
  <si>
    <t>There is a negligible error for including sequences of tRNA and rRNA</t>
  </si>
  <si>
    <t>bp</t>
  </si>
  <si>
    <t>U</t>
  </si>
  <si>
    <t>Total</t>
  </si>
  <si>
    <t>%U</t>
  </si>
  <si>
    <t>Global RNA composition</t>
  </si>
  <si>
    <t>rRNA</t>
  </si>
  <si>
    <t>tRNA</t>
  </si>
  <si>
    <t>mRNA</t>
  </si>
  <si>
    <t>Global 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</si>
</sst>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4" fillId="0" borderId="0" xfId="2"/>
    <xf numFmtId="2" fontId="0" fillId="0" borderId="0" xfId="0" applyNumberFormat="1" applyBorder="1" applyAlignment="1">
      <alignment vertical="center"/>
    </xf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 applyAlignment="1">
      <alignment horizontal="left"/>
    </xf>
    <xf numFmtId="0" fontId="0" fillId="0" borderId="0" xfId="0" applyAlignment="1"/>
    <xf numFmtId="0" fontId="6" fillId="0" borderId="0" xfId="0" applyFont="1" applyAlignment="1">
      <alignment vertical="center"/>
    </xf>
    <xf numFmtId="165" fontId="0" fillId="0" borderId="0" xfId="1" applyNumberFormat="1" applyFont="1"/>
    <xf numFmtId="10" fontId="0" fillId="0" borderId="0" xfId="1" applyNumberFormat="1" applyFont="1"/>
    <xf numFmtId="165" fontId="0" fillId="0" borderId="0" xfId="1" applyNumberFormat="1" applyFont="1" applyBorder="1"/>
    <xf numFmtId="0" fontId="0" fillId="0" borderId="0" xfId="0" applyFill="1" applyBorder="1" applyAlignment="1">
      <alignment horizontal="center"/>
    </xf>
    <xf numFmtId="10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1" fontId="0" fillId="0" borderId="0" xfId="0" applyNumberFormat="1" applyBorder="1"/>
    <xf numFmtId="0" fontId="0" fillId="0" borderId="0" xfId="0" applyBorder="1" applyAlignment="1"/>
    <xf numFmtId="166" fontId="0" fillId="0" borderId="0" xfId="0" applyNumberFormat="1" applyBorder="1"/>
    <xf numFmtId="165" fontId="0" fillId="0" borderId="0" xfId="0" applyNumberFormat="1" applyBorder="1"/>
    <xf numFmtId="9" fontId="0" fillId="0" borderId="0" xfId="0" applyNumberFormat="1"/>
    <xf numFmtId="0" fontId="5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na-seqblog.com/rpkm-fpkm-and-tpm-clearly-explained/" TargetMode="External"/><Relationship Id="rId2" Type="http://schemas.openxmlformats.org/officeDocument/2006/relationships/hyperlink" Target="https://www.uniprot.org/proteomes/UP000002483" TargetMode="External"/><Relationship Id="rId1" Type="http://schemas.openxmlformats.org/officeDocument/2006/relationships/hyperlink" Target="https://www.ncbi.nlm.nih.gov/pubmed/2171155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zusa.or.jp/codon/cgi-bin/showcodon.cgi?species=1036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activeCell="D27" sqref="D27"/>
    </sheetView>
  </sheetViews>
  <sheetFormatPr defaultRowHeight="15"/>
  <cols>
    <col min="2" max="2" width="9.7109375" customWidth="1"/>
    <col min="3" max="3" width="12" customWidth="1"/>
    <col min="4" max="4" width="19.28515625" customWidth="1"/>
    <col min="5" max="5" width="12.28515625" customWidth="1"/>
    <col min="6" max="6" width="11.28515625" customWidth="1"/>
    <col min="7" max="7" width="18.28515625" customWidth="1"/>
    <col min="8" max="9" width="11.5703125" customWidth="1"/>
    <col min="10" max="10" width="12.85546875" customWidth="1"/>
    <col min="11" max="11" width="5.7109375" customWidth="1"/>
    <col min="12" max="12" width="5.28515625" customWidth="1"/>
    <col min="13" max="13" width="5" customWidth="1"/>
    <col min="14" max="14" width="5.28515625" customWidth="1"/>
    <col min="15" max="15" width="6" customWidth="1"/>
    <col min="16" max="16" width="6.7109375" customWidth="1"/>
    <col min="17" max="17" width="6.5703125" customWidth="1"/>
    <col min="18" max="18" width="6.28515625" customWidth="1"/>
  </cols>
  <sheetData>
    <row r="1" spans="1:19" ht="21">
      <c r="A1" s="3" t="s">
        <v>41</v>
      </c>
    </row>
    <row r="2" spans="1:19">
      <c r="A2" t="s">
        <v>48</v>
      </c>
    </row>
    <row r="3" spans="1:19">
      <c r="A3" t="s">
        <v>42</v>
      </c>
      <c r="C3" t="s">
        <v>43</v>
      </c>
      <c r="F3" s="4" t="s">
        <v>44</v>
      </c>
    </row>
    <row r="4" spans="1:19">
      <c r="C4" t="s">
        <v>45</v>
      </c>
      <c r="F4" s="4" t="s">
        <v>46</v>
      </c>
    </row>
    <row r="5" spans="1:19">
      <c r="F5" s="4" t="s">
        <v>47</v>
      </c>
    </row>
    <row r="6" spans="1:19">
      <c r="N6" t="str">
        <f>TRIM(J13)</f>
        <v>AAAACGGAGAGTTTGATCCTGGCTCAGGATGAACGCTGGCGGTATGCTTAACACATGCAAGTCGAACGGT
CTCTTCGGAGATAGTGGCGGACGGGTGAGTAACGCGTGAGAATCTAGCTTCAGGTCGGGGACAACCACTG
GAAACGGTGGCTAATACCGGATGTGCCGAAAGGTGAAAGATTTATTGCCTGAAGATGAGCTCGCGTCTGA
TTAGCTAGTTGGTGTGGTAAGAGCGCACCAAGGCGACGATCAGTAGCTGGTCTGAGAGGATGATCAGCCA
CACTGGGACTGAGACACGGCCCAGACTCCTACGGGAGGCAGCAGTGGGGAATTTTCCGCAATGGGCGAAA
GCCTGACGGAGCAATACCGCGTGAGGGAGGAAGGCTCTTGGGTTGTAAACCTCTTTTCTCAGGGAATAAA
AAAATGAAGGTACCTGAGGAATAAGCATCGGCTAACTCCGTGCCAGCAGCCGCGGTAATACGGAGGATGC
AAGCGTTATCCGGAATGATTGGGCGTAAAGCGTCCGCAGGTGGCACTGTAAGTCTGCTGTTAAAGAGCAA
GGCTCAACCTTGTAAAGGCAGTGGAAACTACAGAGCTAGAGTACGTTCGGGGCAGAGGGAATTCCTGGTG
TAGCGGTGAAATGCGTAGAGATCAGGAAGAACACCGGTGGCGAAAGCGCTCTGCTAGGCCGTAACTGACA
CTGAGGGACGAAAGCTAGGGGAGCGAATGGGATTAGATACCCCAGTAGTCCTAGCCGTAAACGATGGATA
CTAGGCGTGGCTTGTATCGACCCGAGCCGTGCCGGAGCCAACGCGTTAAGTATCCCGCCTGGGGAGTACG
CACGCAAGTGTGAAACTCAAAGGAATTGACGGGGGCCCGCACAAGCGGTGGAGTATGTGGTTTAATTCGA
TGCAACGCGAAGAACCTTACCAAGACTTGACATGTCGCGAATCTTCTTGAAAGGGAAGAGTGCCTTAGGG
AGCGCGAACACAGGTGGTGCATGGCTGTCGTCAGCTCGTGTCGTGAGATGTTGGGTTAAGTCCCGCAACG
AGCGCAACCCTCGTTTTTAGTTGCCAGCATTAAGTTGGGCACTCTAGAGAGACTGCCGGTGACAAACCGG
AGGAAGGTGGGGATGACGTCAAGTCAGCATGCCCCTTACGTCTTGGGCTACACACGTACTACAATGCTAC
GGACAGAGGGCAGCAAGCTAGCGATAGCAAGCAAATCCCGTAAACCGTAGCTCAGTTCAGATCGCAGGCT
GCAACTCGCCTGCGTGAAGGAGGAATCGCTAGTAATTGCAGGTCAGCATACTGCAGTGAATTCGTTCCCG
GGCCTTGTACACACCGCCCGTCACACCATGGAAGCTGGCAACGCCCGAAGTCATTACTCCAACTTTTAGG
AGAGGAGGATGCCTAAGGCAGTGCTGGTGACTGGGGTGAAGTCGTAACAAGGTAGCCGTACCGGAAGGTG
TGGCTGGATCACCTCCTTT</v>
      </c>
    </row>
    <row r="7" spans="1:19" ht="18.75">
      <c r="B7" s="6"/>
      <c r="C7" s="6"/>
      <c r="D7" s="25" t="s">
        <v>35</v>
      </c>
      <c r="E7" s="25"/>
      <c r="F7" s="25"/>
      <c r="G7" s="25" t="s">
        <v>36</v>
      </c>
      <c r="H7" s="25"/>
      <c r="I7" s="25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>
      <c r="B8" s="6"/>
      <c r="C8" s="6"/>
      <c r="D8" s="6" t="s">
        <v>38</v>
      </c>
      <c r="E8" s="5">
        <f>SUM(E11:E25)</f>
        <v>7390202.8543083211</v>
      </c>
      <c r="F8" s="6"/>
      <c r="G8" s="6" t="s">
        <v>38</v>
      </c>
      <c r="H8" s="5">
        <f>SUM(H11:H25)</f>
        <v>7285498.7330193026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ht="30">
      <c r="B9" s="6"/>
      <c r="C9" s="6"/>
      <c r="D9" s="18" t="s">
        <v>39</v>
      </c>
      <c r="E9" s="5">
        <f>E8/1000000</f>
        <v>7.3902028543083214</v>
      </c>
      <c r="F9" s="6"/>
      <c r="G9" s="18" t="s">
        <v>39</v>
      </c>
      <c r="H9" s="5">
        <f>H8/1000000</f>
        <v>7.2854987330193026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>
      <c r="A10" s="19" t="s">
        <v>0</v>
      </c>
      <c r="B10" s="19" t="s">
        <v>1</v>
      </c>
      <c r="C10" s="19" t="s">
        <v>37</v>
      </c>
      <c r="D10" s="19" t="s">
        <v>33</v>
      </c>
      <c r="E10" s="19" t="s">
        <v>34</v>
      </c>
      <c r="F10" s="19" t="s">
        <v>40</v>
      </c>
      <c r="G10" s="19" t="s">
        <v>33</v>
      </c>
      <c r="H10" s="19" t="s">
        <v>34</v>
      </c>
      <c r="I10" s="19" t="s">
        <v>40</v>
      </c>
      <c r="J10" s="8" t="s">
        <v>32</v>
      </c>
      <c r="K10" s="14" t="s">
        <v>356</v>
      </c>
      <c r="L10" s="14" t="s">
        <v>470</v>
      </c>
      <c r="M10" s="14" t="s">
        <v>358</v>
      </c>
      <c r="N10" s="14" t="s">
        <v>359</v>
      </c>
      <c r="O10" s="14" t="s">
        <v>462</v>
      </c>
      <c r="P10" s="14" t="s">
        <v>472</v>
      </c>
      <c r="Q10" s="14" t="s">
        <v>463</v>
      </c>
      <c r="R10" s="14" t="s">
        <v>464</v>
      </c>
      <c r="S10" s="6"/>
    </row>
    <row r="11" spans="1:19">
      <c r="A11" s="6" t="s">
        <v>16</v>
      </c>
      <c r="B11" s="6" t="s">
        <v>31</v>
      </c>
      <c r="C11" s="6">
        <v>94</v>
      </c>
      <c r="D11" s="6">
        <v>366</v>
      </c>
      <c r="E11" s="7">
        <f>D11/(C11/1000)</f>
        <v>3893.6170212765956</v>
      </c>
      <c r="F11" s="20">
        <f>E11/$E$9</f>
        <v>526.86199527076644</v>
      </c>
      <c r="G11" s="6">
        <v>277</v>
      </c>
      <c r="H11" s="6">
        <f>G11/(C11/1000)</f>
        <v>2946.8085106382978</v>
      </c>
      <c r="I11" s="20">
        <f>H11/$H$9</f>
        <v>404.47587991235059</v>
      </c>
      <c r="J11" s="21" t="s">
        <v>361</v>
      </c>
      <c r="K11" s="6">
        <v>22</v>
      </c>
      <c r="L11" s="6">
        <v>19</v>
      </c>
      <c r="M11" s="6">
        <v>29</v>
      </c>
      <c r="N11" s="6">
        <v>24</v>
      </c>
      <c r="O11" s="13">
        <f>K11/$C11*$F11/1000000</f>
        <v>1.2330812655273257E-4</v>
      </c>
      <c r="P11" s="13">
        <f t="shared" ref="P11:R11" si="0">L11/$C11*$F11/1000000</f>
        <v>1.0649338202281449E-4</v>
      </c>
      <c r="Q11" s="13">
        <f t="shared" si="0"/>
        <v>1.6254253045587476E-4</v>
      </c>
      <c r="R11" s="13">
        <f t="shared" si="0"/>
        <v>1.3451795623934461E-4</v>
      </c>
      <c r="S11" s="22">
        <f>SUM(O11:R11)</f>
        <v>5.2686199527076641E-4</v>
      </c>
    </row>
    <row r="12" spans="1:19">
      <c r="A12" s="6" t="s">
        <v>15</v>
      </c>
      <c r="B12" s="6" t="s">
        <v>30</v>
      </c>
      <c r="C12" s="6">
        <v>460</v>
      </c>
      <c r="D12" s="6">
        <v>2111</v>
      </c>
      <c r="E12" s="7">
        <f t="shared" ref="E12:E25" si="1">D12/(C12/1000)</f>
        <v>4589.1304347826081</v>
      </c>
      <c r="F12" s="20">
        <f t="shared" ref="F12:F25" si="2">E12/$E$9</f>
        <v>620.97489409336697</v>
      </c>
      <c r="G12" s="6">
        <v>892</v>
      </c>
      <c r="H12" s="6">
        <f t="shared" ref="H12:H25" si="3">G12/(C12/1000)</f>
        <v>1939.1304347826085</v>
      </c>
      <c r="I12" s="20">
        <f t="shared" ref="I12:I25" si="4">H12/$H$9</f>
        <v>266.16303232530817</v>
      </c>
      <c r="J12" s="21" t="s">
        <v>362</v>
      </c>
      <c r="K12" s="6">
        <v>126</v>
      </c>
      <c r="L12" s="6">
        <v>94</v>
      </c>
      <c r="M12" s="6">
        <v>129</v>
      </c>
      <c r="N12" s="6">
        <v>111</v>
      </c>
      <c r="O12" s="13">
        <f t="shared" ref="O12:O25" si="5">K12/$C12*$F12/1000000</f>
        <v>1.7009312316470485E-4</v>
      </c>
      <c r="P12" s="13">
        <f t="shared" ref="P12:P25" si="6">L12/$C12*$F12/1000000</f>
        <v>1.2689486966255761E-4</v>
      </c>
      <c r="Q12" s="13">
        <f t="shared" ref="Q12:Q25" si="7">M12/$C12*$F12/1000000</f>
        <v>1.7414295943053116E-4</v>
      </c>
      <c r="R12" s="13">
        <f t="shared" ref="R12:R25" si="8">N12/$C12*$F12/1000000</f>
        <v>1.4984394183557333E-4</v>
      </c>
      <c r="S12" s="22">
        <f t="shared" ref="S12:S25" si="9">SUM(O12:R12)</f>
        <v>6.2097489409336688E-4</v>
      </c>
    </row>
    <row r="13" spans="1:19">
      <c r="A13" s="6" t="s">
        <v>7</v>
      </c>
      <c r="B13" s="6" t="s">
        <v>22</v>
      </c>
      <c r="C13" s="6">
        <v>1489</v>
      </c>
      <c r="D13" s="6">
        <v>147998</v>
      </c>
      <c r="E13" s="7">
        <f t="shared" si="1"/>
        <v>99394.224311618527</v>
      </c>
      <c r="F13" s="20">
        <f t="shared" si="2"/>
        <v>13449.458190944508</v>
      </c>
      <c r="G13" s="6">
        <v>185624</v>
      </c>
      <c r="H13" s="6">
        <f t="shared" si="3"/>
        <v>124663.5325721961</v>
      </c>
      <c r="I13" s="20">
        <f t="shared" si="4"/>
        <v>17111.187187116873</v>
      </c>
      <c r="J13" s="21" t="s">
        <v>363</v>
      </c>
      <c r="K13" s="6">
        <v>390</v>
      </c>
      <c r="L13" s="6">
        <v>298</v>
      </c>
      <c r="M13" s="6">
        <v>468</v>
      </c>
      <c r="N13" s="6">
        <v>333</v>
      </c>
      <c r="O13" s="13">
        <f t="shared" si="5"/>
        <v>3.5226922058215968E-3</v>
      </c>
      <c r="P13" s="13">
        <f t="shared" si="6"/>
        <v>2.6916981470124003E-3</v>
      </c>
      <c r="Q13" s="13">
        <f t="shared" si="7"/>
        <v>4.2272306469859165E-3</v>
      </c>
      <c r="R13" s="13">
        <f t="shared" si="8"/>
        <v>3.0078371911245946E-3</v>
      </c>
      <c r="S13" s="22">
        <f t="shared" si="9"/>
        <v>1.3449458190944508E-2</v>
      </c>
    </row>
    <row r="14" spans="1:19">
      <c r="A14" s="6" t="s">
        <v>8</v>
      </c>
      <c r="B14" s="6" t="s">
        <v>23</v>
      </c>
      <c r="C14" s="6">
        <v>1489</v>
      </c>
      <c r="D14" s="6">
        <v>147193</v>
      </c>
      <c r="E14" s="7">
        <f t="shared" si="1"/>
        <v>98853.593015446604</v>
      </c>
      <c r="F14" s="20">
        <f t="shared" si="2"/>
        <v>13376.303054768949</v>
      </c>
      <c r="G14" s="6">
        <v>185038</v>
      </c>
      <c r="H14" s="6">
        <f t="shared" si="3"/>
        <v>124269.97985224982</v>
      </c>
      <c r="I14" s="20">
        <f t="shared" si="4"/>
        <v>17057.168548946967</v>
      </c>
      <c r="J14" s="21" t="s">
        <v>363</v>
      </c>
      <c r="K14" s="6">
        <v>390</v>
      </c>
      <c r="L14" s="6">
        <v>298</v>
      </c>
      <c r="M14" s="6">
        <v>468</v>
      </c>
      <c r="N14" s="6">
        <v>333</v>
      </c>
      <c r="O14" s="13">
        <f t="shared" si="5"/>
        <v>3.5035313575284685E-3</v>
      </c>
      <c r="P14" s="13">
        <f t="shared" si="6"/>
        <v>2.6770572937012405E-3</v>
      </c>
      <c r="Q14" s="13">
        <f t="shared" si="7"/>
        <v>4.2042376290341629E-3</v>
      </c>
      <c r="R14" s="13">
        <f t="shared" si="8"/>
        <v>2.9914767745050771E-3</v>
      </c>
      <c r="S14" s="22">
        <f t="shared" si="9"/>
        <v>1.3376303054768949E-2</v>
      </c>
    </row>
    <row r="15" spans="1:19">
      <c r="A15" s="6" t="s">
        <v>9</v>
      </c>
      <c r="B15" s="6" t="s">
        <v>24</v>
      </c>
      <c r="C15" s="6">
        <v>1489</v>
      </c>
      <c r="D15" s="6">
        <v>147022</v>
      </c>
      <c r="E15" s="7">
        <f t="shared" si="1"/>
        <v>98738.750839489585</v>
      </c>
      <c r="F15" s="20">
        <f t="shared" si="2"/>
        <v>13360.763268078241</v>
      </c>
      <c r="G15" s="6">
        <v>186336</v>
      </c>
      <c r="H15" s="6">
        <f t="shared" si="3"/>
        <v>125141.70584284754</v>
      </c>
      <c r="I15" s="20">
        <f t="shared" si="4"/>
        <v>17176.82075431307</v>
      </c>
      <c r="J15" s="21" t="s">
        <v>363</v>
      </c>
      <c r="K15" s="6">
        <v>390</v>
      </c>
      <c r="L15" s="6">
        <v>298</v>
      </c>
      <c r="M15" s="6">
        <v>468</v>
      </c>
      <c r="N15" s="6">
        <v>333</v>
      </c>
      <c r="O15" s="13">
        <f t="shared" si="5"/>
        <v>3.4994611649096802E-3</v>
      </c>
      <c r="P15" s="13">
        <f t="shared" si="6"/>
        <v>2.6739472490848329E-3</v>
      </c>
      <c r="Q15" s="13">
        <f t="shared" si="7"/>
        <v>4.1993533978916166E-3</v>
      </c>
      <c r="R15" s="13">
        <f t="shared" si="8"/>
        <v>2.9880014561921115E-3</v>
      </c>
      <c r="S15" s="22">
        <f t="shared" si="9"/>
        <v>1.3360763268078241E-2</v>
      </c>
    </row>
    <row r="16" spans="1:19">
      <c r="A16" s="6" t="s">
        <v>2</v>
      </c>
      <c r="B16" s="6" t="s">
        <v>17</v>
      </c>
      <c r="C16" s="6">
        <v>1489</v>
      </c>
      <c r="D16" s="6">
        <v>4100973</v>
      </c>
      <c r="E16" s="7">
        <f t="shared" si="1"/>
        <v>2754179.3149764943</v>
      </c>
      <c r="F16" s="20">
        <f t="shared" si="2"/>
        <v>372679.79908980033</v>
      </c>
      <c r="G16" s="6">
        <v>4194480</v>
      </c>
      <c r="H16" s="6">
        <f t="shared" si="3"/>
        <v>2816977.8374748151</v>
      </c>
      <c r="I16" s="20">
        <f t="shared" si="4"/>
        <v>386655.45636673045</v>
      </c>
      <c r="J16" s="21" t="s">
        <v>364</v>
      </c>
      <c r="K16" s="6">
        <v>389</v>
      </c>
      <c r="L16" s="6">
        <v>298</v>
      </c>
      <c r="M16" s="6">
        <v>469</v>
      </c>
      <c r="N16" s="6">
        <v>333</v>
      </c>
      <c r="O16" s="13">
        <f t="shared" si="5"/>
        <v>9.7362284651398484E-2</v>
      </c>
      <c r="P16" s="13">
        <f t="shared" si="6"/>
        <v>7.4586017547857958E-2</v>
      </c>
      <c r="Q16" s="13">
        <f t="shared" si="7"/>
        <v>0.11738537661055497</v>
      </c>
      <c r="R16" s="13">
        <f t="shared" si="8"/>
        <v>8.3346120279988931E-2</v>
      </c>
      <c r="S16" s="22">
        <f t="shared" si="9"/>
        <v>0.37267979908980037</v>
      </c>
    </row>
    <row r="17" spans="1:19">
      <c r="A17" s="6" t="s">
        <v>6</v>
      </c>
      <c r="B17" s="6" t="s">
        <v>21</v>
      </c>
      <c r="C17" s="6">
        <v>4299</v>
      </c>
      <c r="D17" s="6">
        <v>2934223</v>
      </c>
      <c r="E17" s="7">
        <f t="shared" si="1"/>
        <v>682536.17120260524</v>
      </c>
      <c r="F17" s="20">
        <f t="shared" si="2"/>
        <v>92356.892585797163</v>
      </c>
      <c r="G17" s="6">
        <v>2985028</v>
      </c>
      <c r="H17" s="6">
        <f t="shared" si="3"/>
        <v>694354.03582228418</v>
      </c>
      <c r="I17" s="20">
        <f t="shared" si="4"/>
        <v>95306.314813471326</v>
      </c>
      <c r="J17" s="21" t="s">
        <v>360</v>
      </c>
      <c r="K17" s="6">
        <v>1224</v>
      </c>
      <c r="L17" s="6">
        <v>991</v>
      </c>
      <c r="M17" s="6">
        <v>1184</v>
      </c>
      <c r="N17" s="6">
        <v>900</v>
      </c>
      <c r="O17" s="13">
        <f t="shared" si="5"/>
        <v>2.6295612124916427E-2</v>
      </c>
      <c r="P17" s="13">
        <f t="shared" si="6"/>
        <v>2.1289993150157008E-2</v>
      </c>
      <c r="Q17" s="13">
        <f t="shared" si="7"/>
        <v>2.5436278395343997E-2</v>
      </c>
      <c r="R17" s="13">
        <f t="shared" si="8"/>
        <v>1.9335008915379728E-2</v>
      </c>
      <c r="S17" s="22">
        <f t="shared" si="9"/>
        <v>9.2356892585797171E-2</v>
      </c>
    </row>
    <row r="18" spans="1:19">
      <c r="A18" s="6" t="s">
        <v>5</v>
      </c>
      <c r="B18" s="6" t="s">
        <v>20</v>
      </c>
      <c r="C18" s="6">
        <v>2828</v>
      </c>
      <c r="D18" s="6">
        <v>2935376</v>
      </c>
      <c r="E18" s="7">
        <f t="shared" si="1"/>
        <v>1037968.882602546</v>
      </c>
      <c r="F18" s="20">
        <f t="shared" si="2"/>
        <v>140452.01506172915</v>
      </c>
      <c r="G18" s="6">
        <v>2986370</v>
      </c>
      <c r="H18" s="6">
        <f t="shared" si="3"/>
        <v>1056000.7072135785</v>
      </c>
      <c r="I18" s="20">
        <f t="shared" si="4"/>
        <v>144945.56184981231</v>
      </c>
      <c r="J18" s="21" t="s">
        <v>365</v>
      </c>
      <c r="K18" s="6">
        <v>819</v>
      </c>
      <c r="L18" s="6">
        <v>542</v>
      </c>
      <c r="M18" s="6">
        <v>871</v>
      </c>
      <c r="N18" s="6">
        <v>596</v>
      </c>
      <c r="O18" s="13">
        <f t="shared" si="5"/>
        <v>4.0675459807480961E-2</v>
      </c>
      <c r="P18" s="13">
        <f t="shared" si="6"/>
        <v>2.6918314060628432E-2</v>
      </c>
      <c r="Q18" s="13">
        <f t="shared" si="7"/>
        <v>4.3258028684146424E-2</v>
      </c>
      <c r="R18" s="13">
        <f t="shared" si="8"/>
        <v>2.9600212509473332E-2</v>
      </c>
      <c r="S18" s="22">
        <f t="shared" si="9"/>
        <v>0.14045201506172914</v>
      </c>
    </row>
    <row r="19" spans="1:19">
      <c r="A19" s="6" t="s">
        <v>3</v>
      </c>
      <c r="B19" s="6" t="s">
        <v>18</v>
      </c>
      <c r="C19" s="6">
        <v>2828</v>
      </c>
      <c r="D19" s="6">
        <v>2935860</v>
      </c>
      <c r="E19" s="7">
        <f t="shared" si="1"/>
        <v>1038140.0282885432</v>
      </c>
      <c r="F19" s="20">
        <f t="shared" si="2"/>
        <v>140475.17351750785</v>
      </c>
      <c r="G19" s="6">
        <v>2988301</v>
      </c>
      <c r="H19" s="6">
        <f t="shared" si="3"/>
        <v>1056683.521923621</v>
      </c>
      <c r="I19" s="20">
        <f t="shared" si="4"/>
        <v>145039.28428873714</v>
      </c>
      <c r="J19" s="21" t="s">
        <v>365</v>
      </c>
      <c r="K19" s="6">
        <v>819</v>
      </c>
      <c r="L19" s="6">
        <v>542</v>
      </c>
      <c r="M19" s="6">
        <v>871</v>
      </c>
      <c r="N19" s="6">
        <v>596</v>
      </c>
      <c r="O19" s="13">
        <f t="shared" si="5"/>
        <v>4.0682166587991134E-2</v>
      </c>
      <c r="P19" s="13">
        <f t="shared" si="6"/>
        <v>2.6922752491686443E-2</v>
      </c>
      <c r="Q19" s="13">
        <f t="shared" si="7"/>
        <v>4.3265161291990574E-2</v>
      </c>
      <c r="R19" s="13">
        <f t="shared" si="8"/>
        <v>2.9605093145839704E-2</v>
      </c>
      <c r="S19" s="22">
        <f t="shared" si="9"/>
        <v>0.14047517351750785</v>
      </c>
    </row>
    <row r="20" spans="1:19">
      <c r="A20" s="6" t="s">
        <v>4</v>
      </c>
      <c r="B20" s="6" t="s">
        <v>19</v>
      </c>
      <c r="C20" s="6">
        <v>2828</v>
      </c>
      <c r="D20" s="6">
        <v>2935433</v>
      </c>
      <c r="E20" s="7">
        <f t="shared" si="1"/>
        <v>1037989.0381895333</v>
      </c>
      <c r="F20" s="20">
        <f t="shared" si="2"/>
        <v>140454.74240052953</v>
      </c>
      <c r="G20" s="6">
        <v>2988331</v>
      </c>
      <c r="H20" s="6">
        <f t="shared" si="3"/>
        <v>1056694.1301272984</v>
      </c>
      <c r="I20" s="20">
        <f t="shared" si="4"/>
        <v>145040.74035977171</v>
      </c>
      <c r="J20" s="21" t="s">
        <v>365</v>
      </c>
      <c r="K20" s="6">
        <v>819</v>
      </c>
      <c r="L20" s="6">
        <v>542</v>
      </c>
      <c r="M20" s="6">
        <v>871</v>
      </c>
      <c r="N20" s="6">
        <v>596</v>
      </c>
      <c r="O20" s="13">
        <f t="shared" si="5"/>
        <v>4.0676249655598899E-2</v>
      </c>
      <c r="P20" s="13">
        <f t="shared" si="6"/>
        <v>2.691883676841832E-2</v>
      </c>
      <c r="Q20" s="13">
        <f t="shared" si="7"/>
        <v>4.325886868135121E-2</v>
      </c>
      <c r="R20" s="13">
        <f t="shared" si="8"/>
        <v>2.9600787295161107E-2</v>
      </c>
      <c r="S20" s="22">
        <f t="shared" si="9"/>
        <v>0.14045474240052955</v>
      </c>
    </row>
    <row r="21" spans="1:19">
      <c r="A21" s="6" t="s">
        <v>12</v>
      </c>
      <c r="B21" s="6" t="s">
        <v>27</v>
      </c>
      <c r="C21" s="6">
        <v>119</v>
      </c>
      <c r="D21" s="6">
        <v>13174</v>
      </c>
      <c r="E21" s="7">
        <f t="shared" si="1"/>
        <v>110705.88235294117</v>
      </c>
      <c r="F21" s="20">
        <f t="shared" si="2"/>
        <v>14980.087087650394</v>
      </c>
      <c r="G21" s="6">
        <v>5384</v>
      </c>
      <c r="H21" s="6">
        <f t="shared" si="3"/>
        <v>45243.697478991598</v>
      </c>
      <c r="I21" s="20">
        <f t="shared" si="4"/>
        <v>6210.1029918430058</v>
      </c>
      <c r="J21" s="21" t="s">
        <v>366</v>
      </c>
      <c r="K21" s="6">
        <v>23</v>
      </c>
      <c r="L21" s="6">
        <v>28</v>
      </c>
      <c r="M21" s="6">
        <v>33</v>
      </c>
      <c r="N21" s="6">
        <v>35</v>
      </c>
      <c r="O21" s="13">
        <f t="shared" si="5"/>
        <v>2.8953109497139415E-3</v>
      </c>
      <c r="P21" s="13">
        <f t="shared" si="6"/>
        <v>3.5247263735647986E-3</v>
      </c>
      <c r="Q21" s="13">
        <f t="shared" si="7"/>
        <v>4.1541417974156553E-3</v>
      </c>
      <c r="R21" s="13">
        <f t="shared" si="8"/>
        <v>4.4059079669559985E-3</v>
      </c>
      <c r="S21" s="22">
        <f t="shared" si="9"/>
        <v>1.4980087087650393E-2</v>
      </c>
    </row>
    <row r="22" spans="1:19">
      <c r="A22" s="6" t="s">
        <v>14</v>
      </c>
      <c r="B22" s="6" t="s">
        <v>29</v>
      </c>
      <c r="C22" s="6">
        <v>119</v>
      </c>
      <c r="D22" s="6">
        <v>12996</v>
      </c>
      <c r="E22" s="7">
        <f t="shared" si="1"/>
        <v>109210.08403361346</v>
      </c>
      <c r="F22" s="20">
        <f t="shared" si="2"/>
        <v>14777.68421065011</v>
      </c>
      <c r="G22" s="6">
        <v>5385</v>
      </c>
      <c r="H22" s="6">
        <f t="shared" si="3"/>
        <v>45252.100840336134</v>
      </c>
      <c r="I22" s="20">
        <f t="shared" si="4"/>
        <v>6211.2564285056806</v>
      </c>
      <c r="J22" s="21" t="s">
        <v>366</v>
      </c>
      <c r="K22" s="6">
        <v>23</v>
      </c>
      <c r="L22" s="6">
        <v>28</v>
      </c>
      <c r="M22" s="6">
        <v>33</v>
      </c>
      <c r="N22" s="6">
        <v>35</v>
      </c>
      <c r="O22" s="13">
        <f t="shared" si="5"/>
        <v>2.8561910659239713E-3</v>
      </c>
      <c r="P22" s="13">
        <f t="shared" si="6"/>
        <v>3.4771021672117906E-3</v>
      </c>
      <c r="Q22" s="13">
        <f t="shared" si="7"/>
        <v>4.0980132684996107E-3</v>
      </c>
      <c r="R22" s="13">
        <f t="shared" si="8"/>
        <v>4.3463777090147386E-3</v>
      </c>
      <c r="S22" s="22">
        <f t="shared" si="9"/>
        <v>1.4777684210650111E-2</v>
      </c>
    </row>
    <row r="23" spans="1:19">
      <c r="A23" s="6" t="s">
        <v>13</v>
      </c>
      <c r="B23" s="6" t="s">
        <v>28</v>
      </c>
      <c r="C23" s="6">
        <v>119</v>
      </c>
      <c r="D23" s="6">
        <v>13063</v>
      </c>
      <c r="E23" s="7">
        <f t="shared" si="1"/>
        <v>109773.10924369749</v>
      </c>
      <c r="F23" s="20">
        <f t="shared" si="2"/>
        <v>14853.869563228869</v>
      </c>
      <c r="G23" s="6">
        <v>5375</v>
      </c>
      <c r="H23" s="6">
        <f t="shared" si="3"/>
        <v>45168.067226890758</v>
      </c>
      <c r="I23" s="20">
        <f t="shared" si="4"/>
        <v>6199.7220618789297</v>
      </c>
      <c r="J23" s="21" t="s">
        <v>366</v>
      </c>
      <c r="K23" s="6">
        <v>23</v>
      </c>
      <c r="L23" s="6">
        <v>28</v>
      </c>
      <c r="M23" s="6">
        <v>33</v>
      </c>
      <c r="N23" s="6">
        <v>35</v>
      </c>
      <c r="O23" s="13">
        <f t="shared" si="5"/>
        <v>2.8709159660022182E-3</v>
      </c>
      <c r="P23" s="13">
        <f t="shared" si="6"/>
        <v>3.4950281325244396E-3</v>
      </c>
      <c r="Q23" s="13">
        <f t="shared" si="7"/>
        <v>4.119140299046661E-3</v>
      </c>
      <c r="R23" s="13">
        <f t="shared" si="8"/>
        <v>4.3687851656555492E-3</v>
      </c>
      <c r="S23" s="22">
        <f t="shared" si="9"/>
        <v>1.4853869563228869E-2</v>
      </c>
    </row>
    <row r="24" spans="1:19">
      <c r="A24" s="6" t="s">
        <v>11</v>
      </c>
      <c r="B24" s="6" t="s">
        <v>26</v>
      </c>
      <c r="C24" s="6">
        <v>119</v>
      </c>
      <c r="D24" s="6">
        <v>13231</v>
      </c>
      <c r="E24" s="7">
        <f t="shared" si="1"/>
        <v>111184.87394957984</v>
      </c>
      <c r="F24" s="20">
        <f t="shared" si="2"/>
        <v>15044.90149208307</v>
      </c>
      <c r="G24" s="6">
        <v>5282</v>
      </c>
      <c r="H24" s="6">
        <f t="shared" si="3"/>
        <v>44386.554621848743</v>
      </c>
      <c r="I24" s="20">
        <f t="shared" si="4"/>
        <v>6092.4524522501406</v>
      </c>
      <c r="J24" s="21" t="s">
        <v>366</v>
      </c>
      <c r="K24" s="6">
        <v>23</v>
      </c>
      <c r="L24" s="6">
        <v>28</v>
      </c>
      <c r="M24" s="6">
        <v>33</v>
      </c>
      <c r="N24" s="6">
        <v>35</v>
      </c>
      <c r="O24" s="13">
        <f t="shared" si="5"/>
        <v>2.9078381035118543E-3</v>
      </c>
      <c r="P24" s="13">
        <f t="shared" si="6"/>
        <v>3.5399768216666048E-3</v>
      </c>
      <c r="Q24" s="13">
        <f t="shared" si="7"/>
        <v>4.1721155398213557E-3</v>
      </c>
      <c r="R24" s="13">
        <f t="shared" si="8"/>
        <v>4.4249710270832564E-3</v>
      </c>
      <c r="S24" s="22">
        <f t="shared" si="9"/>
        <v>1.5044901492083072E-2</v>
      </c>
    </row>
    <row r="25" spans="1:19">
      <c r="A25" s="6" t="s">
        <v>10</v>
      </c>
      <c r="B25" s="6" t="s">
        <v>25</v>
      </c>
      <c r="C25" s="6">
        <v>390</v>
      </c>
      <c r="D25" s="6">
        <v>36288</v>
      </c>
      <c r="E25" s="7">
        <f t="shared" si="1"/>
        <v>93046.153846153844</v>
      </c>
      <c r="F25" s="20">
        <f t="shared" si="2"/>
        <v>12590.473587867758</v>
      </c>
      <c r="G25" s="6">
        <v>17853</v>
      </c>
      <c r="H25" s="6">
        <f t="shared" si="3"/>
        <v>45776.923076923078</v>
      </c>
      <c r="I25" s="20">
        <f t="shared" si="4"/>
        <v>6283.2929843846005</v>
      </c>
      <c r="J25" s="21" t="s">
        <v>367</v>
      </c>
      <c r="K25" s="6">
        <v>101</v>
      </c>
      <c r="L25" s="6">
        <v>99</v>
      </c>
      <c r="M25" s="6">
        <v>98</v>
      </c>
      <c r="N25" s="6">
        <v>92</v>
      </c>
      <c r="O25" s="13">
        <f t="shared" si="5"/>
        <v>3.2606098266016507E-3</v>
      </c>
      <c r="P25" s="13">
        <f t="shared" si="6"/>
        <v>3.1960432953818153E-3</v>
      </c>
      <c r="Q25" s="13">
        <f t="shared" si="7"/>
        <v>3.1637600297718983E-3</v>
      </c>
      <c r="R25" s="13">
        <f t="shared" si="8"/>
        <v>2.9700604361123941E-3</v>
      </c>
      <c r="S25" s="22">
        <f t="shared" si="9"/>
        <v>1.2590473587867759E-2</v>
      </c>
    </row>
    <row r="26" spans="1:19">
      <c r="B26" s="6"/>
      <c r="C26" s="6"/>
      <c r="D26" s="6"/>
      <c r="E26" s="6"/>
      <c r="F26" s="6"/>
      <c r="G26" s="6"/>
      <c r="H26" s="6"/>
      <c r="I26" s="6"/>
      <c r="J26" s="26" t="s">
        <v>465</v>
      </c>
      <c r="K26" s="26"/>
      <c r="L26" s="26"/>
      <c r="M26" s="26"/>
      <c r="N26" s="26"/>
      <c r="O26" s="23">
        <f>SUM(O11:O25)</f>
        <v>0.27130172471711678</v>
      </c>
      <c r="P26" s="23">
        <f t="shared" ref="P26:R26" si="10">SUM(P11:P25)</f>
        <v>0.20214488175058143</v>
      </c>
      <c r="Q26" s="23">
        <f t="shared" si="10"/>
        <v>0.30527839176174043</v>
      </c>
      <c r="R26" s="23">
        <f t="shared" si="10"/>
        <v>0.22127500177056145</v>
      </c>
      <c r="S26" s="6"/>
    </row>
    <row r="27" spans="1:19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</sheetData>
  <mergeCells count="3">
    <mergeCell ref="D7:F7"/>
    <mergeCell ref="G7:I7"/>
    <mergeCell ref="J26:N26"/>
  </mergeCells>
  <hyperlinks>
    <hyperlink ref="F3" r:id="rId1"/>
    <hyperlink ref="F4" r:id="rId2"/>
    <hyperlink ref="F5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39"/>
  <sheetViews>
    <sheetView zoomScaleNormal="100" workbookViewId="0">
      <selection activeCell="CY6" sqref="CY6"/>
    </sheetView>
  </sheetViews>
  <sheetFormatPr defaultRowHeight="15"/>
  <cols>
    <col min="2" max="2" width="12.5703125" customWidth="1"/>
    <col min="3" max="3" width="18.85546875" customWidth="1"/>
    <col min="9" max="100" width="4.7109375" hidden="1" customWidth="1"/>
  </cols>
  <sheetData>
    <row r="1" spans="1:110" ht="21">
      <c r="A1" s="3" t="s">
        <v>227</v>
      </c>
    </row>
    <row r="2" spans="1:110">
      <c r="A2" t="s">
        <v>228</v>
      </c>
    </row>
    <row r="3" spans="1:110">
      <c r="A3" s="4" t="s">
        <v>90</v>
      </c>
    </row>
    <row r="4" spans="1:110">
      <c r="C4" s="4"/>
    </row>
    <row r="5" spans="1:110">
      <c r="A5" t="s">
        <v>229</v>
      </c>
      <c r="B5" t="s">
        <v>0</v>
      </c>
      <c r="C5" t="s">
        <v>134</v>
      </c>
      <c r="D5" t="s">
        <v>132</v>
      </c>
      <c r="E5" t="s">
        <v>133</v>
      </c>
      <c r="F5" t="s">
        <v>158</v>
      </c>
      <c r="G5" t="s">
        <v>226</v>
      </c>
      <c r="H5" t="s">
        <v>32</v>
      </c>
      <c r="I5" t="s">
        <v>368</v>
      </c>
      <c r="J5" t="s">
        <v>369</v>
      </c>
      <c r="K5" t="s">
        <v>370</v>
      </c>
      <c r="L5" t="s">
        <v>371</v>
      </c>
      <c r="M5" t="s">
        <v>372</v>
      </c>
      <c r="N5" t="s">
        <v>373</v>
      </c>
      <c r="O5" t="s">
        <v>374</v>
      </c>
      <c r="P5" t="s">
        <v>375</v>
      </c>
      <c r="Q5" t="s">
        <v>376</v>
      </c>
      <c r="R5" t="s">
        <v>377</v>
      </c>
      <c r="S5" t="s">
        <v>378</v>
      </c>
      <c r="T5" t="s">
        <v>379</v>
      </c>
      <c r="U5" t="s">
        <v>380</v>
      </c>
      <c r="V5" t="s">
        <v>381</v>
      </c>
      <c r="W5" t="s">
        <v>382</v>
      </c>
      <c r="X5" t="s">
        <v>383</v>
      </c>
      <c r="Y5" t="s">
        <v>384</v>
      </c>
      <c r="Z5" t="s">
        <v>385</v>
      </c>
      <c r="AA5" t="s">
        <v>386</v>
      </c>
      <c r="AB5" t="s">
        <v>387</v>
      </c>
      <c r="AC5" t="s">
        <v>388</v>
      </c>
      <c r="AD5" t="s">
        <v>389</v>
      </c>
      <c r="AE5" t="s">
        <v>390</v>
      </c>
      <c r="AF5" t="s">
        <v>391</v>
      </c>
      <c r="AG5" t="s">
        <v>392</v>
      </c>
      <c r="AH5" t="s">
        <v>393</v>
      </c>
      <c r="AI5" t="s">
        <v>394</v>
      </c>
      <c r="AJ5" t="s">
        <v>395</v>
      </c>
      <c r="AK5" t="s">
        <v>396</v>
      </c>
      <c r="AL5" t="s">
        <v>397</v>
      </c>
      <c r="AM5" t="s">
        <v>398</v>
      </c>
      <c r="AN5" t="s">
        <v>399</v>
      </c>
      <c r="AO5" t="s">
        <v>400</v>
      </c>
      <c r="AP5" t="s">
        <v>401</v>
      </c>
      <c r="AQ5" t="s">
        <v>402</v>
      </c>
      <c r="AR5" t="s">
        <v>403</v>
      </c>
      <c r="AS5" t="s">
        <v>404</v>
      </c>
      <c r="AT5" t="s">
        <v>405</v>
      </c>
      <c r="AU5" t="s">
        <v>406</v>
      </c>
      <c r="AV5" t="s">
        <v>407</v>
      </c>
      <c r="AW5" t="s">
        <v>408</v>
      </c>
      <c r="AX5" t="s">
        <v>409</v>
      </c>
      <c r="AY5" t="s">
        <v>410</v>
      </c>
      <c r="AZ5" t="s">
        <v>411</v>
      </c>
      <c r="BA5" t="s">
        <v>412</v>
      </c>
      <c r="BB5" t="s">
        <v>413</v>
      </c>
      <c r="BC5" t="s">
        <v>414</v>
      </c>
      <c r="BD5" t="s">
        <v>415</v>
      </c>
      <c r="BE5" t="s">
        <v>416</v>
      </c>
      <c r="BF5" t="s">
        <v>417</v>
      </c>
      <c r="BG5" t="s">
        <v>418</v>
      </c>
      <c r="BH5" t="s">
        <v>419</v>
      </c>
      <c r="BI5" t="s">
        <v>420</v>
      </c>
      <c r="BJ5" t="s">
        <v>421</v>
      </c>
      <c r="BK5" t="s">
        <v>422</v>
      </c>
      <c r="BL5" t="s">
        <v>423</v>
      </c>
      <c r="BM5" t="s">
        <v>424</v>
      </c>
      <c r="BN5" t="s">
        <v>425</v>
      </c>
      <c r="BO5" t="s">
        <v>426</v>
      </c>
      <c r="BP5" t="s">
        <v>427</v>
      </c>
      <c r="BQ5" t="s">
        <v>428</v>
      </c>
      <c r="BR5" t="s">
        <v>429</v>
      </c>
      <c r="BS5" t="s">
        <v>430</v>
      </c>
      <c r="BT5" t="s">
        <v>431</v>
      </c>
      <c r="BU5" t="s">
        <v>432</v>
      </c>
      <c r="BV5" t="s">
        <v>433</v>
      </c>
      <c r="BW5" t="s">
        <v>434</v>
      </c>
      <c r="BX5" t="s">
        <v>435</v>
      </c>
      <c r="BY5" t="s">
        <v>436</v>
      </c>
      <c r="BZ5" t="s">
        <v>437</v>
      </c>
      <c r="CA5" t="s">
        <v>438</v>
      </c>
      <c r="CB5" t="s">
        <v>439</v>
      </c>
      <c r="CC5" t="s">
        <v>440</v>
      </c>
      <c r="CD5" t="s">
        <v>441</v>
      </c>
      <c r="CE5" t="s">
        <v>442</v>
      </c>
      <c r="CF5" t="s">
        <v>443</v>
      </c>
      <c r="CG5" t="s">
        <v>444</v>
      </c>
      <c r="CH5" t="s">
        <v>445</v>
      </c>
      <c r="CI5" t="s">
        <v>446</v>
      </c>
      <c r="CJ5" t="s">
        <v>447</v>
      </c>
      <c r="CK5" t="s">
        <v>448</v>
      </c>
      <c r="CL5" t="s">
        <v>449</v>
      </c>
      <c r="CM5" t="s">
        <v>450</v>
      </c>
      <c r="CN5" t="s">
        <v>451</v>
      </c>
      <c r="CO5" t="s">
        <v>452</v>
      </c>
      <c r="CP5" t="s">
        <v>453</v>
      </c>
      <c r="CQ5" t="s">
        <v>454</v>
      </c>
      <c r="CR5" t="s">
        <v>455</v>
      </c>
      <c r="CS5" t="s">
        <v>456</v>
      </c>
      <c r="CT5" t="s">
        <v>457</v>
      </c>
      <c r="CU5" t="s">
        <v>458</v>
      </c>
      <c r="CV5" t="s">
        <v>459</v>
      </c>
      <c r="CW5" s="16" t="s">
        <v>356</v>
      </c>
      <c r="CX5" s="16" t="s">
        <v>470</v>
      </c>
      <c r="CY5" s="16" t="s">
        <v>359</v>
      </c>
      <c r="CZ5" s="16" t="s">
        <v>358</v>
      </c>
      <c r="DA5" s="1" t="s">
        <v>461</v>
      </c>
      <c r="DB5" s="16" t="s">
        <v>462</v>
      </c>
      <c r="DC5" s="16" t="s">
        <v>472</v>
      </c>
      <c r="DD5" s="16" t="s">
        <v>464</v>
      </c>
      <c r="DE5" s="16" t="s">
        <v>463</v>
      </c>
    </row>
    <row r="6" spans="1:110">
      <c r="A6" t="s">
        <v>230</v>
      </c>
      <c r="B6" t="s">
        <v>160</v>
      </c>
      <c r="C6" t="s">
        <v>49</v>
      </c>
      <c r="D6" t="str">
        <f t="shared" ref="D6:D37" si="0">RIGHT(C6,3)</f>
        <v>TGG</v>
      </c>
      <c r="E6" t="s">
        <v>108</v>
      </c>
      <c r="F6">
        <f t="shared" ref="F6:F37" si="1">VLOOKUP(E6,$A$76:$B$139,2,FALSE)</f>
        <v>14.2</v>
      </c>
      <c r="G6" s="11">
        <f>F6/$F$72</f>
        <v>1.4109697933227345E-2</v>
      </c>
      <c r="H6" s="9" t="s">
        <v>460</v>
      </c>
      <c r="I6" s="2" t="s">
        <v>359</v>
      </c>
      <c r="J6" t="s">
        <v>358</v>
      </c>
      <c r="K6" t="s">
        <v>358</v>
      </c>
      <c r="L6" t="s">
        <v>358</v>
      </c>
      <c r="M6" t="s">
        <v>356</v>
      </c>
      <c r="N6" t="s">
        <v>357</v>
      </c>
      <c r="O6" t="s">
        <v>358</v>
      </c>
      <c r="P6" t="s">
        <v>357</v>
      </c>
      <c r="Q6" t="s">
        <v>356</v>
      </c>
      <c r="R6" t="s">
        <v>358</v>
      </c>
      <c r="S6" t="s">
        <v>359</v>
      </c>
      <c r="T6" t="s">
        <v>358</v>
      </c>
      <c r="U6" t="s">
        <v>359</v>
      </c>
      <c r="V6" t="s">
        <v>356</v>
      </c>
      <c r="W6" t="s">
        <v>358</v>
      </c>
      <c r="X6" t="s">
        <v>359</v>
      </c>
      <c r="Y6" t="s">
        <v>357</v>
      </c>
      <c r="Z6" t="s">
        <v>357</v>
      </c>
      <c r="AA6" t="s">
        <v>358</v>
      </c>
      <c r="AB6" t="s">
        <v>358</v>
      </c>
      <c r="AC6" t="s">
        <v>357</v>
      </c>
      <c r="AD6" t="s">
        <v>356</v>
      </c>
      <c r="AE6" t="s">
        <v>358</v>
      </c>
      <c r="AF6" t="s">
        <v>359</v>
      </c>
      <c r="AG6" t="s">
        <v>358</v>
      </c>
      <c r="AH6" t="s">
        <v>359</v>
      </c>
      <c r="AI6" t="s">
        <v>358</v>
      </c>
      <c r="AJ6" t="s">
        <v>359</v>
      </c>
      <c r="AK6" t="s">
        <v>359</v>
      </c>
      <c r="AL6" t="s">
        <v>357</v>
      </c>
      <c r="AM6" t="s">
        <v>358</v>
      </c>
      <c r="AN6" t="s">
        <v>359</v>
      </c>
      <c r="AO6" t="s">
        <v>357</v>
      </c>
      <c r="AP6" t="s">
        <v>357</v>
      </c>
      <c r="AQ6" t="s">
        <v>357</v>
      </c>
      <c r="AR6" t="s">
        <v>358</v>
      </c>
      <c r="AS6" t="s">
        <v>358</v>
      </c>
      <c r="AT6" t="s">
        <v>358</v>
      </c>
      <c r="AU6" t="s">
        <v>356</v>
      </c>
      <c r="AV6" t="s">
        <v>358</v>
      </c>
      <c r="AW6" t="s">
        <v>359</v>
      </c>
      <c r="AX6" t="s">
        <v>356</v>
      </c>
      <c r="AY6" t="s">
        <v>358</v>
      </c>
      <c r="AZ6" t="s">
        <v>358</v>
      </c>
      <c r="BA6" t="s">
        <v>356</v>
      </c>
      <c r="BB6" t="s">
        <v>357</v>
      </c>
      <c r="BC6" t="s">
        <v>358</v>
      </c>
      <c r="BD6" t="s">
        <v>359</v>
      </c>
      <c r="BE6" t="s">
        <v>359</v>
      </c>
      <c r="BF6" t="s">
        <v>358</v>
      </c>
      <c r="BG6" t="s">
        <v>359</v>
      </c>
      <c r="BH6" t="s">
        <v>356</v>
      </c>
      <c r="BI6" t="s">
        <v>358</v>
      </c>
      <c r="BJ6" t="s">
        <v>358</v>
      </c>
      <c r="BK6" t="s">
        <v>357</v>
      </c>
      <c r="BL6" t="s">
        <v>357</v>
      </c>
      <c r="BM6" t="s">
        <v>359</v>
      </c>
      <c r="BN6" t="s">
        <v>356</v>
      </c>
      <c r="BO6" t="s">
        <v>356</v>
      </c>
      <c r="BP6" t="s">
        <v>356</v>
      </c>
      <c r="BQ6" t="s">
        <v>357</v>
      </c>
      <c r="BR6" t="s">
        <v>359</v>
      </c>
      <c r="BS6" t="s">
        <v>359</v>
      </c>
      <c r="BT6" t="s">
        <v>357</v>
      </c>
      <c r="BU6" t="s">
        <v>358</v>
      </c>
      <c r="BV6" t="s">
        <v>357</v>
      </c>
      <c r="BW6" t="s">
        <v>359</v>
      </c>
      <c r="BX6" t="s">
        <v>356</v>
      </c>
      <c r="BY6" t="s">
        <v>357</v>
      </c>
      <c r="BZ6" t="s">
        <v>359</v>
      </c>
      <c r="CA6" t="s">
        <v>359</v>
      </c>
      <c r="CB6" t="s">
        <v>359</v>
      </c>
      <c r="CC6" t="s">
        <v>358</v>
      </c>
      <c r="CD6" t="s">
        <v>356</v>
      </c>
      <c r="CW6">
        <f>COUNTIF(I6:CV6,"A")</f>
        <v>13</v>
      </c>
      <c r="CX6">
        <f>COUNTIF(I6:CV6,"T")</f>
        <v>16</v>
      </c>
      <c r="CY6">
        <f>COUNTIF(I6:CV6,"C")</f>
        <v>20</v>
      </c>
      <c r="CZ6">
        <f>COUNTIF(I6:CV6,"G")</f>
        <v>25</v>
      </c>
      <c r="DA6">
        <f>SUM(CW6:CZ6)</f>
        <v>74</v>
      </c>
      <c r="DB6" s="12">
        <f>$G6*CW6/$DA6</f>
        <v>2.4787307179993988E-3</v>
      </c>
      <c r="DC6" s="12">
        <f t="shared" ref="DC6:DE6" si="2">$G6*CX6/$DA6</f>
        <v>3.0507454990761828E-3</v>
      </c>
      <c r="DD6" s="12">
        <f t="shared" si="2"/>
        <v>3.8134318738452283E-3</v>
      </c>
      <c r="DE6" s="12">
        <f t="shared" si="2"/>
        <v>4.7667898423065357E-3</v>
      </c>
      <c r="DF6" s="15">
        <f>SUM(DB6:DE6)</f>
        <v>1.4109697933227345E-2</v>
      </c>
    </row>
    <row r="7" spans="1:110">
      <c r="A7" t="s">
        <v>231</v>
      </c>
      <c r="B7" t="s">
        <v>161</v>
      </c>
      <c r="C7" t="s">
        <v>50</v>
      </c>
      <c r="D7" t="str">
        <f t="shared" si="0"/>
        <v>CAA</v>
      </c>
      <c r="E7" t="s">
        <v>91</v>
      </c>
      <c r="F7">
        <f t="shared" si="1"/>
        <v>39.700000000000003</v>
      </c>
      <c r="G7" s="11">
        <f t="shared" ref="G7:G70" si="3">F7/$F$72</f>
        <v>3.944753577106519E-2</v>
      </c>
      <c r="H7" t="s">
        <v>285</v>
      </c>
      <c r="I7" t="s">
        <v>358</v>
      </c>
      <c r="J7" t="s">
        <v>358</v>
      </c>
      <c r="K7" t="s">
        <v>358</v>
      </c>
      <c r="L7" t="s">
        <v>359</v>
      </c>
      <c r="M7" t="s">
        <v>358</v>
      </c>
      <c r="N7" t="s">
        <v>358</v>
      </c>
      <c r="O7" t="s">
        <v>358</v>
      </c>
      <c r="P7" t="s">
        <v>357</v>
      </c>
      <c r="Q7" t="s">
        <v>358</v>
      </c>
      <c r="R7" t="s">
        <v>358</v>
      </c>
      <c r="S7" t="s">
        <v>359</v>
      </c>
      <c r="T7" t="s">
        <v>358</v>
      </c>
      <c r="U7" t="s">
        <v>356</v>
      </c>
      <c r="V7" t="s">
        <v>356</v>
      </c>
      <c r="W7" t="s">
        <v>356</v>
      </c>
      <c r="X7" t="s">
        <v>357</v>
      </c>
      <c r="Y7" t="s">
        <v>357</v>
      </c>
      <c r="Z7" t="s">
        <v>358</v>
      </c>
      <c r="AA7" t="s">
        <v>358</v>
      </c>
      <c r="AB7" t="s">
        <v>357</v>
      </c>
      <c r="AC7" t="s">
        <v>356</v>
      </c>
      <c r="AD7" t="s">
        <v>358</v>
      </c>
      <c r="AE7" t="s">
        <v>356</v>
      </c>
      <c r="AF7" t="s">
        <v>359</v>
      </c>
      <c r="AG7" t="s">
        <v>358</v>
      </c>
      <c r="AH7" t="s">
        <v>359</v>
      </c>
      <c r="AI7" t="s">
        <v>356</v>
      </c>
      <c r="AJ7" t="s">
        <v>359</v>
      </c>
      <c r="AK7" t="s">
        <v>359</v>
      </c>
      <c r="AL7" t="s">
        <v>356</v>
      </c>
      <c r="AM7" t="s">
        <v>359</v>
      </c>
      <c r="AN7" t="s">
        <v>356</v>
      </c>
      <c r="AO7" t="s">
        <v>359</v>
      </c>
      <c r="AP7" t="s">
        <v>357</v>
      </c>
      <c r="AQ7" t="s">
        <v>359</v>
      </c>
      <c r="AR7" t="s">
        <v>356</v>
      </c>
      <c r="AS7" t="s">
        <v>356</v>
      </c>
      <c r="AT7" t="s">
        <v>356</v>
      </c>
      <c r="AU7" t="s">
        <v>356</v>
      </c>
      <c r="AV7" t="s">
        <v>357</v>
      </c>
      <c r="AW7" t="s">
        <v>358</v>
      </c>
      <c r="AX7" t="s">
        <v>357</v>
      </c>
      <c r="AY7" t="s">
        <v>358</v>
      </c>
      <c r="AZ7" t="s">
        <v>358</v>
      </c>
      <c r="BA7" t="s">
        <v>359</v>
      </c>
      <c r="BB7" t="s">
        <v>358</v>
      </c>
      <c r="BC7" t="s">
        <v>356</v>
      </c>
      <c r="BD7" t="s">
        <v>359</v>
      </c>
      <c r="BE7" t="s">
        <v>359</v>
      </c>
      <c r="BF7" t="s">
        <v>357</v>
      </c>
      <c r="BG7" t="s">
        <v>357</v>
      </c>
      <c r="BH7" t="s">
        <v>358</v>
      </c>
      <c r="BI7" t="s">
        <v>359</v>
      </c>
      <c r="BJ7" t="s">
        <v>358</v>
      </c>
      <c r="BK7" t="s">
        <v>358</v>
      </c>
      <c r="BL7" t="s">
        <v>357</v>
      </c>
      <c r="BM7" t="s">
        <v>359</v>
      </c>
      <c r="BN7" t="s">
        <v>356</v>
      </c>
      <c r="BO7" t="s">
        <v>357</v>
      </c>
      <c r="BP7" t="s">
        <v>356</v>
      </c>
      <c r="BQ7" t="s">
        <v>358</v>
      </c>
      <c r="BR7" t="s">
        <v>358</v>
      </c>
      <c r="BS7" t="s">
        <v>356</v>
      </c>
      <c r="BT7" t="s">
        <v>358</v>
      </c>
      <c r="BU7" t="s">
        <v>357</v>
      </c>
      <c r="BV7" t="s">
        <v>357</v>
      </c>
      <c r="BW7" t="s">
        <v>359</v>
      </c>
      <c r="BX7" t="s">
        <v>358</v>
      </c>
      <c r="BY7" t="s">
        <v>356</v>
      </c>
      <c r="BZ7" t="s">
        <v>357</v>
      </c>
      <c r="CA7" t="s">
        <v>357</v>
      </c>
      <c r="CB7" t="s">
        <v>359</v>
      </c>
      <c r="CC7" t="s">
        <v>357</v>
      </c>
      <c r="CD7" t="s">
        <v>359</v>
      </c>
      <c r="CE7" t="s">
        <v>359</v>
      </c>
      <c r="CF7" t="s">
        <v>357</v>
      </c>
      <c r="CG7" t="s">
        <v>359</v>
      </c>
      <c r="CH7" t="s">
        <v>359</v>
      </c>
      <c r="CI7" t="s">
        <v>357</v>
      </c>
      <c r="CJ7" t="s">
        <v>358</v>
      </c>
      <c r="CK7" t="s">
        <v>359</v>
      </c>
      <c r="CL7" t="s">
        <v>359</v>
      </c>
      <c r="CM7" t="s">
        <v>359</v>
      </c>
      <c r="CN7" t="s">
        <v>356</v>
      </c>
      <c r="CW7">
        <f t="shared" ref="CW7:CW70" si="4">COUNTIF(I7:CV7,"A")</f>
        <v>18</v>
      </c>
      <c r="CX7">
        <f t="shared" ref="CX7:CX70" si="5">COUNTIF(I7:CV7,"T")</f>
        <v>18</v>
      </c>
      <c r="CY7">
        <f t="shared" ref="CY7:CY70" si="6">COUNTIF(I7:CV7,"C")</f>
        <v>23</v>
      </c>
      <c r="CZ7">
        <f t="shared" ref="CZ7:CZ70" si="7">COUNTIF(I7:CV7,"G")</f>
        <v>25</v>
      </c>
      <c r="DA7">
        <f t="shared" ref="DA7:DA70" si="8">SUM(CW7:CZ7)</f>
        <v>84</v>
      </c>
      <c r="DB7" s="12">
        <f t="shared" ref="DB7:DB70" si="9">$G7*CW7/$DA7</f>
        <v>8.4530433795139692E-3</v>
      </c>
      <c r="DC7" s="12">
        <f t="shared" ref="DC7:DC70" si="10">$G7*CX7/$DA7</f>
        <v>8.4530433795139692E-3</v>
      </c>
      <c r="DD7" s="12">
        <f t="shared" ref="DD7:DD70" si="11">$G7*CY7/$DA7</f>
        <v>1.0801110984934517E-2</v>
      </c>
      <c r="DE7" s="12">
        <f t="shared" ref="DE7:DE70" si="12">$G7*CZ7/$DA7</f>
        <v>1.1740338027102734E-2</v>
      </c>
      <c r="DF7" s="15">
        <f t="shared" ref="DF7:DF70" si="13">SUM(DB7:DE7)</f>
        <v>3.944753577106519E-2</v>
      </c>
    </row>
    <row r="8" spans="1:110">
      <c r="A8" t="s">
        <v>287</v>
      </c>
      <c r="B8" t="s">
        <v>162</v>
      </c>
      <c r="C8" t="s">
        <v>51</v>
      </c>
      <c r="D8" t="str">
        <f t="shared" si="0"/>
        <v>CAG</v>
      </c>
      <c r="E8" t="s">
        <v>92</v>
      </c>
      <c r="F8">
        <f t="shared" si="1"/>
        <v>15.6</v>
      </c>
      <c r="G8" s="11">
        <f t="shared" si="3"/>
        <v>1.5500794912559618E-2</v>
      </c>
      <c r="H8" s="9" t="s">
        <v>286</v>
      </c>
      <c r="I8" t="s">
        <v>358</v>
      </c>
      <c r="J8" t="s">
        <v>359</v>
      </c>
      <c r="K8" t="s">
        <v>358</v>
      </c>
      <c r="L8" t="s">
        <v>358</v>
      </c>
      <c r="M8" t="s">
        <v>356</v>
      </c>
      <c r="N8" t="s">
        <v>356</v>
      </c>
      <c r="O8" t="s">
        <v>359</v>
      </c>
      <c r="P8" t="s">
        <v>357</v>
      </c>
      <c r="Q8" t="s">
        <v>358</v>
      </c>
      <c r="R8" t="s">
        <v>358</v>
      </c>
      <c r="S8" t="s">
        <v>359</v>
      </c>
      <c r="T8" t="s">
        <v>358</v>
      </c>
      <c r="U8" t="s">
        <v>358</v>
      </c>
      <c r="V8" t="s">
        <v>356</v>
      </c>
      <c r="W8" t="s">
        <v>356</v>
      </c>
      <c r="X8" t="s">
        <v>357</v>
      </c>
      <c r="Y8" t="s">
        <v>357</v>
      </c>
      <c r="Z8" t="s">
        <v>358</v>
      </c>
      <c r="AA8" t="s">
        <v>358</v>
      </c>
      <c r="AB8" t="s">
        <v>359</v>
      </c>
      <c r="AC8" t="s">
        <v>356</v>
      </c>
      <c r="AD8" t="s">
        <v>358</v>
      </c>
      <c r="AE8" t="s">
        <v>356</v>
      </c>
      <c r="AF8" t="s">
        <v>359</v>
      </c>
      <c r="AG8" t="s">
        <v>358</v>
      </c>
      <c r="AH8" t="s">
        <v>359</v>
      </c>
      <c r="AI8" t="s">
        <v>358</v>
      </c>
      <c r="AJ8" t="s">
        <v>359</v>
      </c>
      <c r="AK8" t="s">
        <v>357</v>
      </c>
      <c r="AL8" t="s">
        <v>356</v>
      </c>
      <c r="AM8" t="s">
        <v>358</v>
      </c>
      <c r="AN8" t="s">
        <v>356</v>
      </c>
      <c r="AO8" t="s">
        <v>357</v>
      </c>
      <c r="AP8" t="s">
        <v>357</v>
      </c>
      <c r="AQ8" t="s">
        <v>359</v>
      </c>
      <c r="AR8" t="s">
        <v>356</v>
      </c>
      <c r="AS8" t="s">
        <v>358</v>
      </c>
      <c r="AT8" t="s">
        <v>358</v>
      </c>
      <c r="AU8" t="s">
        <v>357</v>
      </c>
      <c r="AV8" t="s">
        <v>357</v>
      </c>
      <c r="AW8" t="s">
        <v>359</v>
      </c>
      <c r="AX8" t="s">
        <v>357</v>
      </c>
      <c r="AY8" t="s">
        <v>356</v>
      </c>
      <c r="AZ8" t="s">
        <v>358</v>
      </c>
      <c r="BA8" t="s">
        <v>357</v>
      </c>
      <c r="BB8" t="s">
        <v>358</v>
      </c>
      <c r="BC8" t="s">
        <v>359</v>
      </c>
      <c r="BD8" t="s">
        <v>359</v>
      </c>
      <c r="BE8" t="s">
        <v>358</v>
      </c>
      <c r="BF8" t="s">
        <v>359</v>
      </c>
      <c r="BG8" t="s">
        <v>356</v>
      </c>
      <c r="BH8" t="s">
        <v>356</v>
      </c>
      <c r="BI8" t="s">
        <v>358</v>
      </c>
      <c r="BJ8" t="s">
        <v>358</v>
      </c>
      <c r="BK8" t="s">
        <v>359</v>
      </c>
      <c r="BL8" t="s">
        <v>357</v>
      </c>
      <c r="BM8" t="s">
        <v>357</v>
      </c>
      <c r="BN8" t="s">
        <v>359</v>
      </c>
      <c r="BO8" t="s">
        <v>359</v>
      </c>
      <c r="BP8" t="s">
        <v>358</v>
      </c>
      <c r="BQ8" t="s">
        <v>358</v>
      </c>
      <c r="BR8" t="s">
        <v>358</v>
      </c>
      <c r="BS8" t="s">
        <v>357</v>
      </c>
      <c r="BT8" t="s">
        <v>357</v>
      </c>
      <c r="BU8" t="s">
        <v>359</v>
      </c>
      <c r="BV8" t="s">
        <v>356</v>
      </c>
      <c r="BW8" t="s">
        <v>356</v>
      </c>
      <c r="BX8" t="s">
        <v>358</v>
      </c>
      <c r="BY8" t="s">
        <v>357</v>
      </c>
      <c r="BZ8" t="s">
        <v>359</v>
      </c>
      <c r="CA8" t="s">
        <v>359</v>
      </c>
      <c r="CB8" t="s">
        <v>359</v>
      </c>
      <c r="CC8" t="s">
        <v>358</v>
      </c>
      <c r="CD8" t="s">
        <v>358</v>
      </c>
      <c r="CE8" t="s">
        <v>358</v>
      </c>
      <c r="CF8" t="s">
        <v>357</v>
      </c>
      <c r="CG8" t="s">
        <v>357</v>
      </c>
      <c r="CH8" t="s">
        <v>359</v>
      </c>
      <c r="CI8" t="s">
        <v>359</v>
      </c>
      <c r="CJ8" t="s">
        <v>358</v>
      </c>
      <c r="CK8" t="s">
        <v>359</v>
      </c>
      <c r="CL8" t="s">
        <v>356</v>
      </c>
      <c r="CW8">
        <f t="shared" si="4"/>
        <v>15</v>
      </c>
      <c r="CX8">
        <f t="shared" si="5"/>
        <v>17</v>
      </c>
      <c r="CY8">
        <f t="shared" si="6"/>
        <v>22</v>
      </c>
      <c r="CZ8">
        <f t="shared" si="7"/>
        <v>28</v>
      </c>
      <c r="DA8">
        <f t="shared" si="8"/>
        <v>82</v>
      </c>
      <c r="DB8" s="12">
        <f t="shared" si="9"/>
        <v>2.8355112644926129E-3</v>
      </c>
      <c r="DC8" s="12">
        <f t="shared" si="10"/>
        <v>3.2135794330916279E-3</v>
      </c>
      <c r="DD8" s="12">
        <f t="shared" si="11"/>
        <v>4.1587498545891657E-3</v>
      </c>
      <c r="DE8" s="12">
        <f t="shared" si="12"/>
        <v>5.2929543603862112E-3</v>
      </c>
      <c r="DF8" s="15">
        <f t="shared" si="13"/>
        <v>1.5500794912559618E-2</v>
      </c>
    </row>
    <row r="9" spans="1:110">
      <c r="A9" t="s">
        <v>288</v>
      </c>
      <c r="B9" t="s">
        <v>163</v>
      </c>
      <c r="C9" t="s">
        <v>52</v>
      </c>
      <c r="D9" t="str">
        <f t="shared" si="0"/>
        <v>CCT</v>
      </c>
      <c r="E9" t="s">
        <v>109</v>
      </c>
      <c r="F9">
        <f t="shared" si="1"/>
        <v>14.5</v>
      </c>
      <c r="G9" s="11">
        <f t="shared" si="3"/>
        <v>1.4407790143084262E-2</v>
      </c>
      <c r="H9" s="9" t="s">
        <v>290</v>
      </c>
      <c r="I9" t="s">
        <v>358</v>
      </c>
      <c r="J9" t="s">
        <v>358</v>
      </c>
      <c r="K9" t="s">
        <v>358</v>
      </c>
      <c r="L9" t="s">
        <v>358</v>
      </c>
      <c r="M9" t="s">
        <v>359</v>
      </c>
      <c r="N9" t="s">
        <v>357</v>
      </c>
      <c r="O9" t="s">
        <v>358</v>
      </c>
      <c r="P9" t="s">
        <v>357</v>
      </c>
      <c r="Q9" t="s">
        <v>356</v>
      </c>
      <c r="R9" t="s">
        <v>358</v>
      </c>
      <c r="S9" t="s">
        <v>359</v>
      </c>
      <c r="T9" t="s">
        <v>357</v>
      </c>
      <c r="U9" t="s">
        <v>359</v>
      </c>
      <c r="V9" t="s">
        <v>356</v>
      </c>
      <c r="W9" t="s">
        <v>358</v>
      </c>
      <c r="X9" t="s">
        <v>357</v>
      </c>
      <c r="Y9" t="s">
        <v>357</v>
      </c>
      <c r="Z9" t="s">
        <v>358</v>
      </c>
      <c r="AA9" t="s">
        <v>358</v>
      </c>
      <c r="AB9" t="s">
        <v>356</v>
      </c>
      <c r="AC9" t="s">
        <v>357</v>
      </c>
      <c r="AD9" t="s">
        <v>356</v>
      </c>
      <c r="AE9" t="s">
        <v>358</v>
      </c>
      <c r="AF9" t="s">
        <v>356</v>
      </c>
      <c r="AG9" t="s">
        <v>358</v>
      </c>
      <c r="AH9" t="s">
        <v>359</v>
      </c>
      <c r="AI9" t="s">
        <v>358</v>
      </c>
      <c r="AJ9" t="s">
        <v>356</v>
      </c>
      <c r="AK9" t="s">
        <v>358</v>
      </c>
      <c r="AL9" t="s">
        <v>359</v>
      </c>
      <c r="AM9" t="s">
        <v>358</v>
      </c>
      <c r="AN9" t="s">
        <v>359</v>
      </c>
      <c r="AO9" t="s">
        <v>359</v>
      </c>
      <c r="AP9" t="s">
        <v>357</v>
      </c>
      <c r="AQ9" t="s">
        <v>359</v>
      </c>
      <c r="AR9" t="s">
        <v>359</v>
      </c>
      <c r="AS9" t="s">
        <v>357</v>
      </c>
      <c r="AT9" t="s">
        <v>356</v>
      </c>
      <c r="AU9" t="s">
        <v>356</v>
      </c>
      <c r="AV9" t="s">
        <v>358</v>
      </c>
      <c r="AW9" t="s">
        <v>359</v>
      </c>
      <c r="AX9" t="s">
        <v>358</v>
      </c>
      <c r="AY9" t="s">
        <v>359</v>
      </c>
      <c r="AZ9" t="s">
        <v>357</v>
      </c>
      <c r="BA9" t="s">
        <v>356</v>
      </c>
      <c r="BB9" t="s">
        <v>358</v>
      </c>
      <c r="BC9" t="s">
        <v>358</v>
      </c>
      <c r="BD9" t="s">
        <v>357</v>
      </c>
      <c r="BE9" t="s">
        <v>359</v>
      </c>
      <c r="BF9" t="s">
        <v>358</v>
      </c>
      <c r="BG9" t="s">
        <v>357</v>
      </c>
      <c r="BH9" t="s">
        <v>358</v>
      </c>
      <c r="BI9" t="s">
        <v>359</v>
      </c>
      <c r="BJ9" t="s">
        <v>358</v>
      </c>
      <c r="BK9" t="s">
        <v>357</v>
      </c>
      <c r="BL9" t="s">
        <v>357</v>
      </c>
      <c r="BM9" t="s">
        <v>359</v>
      </c>
      <c r="BN9" t="s">
        <v>356</v>
      </c>
      <c r="BO9" t="s">
        <v>356</v>
      </c>
      <c r="BP9" t="s">
        <v>358</v>
      </c>
      <c r="BQ9" t="s">
        <v>357</v>
      </c>
      <c r="BR9" t="s">
        <v>359</v>
      </c>
      <c r="BS9" t="s">
        <v>358</v>
      </c>
      <c r="BT9" t="s">
        <v>359</v>
      </c>
      <c r="BU9" t="s">
        <v>356</v>
      </c>
      <c r="BV9" t="s">
        <v>359</v>
      </c>
      <c r="BW9" t="s">
        <v>359</v>
      </c>
      <c r="BX9" t="s">
        <v>356</v>
      </c>
      <c r="BY9" t="s">
        <v>358</v>
      </c>
      <c r="BZ9" t="s">
        <v>357</v>
      </c>
      <c r="CA9" t="s">
        <v>359</v>
      </c>
      <c r="CB9" t="s">
        <v>359</v>
      </c>
      <c r="CC9" t="s">
        <v>359</v>
      </c>
      <c r="CD9" t="s">
        <v>358</v>
      </c>
      <c r="CW9">
        <f t="shared" si="4"/>
        <v>13</v>
      </c>
      <c r="CX9">
        <f t="shared" si="5"/>
        <v>15</v>
      </c>
      <c r="CY9">
        <f t="shared" si="6"/>
        <v>21</v>
      </c>
      <c r="CZ9">
        <f t="shared" si="7"/>
        <v>25</v>
      </c>
      <c r="DA9">
        <f t="shared" si="8"/>
        <v>74</v>
      </c>
      <c r="DB9" s="12">
        <f t="shared" si="9"/>
        <v>2.5310982683796677E-3</v>
      </c>
      <c r="DC9" s="12">
        <f t="shared" si="10"/>
        <v>2.9204980019765393E-3</v>
      </c>
      <c r="DD9" s="12">
        <f t="shared" si="11"/>
        <v>4.0886972027671551E-3</v>
      </c>
      <c r="DE9" s="12">
        <f t="shared" si="12"/>
        <v>4.8674966699608999E-3</v>
      </c>
      <c r="DF9" s="15">
        <f t="shared" si="13"/>
        <v>1.4407790143084262E-2</v>
      </c>
    </row>
    <row r="10" spans="1:110">
      <c r="A10" t="s">
        <v>232</v>
      </c>
      <c r="B10" t="s">
        <v>164</v>
      </c>
      <c r="C10" t="s">
        <v>53</v>
      </c>
      <c r="D10" t="str">
        <f t="shared" si="0"/>
        <v>TGC</v>
      </c>
      <c r="E10" t="s">
        <v>110</v>
      </c>
      <c r="F10">
        <f t="shared" si="1"/>
        <v>3.2</v>
      </c>
      <c r="G10" s="11">
        <f t="shared" si="3"/>
        <v>3.1796502384737681E-3</v>
      </c>
      <c r="H10" s="9" t="s">
        <v>291</v>
      </c>
      <c r="I10" t="s">
        <v>358</v>
      </c>
      <c r="J10" t="s">
        <v>358</v>
      </c>
      <c r="K10" t="s">
        <v>358</v>
      </c>
      <c r="L10" t="s">
        <v>358</v>
      </c>
      <c r="M10" t="s">
        <v>358</v>
      </c>
      <c r="N10" t="s">
        <v>357</v>
      </c>
      <c r="O10" t="s">
        <v>357</v>
      </c>
      <c r="P10" t="s">
        <v>357</v>
      </c>
      <c r="Q10" t="s">
        <v>356</v>
      </c>
      <c r="R10" t="s">
        <v>358</v>
      </c>
      <c r="S10" t="s">
        <v>359</v>
      </c>
      <c r="T10" t="s">
        <v>357</v>
      </c>
      <c r="U10" t="s">
        <v>359</v>
      </c>
      <c r="V10" t="s">
        <v>356</v>
      </c>
      <c r="W10" t="s">
        <v>358</v>
      </c>
      <c r="X10" t="s">
        <v>357</v>
      </c>
      <c r="Y10" t="s">
        <v>357</v>
      </c>
      <c r="Z10" t="s">
        <v>358</v>
      </c>
      <c r="AA10" t="s">
        <v>358</v>
      </c>
      <c r="AB10" t="s">
        <v>357</v>
      </c>
      <c r="AC10" t="s">
        <v>356</v>
      </c>
      <c r="AD10" t="s">
        <v>358</v>
      </c>
      <c r="AE10" t="s">
        <v>356</v>
      </c>
      <c r="AF10" t="s">
        <v>358</v>
      </c>
      <c r="AG10" t="s">
        <v>359</v>
      </c>
      <c r="AH10" t="s">
        <v>358</v>
      </c>
      <c r="AI10" t="s">
        <v>359</v>
      </c>
      <c r="AJ10" t="s">
        <v>359</v>
      </c>
      <c r="AK10" t="s">
        <v>357</v>
      </c>
      <c r="AL10" t="s">
        <v>358</v>
      </c>
      <c r="AM10" t="s">
        <v>359</v>
      </c>
      <c r="AN10" t="s">
        <v>357</v>
      </c>
      <c r="AO10" t="s">
        <v>357</v>
      </c>
      <c r="AP10" t="s">
        <v>357</v>
      </c>
      <c r="AQ10" t="s">
        <v>358</v>
      </c>
      <c r="AR10" t="s">
        <v>359</v>
      </c>
      <c r="AS10" t="s">
        <v>356</v>
      </c>
      <c r="AT10" t="s">
        <v>356</v>
      </c>
      <c r="AU10" t="s">
        <v>358</v>
      </c>
      <c r="AV10" t="s">
        <v>359</v>
      </c>
      <c r="AW10" t="s">
        <v>356</v>
      </c>
      <c r="AX10" t="s">
        <v>358</v>
      </c>
      <c r="AY10" t="s">
        <v>358</v>
      </c>
      <c r="AZ10" t="s">
        <v>356</v>
      </c>
      <c r="BA10" t="s">
        <v>357</v>
      </c>
      <c r="BB10" t="s">
        <v>358</v>
      </c>
      <c r="BC10" t="s">
        <v>357</v>
      </c>
      <c r="BD10" t="s">
        <v>359</v>
      </c>
      <c r="BE10" t="s">
        <v>356</v>
      </c>
      <c r="BF10" t="s">
        <v>358</v>
      </c>
      <c r="BG10" t="s">
        <v>359</v>
      </c>
      <c r="BH10" t="s">
        <v>358</v>
      </c>
      <c r="BI10" t="s">
        <v>358</v>
      </c>
      <c r="BJ10" t="s">
        <v>357</v>
      </c>
      <c r="BK10" t="s">
        <v>357</v>
      </c>
      <c r="BL10" t="s">
        <v>359</v>
      </c>
      <c r="BM10" t="s">
        <v>358</v>
      </c>
      <c r="BN10" t="s">
        <v>356</v>
      </c>
      <c r="BO10" t="s">
        <v>358</v>
      </c>
      <c r="BP10" t="s">
        <v>357</v>
      </c>
      <c r="BQ10" t="s">
        <v>359</v>
      </c>
      <c r="BR10" t="s">
        <v>359</v>
      </c>
      <c r="BS10" t="s">
        <v>358</v>
      </c>
      <c r="BT10" t="s">
        <v>359</v>
      </c>
      <c r="BU10" t="s">
        <v>357</v>
      </c>
      <c r="BV10" t="s">
        <v>356</v>
      </c>
      <c r="BW10" t="s">
        <v>356</v>
      </c>
      <c r="BX10" t="s">
        <v>359</v>
      </c>
      <c r="BY10" t="s">
        <v>359</v>
      </c>
      <c r="BZ10" t="s">
        <v>357</v>
      </c>
      <c r="CA10" t="s">
        <v>359</v>
      </c>
      <c r="CB10" t="s">
        <v>359</v>
      </c>
      <c r="CC10" t="s">
        <v>356</v>
      </c>
      <c r="CW10">
        <f>COUNTIF(I10:CV10,"A")</f>
        <v>13</v>
      </c>
      <c r="CX10">
        <f t="shared" si="5"/>
        <v>18</v>
      </c>
      <c r="CY10">
        <f t="shared" si="6"/>
        <v>18</v>
      </c>
      <c r="CZ10">
        <f t="shared" si="7"/>
        <v>24</v>
      </c>
      <c r="DA10">
        <f t="shared" si="8"/>
        <v>73</v>
      </c>
      <c r="DB10" s="12">
        <f t="shared" si="9"/>
        <v>5.6623908356382173E-4</v>
      </c>
      <c r="DC10" s="12">
        <f t="shared" si="10"/>
        <v>7.8402334647298389E-4</v>
      </c>
      <c r="DD10" s="12">
        <f t="shared" si="11"/>
        <v>7.8402334647298389E-4</v>
      </c>
      <c r="DE10" s="12">
        <f t="shared" si="12"/>
        <v>1.0453644619639786E-3</v>
      </c>
      <c r="DF10" s="15">
        <f t="shared" si="13"/>
        <v>3.1796502384737685E-3</v>
      </c>
    </row>
    <row r="11" spans="1:110">
      <c r="A11" t="s">
        <v>233</v>
      </c>
      <c r="B11" t="s">
        <v>165</v>
      </c>
      <c r="C11" t="s">
        <v>54</v>
      </c>
      <c r="D11" t="str">
        <f t="shared" si="0"/>
        <v>TAC</v>
      </c>
      <c r="E11" t="s">
        <v>111</v>
      </c>
      <c r="F11">
        <f t="shared" si="1"/>
        <v>10.9</v>
      </c>
      <c r="G11" s="11">
        <f t="shared" si="3"/>
        <v>1.0830683624801272E-2</v>
      </c>
      <c r="H11" s="9" t="s">
        <v>292</v>
      </c>
      <c r="I11" t="s">
        <v>358</v>
      </c>
      <c r="J11" t="s">
        <v>358</v>
      </c>
      <c r="K11" t="s">
        <v>358</v>
      </c>
      <c r="L11" t="s">
        <v>359</v>
      </c>
      <c r="M11" t="s">
        <v>358</v>
      </c>
      <c r="N11" t="s">
        <v>358</v>
      </c>
      <c r="O11" t="s">
        <v>357</v>
      </c>
      <c r="P11" t="s">
        <v>357</v>
      </c>
      <c r="Q11" t="s">
        <v>356</v>
      </c>
      <c r="R11" t="s">
        <v>358</v>
      </c>
      <c r="S11" t="s">
        <v>359</v>
      </c>
      <c r="T11" t="s">
        <v>357</v>
      </c>
      <c r="U11" t="s">
        <v>359</v>
      </c>
      <c r="V11" t="s">
        <v>356</v>
      </c>
      <c r="W11" t="s">
        <v>358</v>
      </c>
      <c r="X11" t="s">
        <v>357</v>
      </c>
      <c r="Y11" t="s">
        <v>357</v>
      </c>
      <c r="Z11" t="s">
        <v>358</v>
      </c>
      <c r="AA11" t="s">
        <v>358</v>
      </c>
      <c r="AB11" t="s">
        <v>357</v>
      </c>
      <c r="AC11" t="s">
        <v>356</v>
      </c>
      <c r="AD11" t="s">
        <v>358</v>
      </c>
      <c r="AE11" t="s">
        <v>356</v>
      </c>
      <c r="AF11" t="s">
        <v>358</v>
      </c>
      <c r="AG11" t="s">
        <v>359</v>
      </c>
      <c r="AH11" t="s">
        <v>358</v>
      </c>
      <c r="AI11" t="s">
        <v>359</v>
      </c>
      <c r="AJ11" t="s">
        <v>359</v>
      </c>
      <c r="AK11" t="s">
        <v>357</v>
      </c>
      <c r="AL11" t="s">
        <v>358</v>
      </c>
      <c r="AM11" t="s">
        <v>359</v>
      </c>
      <c r="AN11" t="s">
        <v>359</v>
      </c>
      <c r="AO11" t="s">
        <v>357</v>
      </c>
      <c r="AP11" t="s">
        <v>357</v>
      </c>
      <c r="AQ11" t="s">
        <v>356</v>
      </c>
      <c r="AR11" t="s">
        <v>359</v>
      </c>
      <c r="AS11" t="s">
        <v>356</v>
      </c>
      <c r="AT11" t="s">
        <v>356</v>
      </c>
      <c r="AU11" t="s">
        <v>358</v>
      </c>
      <c r="AV11" t="s">
        <v>359</v>
      </c>
      <c r="AW11" t="s">
        <v>356</v>
      </c>
      <c r="AX11" t="s">
        <v>358</v>
      </c>
      <c r="AY11" t="s">
        <v>358</v>
      </c>
      <c r="AZ11" t="s">
        <v>356</v>
      </c>
      <c r="BA11" t="s">
        <v>357</v>
      </c>
      <c r="BB11" t="s">
        <v>358</v>
      </c>
      <c r="BC11" t="s">
        <v>357</v>
      </c>
      <c r="BD11" t="s">
        <v>359</v>
      </c>
      <c r="BE11" t="s">
        <v>356</v>
      </c>
      <c r="BF11" t="s">
        <v>357</v>
      </c>
      <c r="BG11" t="s">
        <v>359</v>
      </c>
      <c r="BH11" t="s">
        <v>356</v>
      </c>
      <c r="BI11" t="s">
        <v>358</v>
      </c>
      <c r="BJ11" t="s">
        <v>357</v>
      </c>
      <c r="BK11" t="s">
        <v>357</v>
      </c>
      <c r="BL11" t="s">
        <v>359</v>
      </c>
      <c r="BM11" t="s">
        <v>358</v>
      </c>
      <c r="BN11" t="s">
        <v>356</v>
      </c>
      <c r="BO11" t="s">
        <v>358</v>
      </c>
      <c r="BP11" t="s">
        <v>357</v>
      </c>
      <c r="BQ11" t="s">
        <v>359</v>
      </c>
      <c r="BR11" t="s">
        <v>357</v>
      </c>
      <c r="BS11" t="s">
        <v>358</v>
      </c>
      <c r="BT11" t="s">
        <v>358</v>
      </c>
      <c r="BU11" t="s">
        <v>357</v>
      </c>
      <c r="BV11" t="s">
        <v>356</v>
      </c>
      <c r="BW11" t="s">
        <v>359</v>
      </c>
      <c r="BX11" t="s">
        <v>357</v>
      </c>
      <c r="BY11" t="s">
        <v>358</v>
      </c>
      <c r="BZ11" t="s">
        <v>359</v>
      </c>
      <c r="CA11" t="s">
        <v>359</v>
      </c>
      <c r="CB11" t="s">
        <v>359</v>
      </c>
      <c r="CC11" t="s">
        <v>356</v>
      </c>
      <c r="CW11">
        <f t="shared" si="4"/>
        <v>14</v>
      </c>
      <c r="CX11">
        <f t="shared" si="5"/>
        <v>18</v>
      </c>
      <c r="CY11">
        <f t="shared" si="6"/>
        <v>18</v>
      </c>
      <c r="CZ11">
        <f t="shared" si="7"/>
        <v>23</v>
      </c>
      <c r="DA11">
        <f t="shared" si="8"/>
        <v>73</v>
      </c>
      <c r="DB11" s="12">
        <f t="shared" si="9"/>
        <v>2.0771174074961343E-3</v>
      </c>
      <c r="DC11" s="12">
        <f t="shared" si="10"/>
        <v>2.6705795239236013E-3</v>
      </c>
      <c r="DD11" s="12">
        <f t="shared" si="11"/>
        <v>2.6705795239236013E-3</v>
      </c>
      <c r="DE11" s="12">
        <f t="shared" si="12"/>
        <v>3.4124071694579352E-3</v>
      </c>
      <c r="DF11" s="15">
        <f t="shared" si="13"/>
        <v>1.0830683624801272E-2</v>
      </c>
    </row>
    <row r="12" spans="1:110">
      <c r="A12" t="s">
        <v>234</v>
      </c>
      <c r="B12" t="s">
        <v>166</v>
      </c>
      <c r="C12" t="s">
        <v>55</v>
      </c>
      <c r="D12" t="str">
        <f t="shared" si="0"/>
        <v>GTG</v>
      </c>
      <c r="E12" t="s">
        <v>112</v>
      </c>
      <c r="F12">
        <f t="shared" si="1"/>
        <v>14.8</v>
      </c>
      <c r="G12" s="11">
        <f t="shared" si="3"/>
        <v>1.4705882352941178E-2</v>
      </c>
      <c r="H12" s="9" t="s">
        <v>293</v>
      </c>
      <c r="I12" t="s">
        <v>358</v>
      </c>
      <c r="J12" t="s">
        <v>359</v>
      </c>
      <c r="K12" t="s">
        <v>358</v>
      </c>
      <c r="L12" t="s">
        <v>358</v>
      </c>
      <c r="M12" t="s">
        <v>358</v>
      </c>
      <c r="N12" t="s">
        <v>359</v>
      </c>
      <c r="O12" t="s">
        <v>358</v>
      </c>
      <c r="P12" t="s">
        <v>357</v>
      </c>
      <c r="Q12" t="s">
        <v>356</v>
      </c>
      <c r="R12" t="s">
        <v>358</v>
      </c>
      <c r="S12" t="s">
        <v>359</v>
      </c>
      <c r="T12" t="s">
        <v>359</v>
      </c>
      <c r="U12" t="s">
        <v>356</v>
      </c>
      <c r="V12" t="s">
        <v>356</v>
      </c>
      <c r="W12" t="s">
        <v>358</v>
      </c>
      <c r="X12" t="s">
        <v>357</v>
      </c>
      <c r="Y12" t="s">
        <v>358</v>
      </c>
      <c r="Z12" t="s">
        <v>358</v>
      </c>
      <c r="AA12" t="s">
        <v>357</v>
      </c>
      <c r="AB12" t="s">
        <v>357</v>
      </c>
      <c r="AC12" t="s">
        <v>356</v>
      </c>
      <c r="AD12" t="s">
        <v>356</v>
      </c>
      <c r="AE12" t="s">
        <v>358</v>
      </c>
      <c r="AF12" t="s">
        <v>358</v>
      </c>
      <c r="AG12" t="s">
        <v>359</v>
      </c>
      <c r="AH12" t="s">
        <v>356</v>
      </c>
      <c r="AI12" t="s">
        <v>358</v>
      </c>
      <c r="AJ12" t="s">
        <v>357</v>
      </c>
      <c r="AK12" t="s">
        <v>358</v>
      </c>
      <c r="AL12" t="s">
        <v>358</v>
      </c>
      <c r="AM12" t="s">
        <v>356</v>
      </c>
      <c r="AN12" t="s">
        <v>357</v>
      </c>
      <c r="AO12" t="s">
        <v>357</v>
      </c>
      <c r="AP12" t="s">
        <v>358</v>
      </c>
      <c r="AQ12" t="s">
        <v>357</v>
      </c>
      <c r="AR12" t="s">
        <v>358</v>
      </c>
      <c r="AS12" t="s">
        <v>358</v>
      </c>
      <c r="AT12" t="s">
        <v>357</v>
      </c>
      <c r="AU12" t="s">
        <v>357</v>
      </c>
      <c r="AV12" t="s">
        <v>359</v>
      </c>
      <c r="AW12" t="s">
        <v>359</v>
      </c>
      <c r="AX12" t="s">
        <v>356</v>
      </c>
      <c r="AY12" t="s">
        <v>359</v>
      </c>
      <c r="AZ12" t="s">
        <v>359</v>
      </c>
      <c r="BA12" t="s">
        <v>356</v>
      </c>
      <c r="BB12" t="s">
        <v>357</v>
      </c>
      <c r="BC12" t="s">
        <v>357</v>
      </c>
      <c r="BD12" t="s">
        <v>359</v>
      </c>
      <c r="BE12" t="s">
        <v>358</v>
      </c>
      <c r="BF12" t="s">
        <v>358</v>
      </c>
      <c r="BG12" t="s">
        <v>358</v>
      </c>
      <c r="BH12" t="s">
        <v>358</v>
      </c>
      <c r="BI12" t="s">
        <v>358</v>
      </c>
      <c r="BJ12" t="s">
        <v>357</v>
      </c>
      <c r="BK12" t="s">
        <v>357</v>
      </c>
      <c r="BL12" t="s">
        <v>359</v>
      </c>
      <c r="BM12" t="s">
        <v>356</v>
      </c>
      <c r="BN12" t="s">
        <v>356</v>
      </c>
      <c r="BO12" t="s">
        <v>358</v>
      </c>
      <c r="BP12" t="s">
        <v>357</v>
      </c>
      <c r="BQ12" t="s">
        <v>359</v>
      </c>
      <c r="BR12" t="s">
        <v>359</v>
      </c>
      <c r="BS12" t="s">
        <v>359</v>
      </c>
      <c r="BT12" t="s">
        <v>359</v>
      </c>
      <c r="BU12" t="s">
        <v>357</v>
      </c>
      <c r="BV12" t="s">
        <v>359</v>
      </c>
      <c r="BW12" t="s">
        <v>358</v>
      </c>
      <c r="BX12" t="s">
        <v>357</v>
      </c>
      <c r="BY12" t="s">
        <v>357</v>
      </c>
      <c r="BZ12" t="s">
        <v>359</v>
      </c>
      <c r="CA12" t="s">
        <v>358</v>
      </c>
      <c r="CB12" t="s">
        <v>359</v>
      </c>
      <c r="CC12" t="s">
        <v>359</v>
      </c>
      <c r="CW12">
        <f t="shared" si="4"/>
        <v>11</v>
      </c>
      <c r="CX12">
        <f t="shared" si="5"/>
        <v>18</v>
      </c>
      <c r="CY12">
        <f t="shared" si="6"/>
        <v>19</v>
      </c>
      <c r="CZ12">
        <f t="shared" si="7"/>
        <v>25</v>
      </c>
      <c r="DA12">
        <f t="shared" si="8"/>
        <v>73</v>
      </c>
      <c r="DB12" s="12">
        <f t="shared" si="9"/>
        <v>2.2159548751007254E-3</v>
      </c>
      <c r="DC12" s="12">
        <f t="shared" si="10"/>
        <v>3.6261079774375505E-3</v>
      </c>
      <c r="DD12" s="12">
        <f t="shared" si="11"/>
        <v>3.8275584206285255E-3</v>
      </c>
      <c r="DE12" s="12">
        <f t="shared" si="12"/>
        <v>5.0362610797743757E-3</v>
      </c>
      <c r="DF12" s="15">
        <f t="shared" si="13"/>
        <v>1.4705882352941176E-2</v>
      </c>
    </row>
    <row r="13" spans="1:110">
      <c r="A13" t="s">
        <v>289</v>
      </c>
      <c r="B13" t="s">
        <v>167</v>
      </c>
      <c r="C13" t="s">
        <v>56</v>
      </c>
      <c r="D13" t="str">
        <f t="shared" si="0"/>
        <v>GTT</v>
      </c>
      <c r="E13" t="s">
        <v>113</v>
      </c>
      <c r="F13">
        <f t="shared" si="1"/>
        <v>20.8</v>
      </c>
      <c r="G13" s="11">
        <f t="shared" si="3"/>
        <v>2.0667726550079493E-2</v>
      </c>
      <c r="H13" s="9" t="s">
        <v>294</v>
      </c>
      <c r="I13" t="s">
        <v>359</v>
      </c>
      <c r="J13" t="s">
        <v>358</v>
      </c>
      <c r="K13" t="s">
        <v>356</v>
      </c>
      <c r="L13" t="s">
        <v>356</v>
      </c>
      <c r="M13" t="s">
        <v>356</v>
      </c>
      <c r="N13" t="s">
        <v>358</v>
      </c>
      <c r="O13" t="s">
        <v>357</v>
      </c>
      <c r="P13" t="s">
        <v>357</v>
      </c>
      <c r="Q13" t="s">
        <v>356</v>
      </c>
      <c r="R13" t="s">
        <v>358</v>
      </c>
      <c r="S13" t="s">
        <v>359</v>
      </c>
      <c r="T13" t="s">
        <v>357</v>
      </c>
      <c r="U13" t="s">
        <v>359</v>
      </c>
      <c r="V13" t="s">
        <v>356</v>
      </c>
      <c r="W13" t="s">
        <v>358</v>
      </c>
      <c r="X13" t="s">
        <v>357</v>
      </c>
      <c r="Y13" t="s">
        <v>358</v>
      </c>
      <c r="Z13" t="s">
        <v>358</v>
      </c>
      <c r="AA13" t="s">
        <v>357</v>
      </c>
      <c r="AB13" t="s">
        <v>356</v>
      </c>
      <c r="AC13" t="s">
        <v>358</v>
      </c>
      <c r="AD13" t="s">
        <v>356</v>
      </c>
      <c r="AE13" t="s">
        <v>358</v>
      </c>
      <c r="AF13" t="s">
        <v>359</v>
      </c>
      <c r="AG13" t="s">
        <v>358</v>
      </c>
      <c r="AH13" t="s">
        <v>356</v>
      </c>
      <c r="AI13" t="s">
        <v>357</v>
      </c>
      <c r="AJ13" t="s">
        <v>359</v>
      </c>
      <c r="AK13" t="s">
        <v>358</v>
      </c>
      <c r="AL13" t="s">
        <v>356</v>
      </c>
      <c r="AM13" t="s">
        <v>359</v>
      </c>
      <c r="AN13" t="s">
        <v>357</v>
      </c>
      <c r="AO13" t="s">
        <v>358</v>
      </c>
      <c r="AP13" t="s">
        <v>357</v>
      </c>
      <c r="AQ13" t="s">
        <v>357</v>
      </c>
      <c r="AR13" t="s">
        <v>356</v>
      </c>
      <c r="AS13" t="s">
        <v>356</v>
      </c>
      <c r="AT13" t="s">
        <v>357</v>
      </c>
      <c r="AU13" t="s">
        <v>359</v>
      </c>
      <c r="AV13" t="s">
        <v>358</v>
      </c>
      <c r="AW13" t="s">
        <v>356</v>
      </c>
      <c r="AX13" t="s">
        <v>357</v>
      </c>
      <c r="AY13" t="s">
        <v>356</v>
      </c>
      <c r="AZ13" t="s">
        <v>357</v>
      </c>
      <c r="BA13" t="s">
        <v>358</v>
      </c>
      <c r="BB13" t="s">
        <v>357</v>
      </c>
      <c r="BC13" t="s">
        <v>357</v>
      </c>
      <c r="BD13" t="s">
        <v>358</v>
      </c>
      <c r="BE13" t="s">
        <v>357</v>
      </c>
      <c r="BF13" t="s">
        <v>356</v>
      </c>
      <c r="BG13" t="s">
        <v>358</v>
      </c>
      <c r="BH13" t="s">
        <v>358</v>
      </c>
      <c r="BI13" t="s">
        <v>357</v>
      </c>
      <c r="BJ13" t="s">
        <v>357</v>
      </c>
      <c r="BK13" t="s">
        <v>359</v>
      </c>
      <c r="BL13" t="s">
        <v>356</v>
      </c>
      <c r="BM13" t="s">
        <v>356</v>
      </c>
      <c r="BN13" t="s">
        <v>359</v>
      </c>
      <c r="BO13" t="s">
        <v>357</v>
      </c>
      <c r="BP13" t="s">
        <v>359</v>
      </c>
      <c r="BQ13" t="s">
        <v>359</v>
      </c>
      <c r="BR13" t="s">
        <v>357</v>
      </c>
      <c r="BS13" t="s">
        <v>356</v>
      </c>
      <c r="BT13" t="s">
        <v>357</v>
      </c>
      <c r="BU13" t="s">
        <v>356</v>
      </c>
      <c r="BV13" t="s">
        <v>359</v>
      </c>
      <c r="BW13" t="s">
        <v>357</v>
      </c>
      <c r="BX13" t="s">
        <v>357</v>
      </c>
      <c r="BY13" t="s">
        <v>357</v>
      </c>
      <c r="BZ13" t="s">
        <v>359</v>
      </c>
      <c r="CA13" t="s">
        <v>357</v>
      </c>
      <c r="CB13" t="s">
        <v>359</v>
      </c>
      <c r="CC13" t="s">
        <v>359</v>
      </c>
      <c r="CD13" t="s">
        <v>359</v>
      </c>
      <c r="CE13" t="s">
        <v>356</v>
      </c>
      <c r="CF13" t="s">
        <v>356</v>
      </c>
      <c r="CG13" t="s">
        <v>359</v>
      </c>
      <c r="CH13" t="s">
        <v>359</v>
      </c>
      <c r="CI13" t="s">
        <v>359</v>
      </c>
      <c r="CW13">
        <f t="shared" si="4"/>
        <v>20</v>
      </c>
      <c r="CX13">
        <f t="shared" si="5"/>
        <v>24</v>
      </c>
      <c r="CY13">
        <f t="shared" si="6"/>
        <v>19</v>
      </c>
      <c r="CZ13">
        <f t="shared" si="7"/>
        <v>16</v>
      </c>
      <c r="DA13">
        <f t="shared" si="8"/>
        <v>79</v>
      </c>
      <c r="DB13" s="12">
        <f t="shared" si="9"/>
        <v>5.2323358354631625E-3</v>
      </c>
      <c r="DC13" s="12">
        <f t="shared" si="10"/>
        <v>6.2788030025557953E-3</v>
      </c>
      <c r="DD13" s="12">
        <f t="shared" si="11"/>
        <v>4.9707190436900049E-3</v>
      </c>
      <c r="DE13" s="12">
        <f t="shared" si="12"/>
        <v>4.1858686683705305E-3</v>
      </c>
      <c r="DF13" s="15">
        <f t="shared" si="13"/>
        <v>2.0667726550079493E-2</v>
      </c>
    </row>
    <row r="14" spans="1:110">
      <c r="A14" t="s">
        <v>235</v>
      </c>
      <c r="B14" t="s">
        <v>168</v>
      </c>
      <c r="C14" t="s">
        <v>57</v>
      </c>
      <c r="D14" t="str">
        <f t="shared" si="0"/>
        <v>GAA</v>
      </c>
      <c r="E14" t="s">
        <v>93</v>
      </c>
      <c r="F14">
        <f t="shared" si="1"/>
        <v>46.1</v>
      </c>
      <c r="G14" s="11">
        <f t="shared" si="3"/>
        <v>4.5806836248012718E-2</v>
      </c>
      <c r="H14" s="9" t="s">
        <v>295</v>
      </c>
      <c r="I14" t="s">
        <v>358</v>
      </c>
      <c r="J14" t="s">
        <v>359</v>
      </c>
      <c r="K14" t="s">
        <v>359</v>
      </c>
      <c r="L14" t="s">
        <v>358</v>
      </c>
      <c r="M14" t="s">
        <v>358</v>
      </c>
      <c r="N14" t="s">
        <v>358</v>
      </c>
      <c r="O14" t="s">
        <v>356</v>
      </c>
      <c r="P14" t="s">
        <v>357</v>
      </c>
      <c r="Q14" t="s">
        <v>356</v>
      </c>
      <c r="R14" t="s">
        <v>358</v>
      </c>
      <c r="S14" t="s">
        <v>359</v>
      </c>
      <c r="T14" t="s">
        <v>357</v>
      </c>
      <c r="U14" t="s">
        <v>359</v>
      </c>
      <c r="V14" t="s">
        <v>356</v>
      </c>
      <c r="W14" t="s">
        <v>358</v>
      </c>
      <c r="X14" t="s">
        <v>357</v>
      </c>
      <c r="Y14" t="s">
        <v>357</v>
      </c>
      <c r="Z14" t="s">
        <v>358</v>
      </c>
      <c r="AA14" t="s">
        <v>358</v>
      </c>
      <c r="AB14" t="s">
        <v>357</v>
      </c>
      <c r="AC14" t="s">
        <v>356</v>
      </c>
      <c r="AD14" t="s">
        <v>358</v>
      </c>
      <c r="AE14" t="s">
        <v>356</v>
      </c>
      <c r="AF14" t="s">
        <v>358</v>
      </c>
      <c r="AG14" t="s">
        <v>359</v>
      </c>
      <c r="AH14" t="s">
        <v>356</v>
      </c>
      <c r="AI14" t="s">
        <v>358</v>
      </c>
      <c r="AJ14" t="s">
        <v>356</v>
      </c>
      <c r="AK14" t="s">
        <v>358</v>
      </c>
      <c r="AL14" t="s">
        <v>358</v>
      </c>
      <c r="AM14" t="s">
        <v>356</v>
      </c>
      <c r="AN14" t="s">
        <v>359</v>
      </c>
      <c r="AO14" t="s">
        <v>357</v>
      </c>
      <c r="AP14" t="s">
        <v>358</v>
      </c>
      <c r="AQ14" t="s">
        <v>356</v>
      </c>
      <c r="AR14" t="s">
        <v>356</v>
      </c>
      <c r="AS14" t="s">
        <v>356</v>
      </c>
      <c r="AT14" t="s">
        <v>356</v>
      </c>
      <c r="AU14" t="s">
        <v>357</v>
      </c>
      <c r="AV14" t="s">
        <v>359</v>
      </c>
      <c r="AW14" t="s">
        <v>359</v>
      </c>
      <c r="AX14" t="s">
        <v>357</v>
      </c>
      <c r="AY14" t="s">
        <v>359</v>
      </c>
      <c r="AZ14" t="s">
        <v>358</v>
      </c>
      <c r="BA14" t="s">
        <v>357</v>
      </c>
      <c r="BB14" t="s">
        <v>358</v>
      </c>
      <c r="BC14" t="s">
        <v>357</v>
      </c>
      <c r="BD14" t="s">
        <v>359</v>
      </c>
      <c r="BE14" t="s">
        <v>356</v>
      </c>
      <c r="BF14" t="s">
        <v>359</v>
      </c>
      <c r="BG14" t="s">
        <v>358</v>
      </c>
      <c r="BH14" t="s">
        <v>356</v>
      </c>
      <c r="BI14" t="s">
        <v>358</v>
      </c>
      <c r="BJ14" t="s">
        <v>357</v>
      </c>
      <c r="BK14" t="s">
        <v>357</v>
      </c>
      <c r="BL14" t="s">
        <v>359</v>
      </c>
      <c r="BM14" t="s">
        <v>356</v>
      </c>
      <c r="BN14" t="s">
        <v>356</v>
      </c>
      <c r="BO14" t="s">
        <v>358</v>
      </c>
      <c r="BP14" t="s">
        <v>357</v>
      </c>
      <c r="BQ14" t="s">
        <v>359</v>
      </c>
      <c r="BR14" t="s">
        <v>357</v>
      </c>
      <c r="BS14" t="s">
        <v>359</v>
      </c>
      <c r="BT14" t="s">
        <v>358</v>
      </c>
      <c r="BU14" t="s">
        <v>357</v>
      </c>
      <c r="BV14" t="s">
        <v>357</v>
      </c>
      <c r="BW14" t="s">
        <v>359</v>
      </c>
      <c r="BX14" t="s">
        <v>359</v>
      </c>
      <c r="BY14" t="s">
        <v>357</v>
      </c>
      <c r="BZ14" t="s">
        <v>358</v>
      </c>
      <c r="CA14" t="s">
        <v>358</v>
      </c>
      <c r="CB14" t="s">
        <v>359</v>
      </c>
      <c r="CC14" t="s">
        <v>356</v>
      </c>
      <c r="CW14">
        <f t="shared" si="4"/>
        <v>17</v>
      </c>
      <c r="CX14">
        <f t="shared" si="5"/>
        <v>17</v>
      </c>
      <c r="CY14">
        <f t="shared" si="6"/>
        <v>17</v>
      </c>
      <c r="CZ14">
        <f t="shared" si="7"/>
        <v>22</v>
      </c>
      <c r="DA14">
        <f t="shared" si="8"/>
        <v>73</v>
      </c>
      <c r="DB14" s="12">
        <f t="shared" si="9"/>
        <v>1.06673454276194E-2</v>
      </c>
      <c r="DC14" s="12">
        <f t="shared" si="10"/>
        <v>1.06673454276194E-2</v>
      </c>
      <c r="DD14" s="12">
        <f t="shared" si="11"/>
        <v>1.06673454276194E-2</v>
      </c>
      <c r="DE14" s="12">
        <f t="shared" si="12"/>
        <v>1.3804799965154518E-2</v>
      </c>
      <c r="DF14" s="15">
        <f t="shared" si="13"/>
        <v>4.5806836248012718E-2</v>
      </c>
    </row>
    <row r="15" spans="1:110">
      <c r="A15" t="s">
        <v>296</v>
      </c>
      <c r="B15" t="s">
        <v>169</v>
      </c>
      <c r="C15" t="s">
        <v>58</v>
      </c>
      <c r="D15" t="str">
        <f t="shared" si="0"/>
        <v>TTC</v>
      </c>
      <c r="E15" t="s">
        <v>114</v>
      </c>
      <c r="F15">
        <f t="shared" si="1"/>
        <v>10.199999999999999</v>
      </c>
      <c r="G15" s="11">
        <f t="shared" si="3"/>
        <v>1.0135135135135134E-2</v>
      </c>
      <c r="H15" s="9" t="s">
        <v>298</v>
      </c>
      <c r="I15" t="s">
        <v>358</v>
      </c>
      <c r="J15" t="s">
        <v>359</v>
      </c>
      <c r="K15" t="s">
        <v>359</v>
      </c>
      <c r="L15" t="s">
        <v>359</v>
      </c>
      <c r="M15" t="s">
        <v>359</v>
      </c>
      <c r="N15" t="s">
        <v>359</v>
      </c>
      <c r="O15" t="s">
        <v>356</v>
      </c>
      <c r="P15" t="s">
        <v>357</v>
      </c>
      <c r="Q15" t="s">
        <v>359</v>
      </c>
      <c r="R15" t="s">
        <v>358</v>
      </c>
      <c r="S15" t="s">
        <v>357</v>
      </c>
      <c r="T15" t="s">
        <v>359</v>
      </c>
      <c r="U15" t="s">
        <v>357</v>
      </c>
      <c r="V15" t="s">
        <v>356</v>
      </c>
      <c r="W15" t="s">
        <v>358</v>
      </c>
      <c r="X15" t="s">
        <v>356</v>
      </c>
      <c r="Y15" t="s">
        <v>358</v>
      </c>
      <c r="Z15" t="s">
        <v>358</v>
      </c>
      <c r="AA15" t="s">
        <v>359</v>
      </c>
      <c r="AB15" t="s">
        <v>359</v>
      </c>
      <c r="AC15" t="s">
        <v>357</v>
      </c>
      <c r="AD15" t="s">
        <v>356</v>
      </c>
      <c r="AE15" t="s">
        <v>358</v>
      </c>
      <c r="AF15" t="s">
        <v>358</v>
      </c>
      <c r="AG15" t="s">
        <v>356</v>
      </c>
      <c r="AH15" t="s">
        <v>359</v>
      </c>
      <c r="AI15" t="s">
        <v>356</v>
      </c>
      <c r="AJ15" t="s">
        <v>359</v>
      </c>
      <c r="AK15" t="s">
        <v>359</v>
      </c>
      <c r="AL15" t="s">
        <v>357</v>
      </c>
      <c r="AM15" t="s">
        <v>359</v>
      </c>
      <c r="AN15" t="s">
        <v>359</v>
      </c>
      <c r="AO15" t="s">
        <v>359</v>
      </c>
      <c r="AP15" t="s">
        <v>357</v>
      </c>
      <c r="AQ15" t="s">
        <v>357</v>
      </c>
      <c r="AR15" t="s">
        <v>357</v>
      </c>
      <c r="AS15" t="s">
        <v>359</v>
      </c>
      <c r="AT15" t="s">
        <v>356</v>
      </c>
      <c r="AU15" t="s">
        <v>359</v>
      </c>
      <c r="AV15" t="s">
        <v>358</v>
      </c>
      <c r="AW15" t="s">
        <v>358</v>
      </c>
      <c r="AX15" t="s">
        <v>356</v>
      </c>
      <c r="AY15" t="s">
        <v>358</v>
      </c>
      <c r="AZ15" t="s">
        <v>358</v>
      </c>
      <c r="BA15" t="s">
        <v>357</v>
      </c>
      <c r="BB15" t="s">
        <v>356</v>
      </c>
      <c r="BC15" t="s">
        <v>356</v>
      </c>
      <c r="BD15" t="s">
        <v>359</v>
      </c>
      <c r="BE15" t="s">
        <v>358</v>
      </c>
      <c r="BF15" t="s">
        <v>358</v>
      </c>
      <c r="BG15" t="s">
        <v>358</v>
      </c>
      <c r="BH15" t="s">
        <v>358</v>
      </c>
      <c r="BI15" t="s">
        <v>356</v>
      </c>
      <c r="BJ15" t="s">
        <v>357</v>
      </c>
      <c r="BK15" t="s">
        <v>357</v>
      </c>
      <c r="BL15" t="s">
        <v>359</v>
      </c>
      <c r="BM15" t="s">
        <v>358</v>
      </c>
      <c r="BN15" t="s">
        <v>356</v>
      </c>
      <c r="BO15" t="s">
        <v>356</v>
      </c>
      <c r="BP15" t="s">
        <v>357</v>
      </c>
      <c r="BQ15" t="s">
        <v>357</v>
      </c>
      <c r="BR15" t="s">
        <v>359</v>
      </c>
      <c r="BS15" t="s">
        <v>359</v>
      </c>
      <c r="BT15" t="s">
        <v>359</v>
      </c>
      <c r="BU15" t="s">
        <v>359</v>
      </c>
      <c r="BV15" t="s">
        <v>357</v>
      </c>
      <c r="BW15" t="s">
        <v>358</v>
      </c>
      <c r="BX15" t="s">
        <v>358</v>
      </c>
      <c r="BY15" t="s">
        <v>358</v>
      </c>
      <c r="BZ15" t="s">
        <v>358</v>
      </c>
      <c r="CA15" t="s">
        <v>358</v>
      </c>
      <c r="CB15" t="s">
        <v>357</v>
      </c>
      <c r="CC15" t="s">
        <v>356</v>
      </c>
      <c r="CW15">
        <f t="shared" si="4"/>
        <v>14</v>
      </c>
      <c r="CX15">
        <f t="shared" si="5"/>
        <v>15</v>
      </c>
      <c r="CY15">
        <f t="shared" si="6"/>
        <v>23</v>
      </c>
      <c r="CZ15">
        <f t="shared" si="7"/>
        <v>21</v>
      </c>
      <c r="DA15">
        <f t="shared" si="8"/>
        <v>73</v>
      </c>
      <c r="DB15" s="12">
        <f t="shared" si="9"/>
        <v>1.9437245464642725E-3</v>
      </c>
      <c r="DC15" s="12">
        <f t="shared" si="10"/>
        <v>2.0825620140688629E-3</v>
      </c>
      <c r="DD15" s="12">
        <f t="shared" si="11"/>
        <v>3.1932617549055901E-3</v>
      </c>
      <c r="DE15" s="12">
        <f t="shared" si="12"/>
        <v>2.9155868196964084E-3</v>
      </c>
      <c r="DF15" s="15">
        <f t="shared" si="13"/>
        <v>1.0135135135135132E-2</v>
      </c>
    </row>
    <row r="16" spans="1:110">
      <c r="A16" t="s">
        <v>236</v>
      </c>
      <c r="B16" t="s">
        <v>170</v>
      </c>
      <c r="C16" t="s">
        <v>59</v>
      </c>
      <c r="D16" t="str">
        <f t="shared" si="0"/>
        <v>GAG</v>
      </c>
      <c r="E16" t="s">
        <v>94</v>
      </c>
      <c r="F16">
        <f t="shared" si="1"/>
        <v>14.9</v>
      </c>
      <c r="G16" s="11">
        <f t="shared" si="3"/>
        <v>1.4805246422893482E-2</v>
      </c>
      <c r="H16" s="9" t="s">
        <v>299</v>
      </c>
      <c r="I16" t="s">
        <v>358</v>
      </c>
      <c r="J16" t="s">
        <v>359</v>
      </c>
      <c r="K16" t="s">
        <v>358</v>
      </c>
      <c r="L16" t="s">
        <v>358</v>
      </c>
      <c r="M16" t="s">
        <v>356</v>
      </c>
      <c r="N16" t="s">
        <v>357</v>
      </c>
      <c r="O16" t="s">
        <v>358</v>
      </c>
      <c r="P16" t="s">
        <v>357</v>
      </c>
      <c r="Q16" t="s">
        <v>358</v>
      </c>
      <c r="R16" t="s">
        <v>358</v>
      </c>
      <c r="S16" t="s">
        <v>359</v>
      </c>
      <c r="T16" t="s">
        <v>358</v>
      </c>
      <c r="U16" t="s">
        <v>358</v>
      </c>
      <c r="V16" t="s">
        <v>356</v>
      </c>
      <c r="W16" t="s">
        <v>356</v>
      </c>
      <c r="X16" t="s">
        <v>357</v>
      </c>
      <c r="Y16" t="s">
        <v>357</v>
      </c>
      <c r="Z16" t="s">
        <v>358</v>
      </c>
      <c r="AA16" t="s">
        <v>358</v>
      </c>
      <c r="AB16" t="s">
        <v>357</v>
      </c>
      <c r="AC16" t="s">
        <v>356</v>
      </c>
      <c r="AD16" t="s">
        <v>357</v>
      </c>
      <c r="AE16" t="s">
        <v>356</v>
      </c>
      <c r="AF16" t="s">
        <v>359</v>
      </c>
      <c r="AG16" t="s">
        <v>358</v>
      </c>
      <c r="AH16" t="s">
        <v>359</v>
      </c>
      <c r="AI16" t="s">
        <v>358</v>
      </c>
      <c r="AJ16" t="s">
        <v>359</v>
      </c>
      <c r="AK16" t="s">
        <v>356</v>
      </c>
      <c r="AL16" t="s">
        <v>359</v>
      </c>
      <c r="AM16" t="s">
        <v>358</v>
      </c>
      <c r="AN16" t="s">
        <v>359</v>
      </c>
      <c r="AO16" t="s">
        <v>357</v>
      </c>
      <c r="AP16" t="s">
        <v>357</v>
      </c>
      <c r="AQ16" t="s">
        <v>358</v>
      </c>
      <c r="AR16" t="s">
        <v>356</v>
      </c>
      <c r="AS16" t="s">
        <v>358</v>
      </c>
      <c r="AT16" t="s">
        <v>358</v>
      </c>
      <c r="AU16" t="s">
        <v>357</v>
      </c>
      <c r="AV16" t="s">
        <v>358</v>
      </c>
      <c r="AW16" t="s">
        <v>359</v>
      </c>
      <c r="AX16" t="s">
        <v>358</v>
      </c>
      <c r="AY16" t="s">
        <v>357</v>
      </c>
      <c r="AZ16" t="s">
        <v>358</v>
      </c>
      <c r="BA16" t="s">
        <v>357</v>
      </c>
      <c r="BB16" t="s">
        <v>358</v>
      </c>
      <c r="BC16" t="s">
        <v>358</v>
      </c>
      <c r="BD16" t="s">
        <v>359</v>
      </c>
      <c r="BE16" t="s">
        <v>357</v>
      </c>
      <c r="BF16" t="s">
        <v>357</v>
      </c>
      <c r="BG16" t="s">
        <v>357</v>
      </c>
      <c r="BH16" t="s">
        <v>358</v>
      </c>
      <c r="BI16" t="s">
        <v>359</v>
      </c>
      <c r="BJ16" t="s">
        <v>359</v>
      </c>
      <c r="BK16" t="s">
        <v>357</v>
      </c>
      <c r="BL16" t="s">
        <v>357</v>
      </c>
      <c r="BM16" t="s">
        <v>358</v>
      </c>
      <c r="BN16" t="s">
        <v>359</v>
      </c>
      <c r="BO16" t="s">
        <v>358</v>
      </c>
      <c r="BP16" t="s">
        <v>356</v>
      </c>
      <c r="BQ16" t="s">
        <v>358</v>
      </c>
      <c r="BR16" t="s">
        <v>357</v>
      </c>
      <c r="BS16" t="s">
        <v>357</v>
      </c>
      <c r="BT16" t="s">
        <v>359</v>
      </c>
      <c r="BU16" t="s">
        <v>358</v>
      </c>
      <c r="BV16" t="s">
        <v>356</v>
      </c>
      <c r="BW16" t="s">
        <v>358</v>
      </c>
      <c r="BX16" t="s">
        <v>357</v>
      </c>
      <c r="BY16" t="s">
        <v>359</v>
      </c>
      <c r="BZ16" t="s">
        <v>357</v>
      </c>
      <c r="CA16" t="s">
        <v>359</v>
      </c>
      <c r="CB16" t="s">
        <v>358</v>
      </c>
      <c r="CC16" t="s">
        <v>359</v>
      </c>
      <c r="CD16" t="s">
        <v>359</v>
      </c>
      <c r="CE16" t="s">
        <v>356</v>
      </c>
      <c r="CF16" t="s">
        <v>357</v>
      </c>
      <c r="CG16" t="s">
        <v>359</v>
      </c>
      <c r="CH16" t="s">
        <v>359</v>
      </c>
      <c r="CI16" t="s">
        <v>358</v>
      </c>
      <c r="CJ16" t="s">
        <v>359</v>
      </c>
      <c r="CK16" t="s">
        <v>356</v>
      </c>
      <c r="CW16">
        <f t="shared" si="4"/>
        <v>11</v>
      </c>
      <c r="CX16">
        <f t="shared" si="5"/>
        <v>21</v>
      </c>
      <c r="CY16">
        <f t="shared" si="6"/>
        <v>20</v>
      </c>
      <c r="CZ16">
        <f t="shared" si="7"/>
        <v>29</v>
      </c>
      <c r="DA16">
        <f t="shared" si="8"/>
        <v>81</v>
      </c>
      <c r="DB16" s="12">
        <f t="shared" si="9"/>
        <v>2.0105890203929418E-3</v>
      </c>
      <c r="DC16" s="12">
        <f t="shared" si="10"/>
        <v>3.838397220750162E-3</v>
      </c>
      <c r="DD16" s="12">
        <f t="shared" si="11"/>
        <v>3.6556164007144399E-3</v>
      </c>
      <c r="DE16" s="12">
        <f t="shared" si="12"/>
        <v>5.300643781035938E-3</v>
      </c>
      <c r="DF16" s="15">
        <f t="shared" si="13"/>
        <v>1.4805246422893482E-2</v>
      </c>
    </row>
    <row r="17" spans="1:110">
      <c r="A17" t="s">
        <v>237</v>
      </c>
      <c r="B17" t="s">
        <v>171</v>
      </c>
      <c r="C17" t="s">
        <v>60</v>
      </c>
      <c r="D17" t="str">
        <f t="shared" si="0"/>
        <v>TCT</v>
      </c>
      <c r="E17" t="s">
        <v>115</v>
      </c>
      <c r="F17">
        <f t="shared" si="1"/>
        <v>15.6</v>
      </c>
      <c r="G17" s="11">
        <f t="shared" si="3"/>
        <v>1.5500794912559618E-2</v>
      </c>
      <c r="H17" s="9" t="s">
        <v>300</v>
      </c>
      <c r="I17" t="s">
        <v>358</v>
      </c>
      <c r="J17" t="s">
        <v>358</v>
      </c>
      <c r="K17" t="s">
        <v>358</v>
      </c>
      <c r="L17" t="s">
        <v>359</v>
      </c>
      <c r="M17" t="s">
        <v>358</v>
      </c>
      <c r="N17" t="s">
        <v>359</v>
      </c>
      <c r="O17" t="s">
        <v>358</v>
      </c>
      <c r="P17" t="s">
        <v>357</v>
      </c>
      <c r="Q17" t="s">
        <v>356</v>
      </c>
      <c r="R17" t="s">
        <v>358</v>
      </c>
      <c r="S17" t="s">
        <v>359</v>
      </c>
      <c r="T17" t="s">
        <v>357</v>
      </c>
      <c r="U17" t="s">
        <v>359</v>
      </c>
      <c r="V17" t="s">
        <v>356</v>
      </c>
      <c r="W17" t="s">
        <v>358</v>
      </c>
      <c r="X17" t="s">
        <v>357</v>
      </c>
      <c r="Y17" t="s">
        <v>358</v>
      </c>
      <c r="Z17" t="s">
        <v>358</v>
      </c>
      <c r="AA17" t="s">
        <v>356</v>
      </c>
      <c r="AB17" t="s">
        <v>357</v>
      </c>
      <c r="AC17" t="s">
        <v>356</v>
      </c>
      <c r="AD17" t="s">
        <v>358</v>
      </c>
      <c r="AE17" t="s">
        <v>356</v>
      </c>
      <c r="AF17" t="s">
        <v>358</v>
      </c>
      <c r="AG17" t="s">
        <v>359</v>
      </c>
      <c r="AH17" t="s">
        <v>359</v>
      </c>
      <c r="AI17" t="s">
        <v>356</v>
      </c>
      <c r="AJ17" t="s">
        <v>359</v>
      </c>
      <c r="AK17" t="s">
        <v>358</v>
      </c>
      <c r="AL17" t="s">
        <v>358</v>
      </c>
      <c r="AM17" t="s">
        <v>356</v>
      </c>
      <c r="AN17" t="s">
        <v>357</v>
      </c>
      <c r="AO17" t="s">
        <v>357</v>
      </c>
      <c r="AP17" t="s">
        <v>357</v>
      </c>
      <c r="AQ17" t="s">
        <v>359</v>
      </c>
      <c r="AR17" t="s">
        <v>357</v>
      </c>
      <c r="AS17" t="s">
        <v>356</v>
      </c>
      <c r="AT17" t="s">
        <v>356</v>
      </c>
      <c r="AU17" t="s">
        <v>357</v>
      </c>
      <c r="AV17" t="s">
        <v>359</v>
      </c>
      <c r="AW17" t="s">
        <v>359</v>
      </c>
      <c r="AX17" t="s">
        <v>358</v>
      </c>
      <c r="AY17" t="s">
        <v>357</v>
      </c>
      <c r="AZ17" t="s">
        <v>357</v>
      </c>
      <c r="BA17" t="s">
        <v>358</v>
      </c>
      <c r="BB17" t="s">
        <v>358</v>
      </c>
      <c r="BC17" t="s">
        <v>357</v>
      </c>
      <c r="BD17" t="s">
        <v>359</v>
      </c>
      <c r="BE17" t="s">
        <v>358</v>
      </c>
      <c r="BF17" t="s">
        <v>359</v>
      </c>
      <c r="BG17" t="s">
        <v>356</v>
      </c>
      <c r="BH17" t="s">
        <v>358</v>
      </c>
      <c r="BI17" t="s">
        <v>358</v>
      </c>
      <c r="BJ17" t="s">
        <v>357</v>
      </c>
      <c r="BK17" t="s">
        <v>357</v>
      </c>
      <c r="BL17" t="s">
        <v>359</v>
      </c>
      <c r="BM17" t="s">
        <v>358</v>
      </c>
      <c r="BN17" t="s">
        <v>356</v>
      </c>
      <c r="BO17" t="s">
        <v>356</v>
      </c>
      <c r="BP17" t="s">
        <v>359</v>
      </c>
      <c r="BQ17" t="s">
        <v>359</v>
      </c>
      <c r="BR17" t="s">
        <v>359</v>
      </c>
      <c r="BS17" t="s">
        <v>357</v>
      </c>
      <c r="BT17" t="s">
        <v>358</v>
      </c>
      <c r="BU17" t="s">
        <v>359</v>
      </c>
      <c r="BV17" t="s">
        <v>359</v>
      </c>
      <c r="BW17" t="s">
        <v>358</v>
      </c>
      <c r="BX17" t="s">
        <v>359</v>
      </c>
      <c r="BY17" t="s">
        <v>358</v>
      </c>
      <c r="BZ17" t="s">
        <v>359</v>
      </c>
      <c r="CA17" t="s">
        <v>357</v>
      </c>
      <c r="CB17" t="s">
        <v>359</v>
      </c>
      <c r="CC17" t="s">
        <v>358</v>
      </c>
      <c r="CW17">
        <f t="shared" si="4"/>
        <v>12</v>
      </c>
      <c r="CX17">
        <f t="shared" si="5"/>
        <v>16</v>
      </c>
      <c r="CY17">
        <f t="shared" si="6"/>
        <v>21</v>
      </c>
      <c r="CZ17">
        <f t="shared" si="7"/>
        <v>24</v>
      </c>
      <c r="DA17">
        <f t="shared" si="8"/>
        <v>73</v>
      </c>
      <c r="DB17" s="12">
        <f t="shared" si="9"/>
        <v>2.5480758760371976E-3</v>
      </c>
      <c r="DC17" s="12">
        <f t="shared" si="10"/>
        <v>3.3974345013829299E-3</v>
      </c>
      <c r="DD17" s="12">
        <f t="shared" si="11"/>
        <v>4.4591327830650956E-3</v>
      </c>
      <c r="DE17" s="12">
        <f t="shared" si="12"/>
        <v>5.0961517520743951E-3</v>
      </c>
      <c r="DF17" s="15">
        <f t="shared" si="13"/>
        <v>1.550079491255962E-2</v>
      </c>
    </row>
    <row r="18" spans="1:110">
      <c r="A18" t="s">
        <v>297</v>
      </c>
      <c r="B18" t="s">
        <v>172</v>
      </c>
      <c r="C18" t="s">
        <v>61</v>
      </c>
      <c r="D18" t="str">
        <f t="shared" si="0"/>
        <v>GTA</v>
      </c>
      <c r="E18" t="s">
        <v>116</v>
      </c>
      <c r="F18">
        <f t="shared" si="1"/>
        <v>19.2</v>
      </c>
      <c r="G18" s="11">
        <f t="shared" si="3"/>
        <v>1.9077901430842606E-2</v>
      </c>
      <c r="H18" s="9" t="s">
        <v>301</v>
      </c>
      <c r="I18" t="s">
        <v>358</v>
      </c>
      <c r="J18" t="s">
        <v>358</v>
      </c>
      <c r="K18" t="s">
        <v>358</v>
      </c>
      <c r="L18" t="s">
        <v>357</v>
      </c>
      <c r="M18" t="s">
        <v>359</v>
      </c>
      <c r="N18" t="s">
        <v>358</v>
      </c>
      <c r="O18" t="s">
        <v>358</v>
      </c>
      <c r="P18" t="s">
        <v>357</v>
      </c>
      <c r="Q18" t="s">
        <v>358</v>
      </c>
      <c r="R18" t="s">
        <v>357</v>
      </c>
      <c r="S18" t="s">
        <v>359</v>
      </c>
      <c r="T18" t="s">
        <v>359</v>
      </c>
      <c r="U18" t="s">
        <v>358</v>
      </c>
      <c r="V18" t="s">
        <v>356</v>
      </c>
      <c r="W18" t="s">
        <v>358</v>
      </c>
      <c r="X18" t="s">
        <v>357</v>
      </c>
      <c r="Y18" t="s">
        <v>358</v>
      </c>
      <c r="Z18" t="s">
        <v>358</v>
      </c>
      <c r="AA18" t="s">
        <v>357</v>
      </c>
      <c r="AB18" t="s">
        <v>357</v>
      </c>
      <c r="AC18" t="s">
        <v>356</v>
      </c>
      <c r="AD18" t="s">
        <v>356</v>
      </c>
      <c r="AE18" t="s">
        <v>357</v>
      </c>
      <c r="AF18" t="s">
        <v>358</v>
      </c>
      <c r="AG18" t="s">
        <v>358</v>
      </c>
      <c r="AH18" t="s">
        <v>356</v>
      </c>
      <c r="AI18" t="s">
        <v>358</v>
      </c>
      <c r="AJ18" t="s">
        <v>356</v>
      </c>
      <c r="AK18" t="s">
        <v>359</v>
      </c>
      <c r="AL18" t="s">
        <v>358</v>
      </c>
      <c r="AM18" t="s">
        <v>358</v>
      </c>
      <c r="AN18" t="s">
        <v>356</v>
      </c>
      <c r="AO18" t="s">
        <v>359</v>
      </c>
      <c r="AP18" t="s">
        <v>357</v>
      </c>
      <c r="AQ18" t="s">
        <v>358</v>
      </c>
      <c r="AR18" t="s">
        <v>357</v>
      </c>
      <c r="AS18" t="s">
        <v>356</v>
      </c>
      <c r="AT18" t="s">
        <v>356</v>
      </c>
      <c r="AU18" t="s">
        <v>356</v>
      </c>
      <c r="AV18" t="s">
        <v>357</v>
      </c>
      <c r="AW18" t="s">
        <v>359</v>
      </c>
      <c r="AX18" t="s">
        <v>359</v>
      </c>
      <c r="AY18" t="s">
        <v>358</v>
      </c>
      <c r="AZ18" t="s">
        <v>357</v>
      </c>
      <c r="BA18" t="s">
        <v>357</v>
      </c>
      <c r="BB18" t="s">
        <v>358</v>
      </c>
      <c r="BC18" t="s">
        <v>358</v>
      </c>
      <c r="BD18" t="s">
        <v>357</v>
      </c>
      <c r="BE18" t="s">
        <v>357</v>
      </c>
      <c r="BF18" t="s">
        <v>357</v>
      </c>
      <c r="BG18" t="s">
        <v>356</v>
      </c>
      <c r="BH18" t="s">
        <v>359</v>
      </c>
      <c r="BI18" t="s">
        <v>356</v>
      </c>
      <c r="BJ18" t="s">
        <v>359</v>
      </c>
      <c r="BK18" t="s">
        <v>359</v>
      </c>
      <c r="BL18" t="s">
        <v>357</v>
      </c>
      <c r="BM18" t="s">
        <v>356</v>
      </c>
      <c r="BN18" t="s">
        <v>359</v>
      </c>
      <c r="BO18" t="s">
        <v>358</v>
      </c>
      <c r="BP18" t="s">
        <v>359</v>
      </c>
      <c r="BQ18" t="s">
        <v>357</v>
      </c>
      <c r="BR18" t="s">
        <v>358</v>
      </c>
      <c r="BS18" t="s">
        <v>358</v>
      </c>
      <c r="BT18" t="s">
        <v>357</v>
      </c>
      <c r="BU18" t="s">
        <v>357</v>
      </c>
      <c r="BV18" t="s">
        <v>359</v>
      </c>
      <c r="BW18" t="s">
        <v>356</v>
      </c>
      <c r="BX18" t="s">
        <v>356</v>
      </c>
      <c r="BY18" t="s">
        <v>356</v>
      </c>
      <c r="BZ18" t="s">
        <v>357</v>
      </c>
      <c r="CA18" t="s">
        <v>359</v>
      </c>
      <c r="CB18" t="s">
        <v>359</v>
      </c>
      <c r="CC18" t="s">
        <v>356</v>
      </c>
      <c r="CD18" t="s">
        <v>358</v>
      </c>
      <c r="CE18" t="s">
        <v>359</v>
      </c>
      <c r="CF18" t="s">
        <v>359</v>
      </c>
      <c r="CG18" t="s">
        <v>359</v>
      </c>
      <c r="CH18" t="s">
        <v>358</v>
      </c>
      <c r="CI18" t="s">
        <v>358</v>
      </c>
      <c r="CJ18" t="s">
        <v>359</v>
      </c>
      <c r="CK18" t="s">
        <v>359</v>
      </c>
      <c r="CL18" t="s">
        <v>359</v>
      </c>
      <c r="CM18" t="s">
        <v>356</v>
      </c>
      <c r="CW18">
        <f t="shared" si="4"/>
        <v>17</v>
      </c>
      <c r="CX18">
        <f t="shared" si="5"/>
        <v>20</v>
      </c>
      <c r="CY18">
        <f t="shared" si="6"/>
        <v>21</v>
      </c>
      <c r="CZ18">
        <f t="shared" si="7"/>
        <v>25</v>
      </c>
      <c r="DA18">
        <f t="shared" si="8"/>
        <v>83</v>
      </c>
      <c r="DB18" s="12">
        <f t="shared" si="9"/>
        <v>3.9075219798111356E-3</v>
      </c>
      <c r="DC18" s="12">
        <f t="shared" si="10"/>
        <v>4.5970846821307481E-3</v>
      </c>
      <c r="DD18" s="12">
        <f t="shared" si="11"/>
        <v>4.8269389162372859E-3</v>
      </c>
      <c r="DE18" s="12">
        <f t="shared" si="12"/>
        <v>5.7463558526634354E-3</v>
      </c>
      <c r="DF18" s="15">
        <f t="shared" si="13"/>
        <v>1.9077901430842606E-2</v>
      </c>
    </row>
    <row r="19" spans="1:110">
      <c r="A19" t="s">
        <v>238</v>
      </c>
      <c r="B19" t="s">
        <v>173</v>
      </c>
      <c r="C19" t="s">
        <v>62</v>
      </c>
      <c r="D19" t="str">
        <f t="shared" si="0"/>
        <v>GGT</v>
      </c>
      <c r="E19" t="s">
        <v>117</v>
      </c>
      <c r="F19">
        <f t="shared" si="1"/>
        <v>28.1</v>
      </c>
      <c r="G19" s="11">
        <f t="shared" si="3"/>
        <v>2.7921303656597778E-2</v>
      </c>
      <c r="H19" s="9" t="s">
        <v>302</v>
      </c>
      <c r="I19" t="s">
        <v>358</v>
      </c>
      <c r="J19" t="s">
        <v>359</v>
      </c>
      <c r="K19" t="s">
        <v>359</v>
      </c>
      <c r="L19" t="s">
        <v>359</v>
      </c>
      <c r="M19" t="s">
        <v>358</v>
      </c>
      <c r="N19" t="s">
        <v>357</v>
      </c>
      <c r="O19" t="s">
        <v>358</v>
      </c>
      <c r="P19" t="s">
        <v>357</v>
      </c>
      <c r="Q19" t="s">
        <v>358</v>
      </c>
      <c r="R19" t="s">
        <v>358</v>
      </c>
      <c r="S19" t="s">
        <v>359</v>
      </c>
      <c r="T19" t="s">
        <v>357</v>
      </c>
      <c r="U19" t="s">
        <v>359</v>
      </c>
      <c r="V19" t="s">
        <v>356</v>
      </c>
      <c r="W19" t="s">
        <v>358</v>
      </c>
      <c r="X19" t="s">
        <v>357</v>
      </c>
      <c r="Y19" t="s">
        <v>358</v>
      </c>
      <c r="Z19" t="s">
        <v>358</v>
      </c>
      <c r="AA19" t="s">
        <v>357</v>
      </c>
      <c r="AB19" t="s">
        <v>356</v>
      </c>
      <c r="AC19" t="s">
        <v>358</v>
      </c>
      <c r="AD19" t="s">
        <v>356</v>
      </c>
      <c r="AE19" t="s">
        <v>358</v>
      </c>
      <c r="AF19" t="s">
        <v>359</v>
      </c>
      <c r="AG19" t="s">
        <v>356</v>
      </c>
      <c r="AH19" t="s">
        <v>359</v>
      </c>
      <c r="AI19" t="s">
        <v>356</v>
      </c>
      <c r="AJ19" t="s">
        <v>359</v>
      </c>
      <c r="AK19" t="s">
        <v>359</v>
      </c>
      <c r="AL19" t="s">
        <v>359</v>
      </c>
      <c r="AM19" t="s">
        <v>357</v>
      </c>
      <c r="AN19" t="s">
        <v>357</v>
      </c>
      <c r="AO19" t="s">
        <v>358</v>
      </c>
      <c r="AP19" t="s">
        <v>358</v>
      </c>
      <c r="AQ19" t="s">
        <v>357</v>
      </c>
      <c r="AR19" t="s">
        <v>356</v>
      </c>
      <c r="AS19" t="s">
        <v>356</v>
      </c>
      <c r="AT19" t="s">
        <v>358</v>
      </c>
      <c r="AU19" t="s">
        <v>358</v>
      </c>
      <c r="AV19" t="s">
        <v>358</v>
      </c>
      <c r="AW19" t="s">
        <v>357</v>
      </c>
      <c r="AX19" t="s">
        <v>358</v>
      </c>
      <c r="AY19" t="s">
        <v>356</v>
      </c>
      <c r="AZ19" t="s">
        <v>358</v>
      </c>
      <c r="BA19" t="s">
        <v>358</v>
      </c>
      <c r="BB19" t="s">
        <v>357</v>
      </c>
      <c r="BC19" t="s">
        <v>359</v>
      </c>
      <c r="BD19" t="s">
        <v>356</v>
      </c>
      <c r="BE19" t="s">
        <v>359</v>
      </c>
      <c r="BF19" t="s">
        <v>358</v>
      </c>
      <c r="BG19" t="s">
        <v>356</v>
      </c>
      <c r="BH19" t="s">
        <v>358</v>
      </c>
      <c r="BI19" t="s">
        <v>357</v>
      </c>
      <c r="BJ19" t="s">
        <v>357</v>
      </c>
      <c r="BK19" t="s">
        <v>359</v>
      </c>
      <c r="BL19" t="s">
        <v>356</v>
      </c>
      <c r="BM19" t="s">
        <v>356</v>
      </c>
      <c r="BN19" t="s">
        <v>357</v>
      </c>
      <c r="BO19" t="s">
        <v>359</v>
      </c>
      <c r="BP19" t="s">
        <v>359</v>
      </c>
      <c r="BQ19" t="s">
        <v>357</v>
      </c>
      <c r="BR19" t="s">
        <v>359</v>
      </c>
      <c r="BS19" t="s">
        <v>358</v>
      </c>
      <c r="BT19" t="s">
        <v>357</v>
      </c>
      <c r="BU19" t="s">
        <v>359</v>
      </c>
      <c r="BV19" t="s">
        <v>356</v>
      </c>
      <c r="BW19" t="s">
        <v>359</v>
      </c>
      <c r="BX19" t="s">
        <v>358</v>
      </c>
      <c r="BY19" t="s">
        <v>358</v>
      </c>
      <c r="BZ19" t="s">
        <v>358</v>
      </c>
      <c r="CA19" t="s">
        <v>359</v>
      </c>
      <c r="CB19" t="s">
        <v>357</v>
      </c>
      <c r="CW19">
        <f t="shared" si="4"/>
        <v>13</v>
      </c>
      <c r="CX19">
        <f t="shared" si="5"/>
        <v>16</v>
      </c>
      <c r="CY19">
        <f t="shared" si="6"/>
        <v>19</v>
      </c>
      <c r="CZ19">
        <f t="shared" si="7"/>
        <v>24</v>
      </c>
      <c r="DA19">
        <f t="shared" si="8"/>
        <v>72</v>
      </c>
      <c r="DB19" s="12">
        <f t="shared" si="9"/>
        <v>5.0413464935523764E-3</v>
      </c>
      <c r="DC19" s="12">
        <f t="shared" si="10"/>
        <v>6.2047341459106169E-3</v>
      </c>
      <c r="DD19" s="12">
        <f t="shared" si="11"/>
        <v>7.3681217982688573E-3</v>
      </c>
      <c r="DE19" s="12">
        <f t="shared" si="12"/>
        <v>9.3071012188659253E-3</v>
      </c>
      <c r="DF19" s="15">
        <f t="shared" si="13"/>
        <v>2.7921303656597778E-2</v>
      </c>
    </row>
    <row r="20" spans="1:110">
      <c r="A20" t="s">
        <v>239</v>
      </c>
      <c r="B20" t="s">
        <v>174</v>
      </c>
      <c r="C20" t="s">
        <v>63</v>
      </c>
      <c r="D20" t="str">
        <f t="shared" si="0"/>
        <v>CCC</v>
      </c>
      <c r="E20" t="s">
        <v>95</v>
      </c>
      <c r="F20">
        <f t="shared" si="1"/>
        <v>11.6</v>
      </c>
      <c r="G20" s="11">
        <f t="shared" si="3"/>
        <v>1.1526232114467409E-2</v>
      </c>
      <c r="H20" s="9" t="s">
        <v>303</v>
      </c>
      <c r="I20" t="s">
        <v>358</v>
      </c>
      <c r="J20" t="s">
        <v>359</v>
      </c>
      <c r="K20" t="s">
        <v>358</v>
      </c>
      <c r="L20" t="s">
        <v>358</v>
      </c>
      <c r="M20" t="s">
        <v>358</v>
      </c>
      <c r="N20" t="s">
        <v>359</v>
      </c>
      <c r="O20" t="s">
        <v>358</v>
      </c>
      <c r="P20" t="s">
        <v>357</v>
      </c>
      <c r="Q20" t="s">
        <v>356</v>
      </c>
      <c r="R20" t="s">
        <v>356</v>
      </c>
      <c r="S20" t="s">
        <v>357</v>
      </c>
      <c r="T20" t="s">
        <v>357</v>
      </c>
      <c r="U20" t="s">
        <v>359</v>
      </c>
      <c r="V20" t="s">
        <v>356</v>
      </c>
      <c r="W20" t="s">
        <v>358</v>
      </c>
      <c r="X20" t="s">
        <v>357</v>
      </c>
      <c r="Y20" t="s">
        <v>358</v>
      </c>
      <c r="Z20" t="s">
        <v>358</v>
      </c>
      <c r="AA20" t="s">
        <v>357</v>
      </c>
      <c r="AB20" t="s">
        <v>356</v>
      </c>
      <c r="AC20" t="s">
        <v>358</v>
      </c>
      <c r="AD20" t="s">
        <v>356</v>
      </c>
      <c r="AE20" t="s">
        <v>356</v>
      </c>
      <c r="AF20" t="s">
        <v>357</v>
      </c>
      <c r="AG20" t="s">
        <v>358</v>
      </c>
      <c r="AH20" t="s">
        <v>357</v>
      </c>
      <c r="AI20" t="s">
        <v>359</v>
      </c>
      <c r="AJ20" t="s">
        <v>356</v>
      </c>
      <c r="AK20" t="s">
        <v>359</v>
      </c>
      <c r="AL20" t="s">
        <v>359</v>
      </c>
      <c r="AM20" t="s">
        <v>357</v>
      </c>
      <c r="AN20" t="s">
        <v>357</v>
      </c>
      <c r="AO20" t="s">
        <v>359</v>
      </c>
      <c r="AP20" t="s">
        <v>359</v>
      </c>
      <c r="AQ20" t="s">
        <v>359</v>
      </c>
      <c r="AR20" t="s">
        <v>356</v>
      </c>
      <c r="AS20" t="s">
        <v>356</v>
      </c>
      <c r="AT20" t="s">
        <v>358</v>
      </c>
      <c r="AU20" t="s">
        <v>358</v>
      </c>
      <c r="AV20" t="s">
        <v>357</v>
      </c>
      <c r="AW20" t="s">
        <v>358</v>
      </c>
      <c r="AX20" t="s">
        <v>356</v>
      </c>
      <c r="AY20" t="s">
        <v>356</v>
      </c>
      <c r="AZ20" t="s">
        <v>359</v>
      </c>
      <c r="BA20" t="s">
        <v>358</v>
      </c>
      <c r="BB20" t="s">
        <v>357</v>
      </c>
      <c r="BC20" t="s">
        <v>359</v>
      </c>
      <c r="BD20" t="s">
        <v>358</v>
      </c>
      <c r="BE20" t="s">
        <v>357</v>
      </c>
      <c r="BF20" t="s">
        <v>358</v>
      </c>
      <c r="BG20" t="s">
        <v>358</v>
      </c>
      <c r="BH20" t="s">
        <v>358</v>
      </c>
      <c r="BI20" t="s">
        <v>357</v>
      </c>
      <c r="BJ20" t="s">
        <v>357</v>
      </c>
      <c r="BK20" t="s">
        <v>359</v>
      </c>
      <c r="BL20" t="s">
        <v>358</v>
      </c>
      <c r="BM20" t="s">
        <v>356</v>
      </c>
      <c r="BN20" t="s">
        <v>358</v>
      </c>
      <c r="BO20" t="s">
        <v>357</v>
      </c>
      <c r="BP20" t="s">
        <v>359</v>
      </c>
      <c r="BQ20" t="s">
        <v>359</v>
      </c>
      <c r="BR20" t="s">
        <v>359</v>
      </c>
      <c r="BS20" t="s">
        <v>356</v>
      </c>
      <c r="BT20" t="s">
        <v>357</v>
      </c>
      <c r="BU20" t="s">
        <v>359</v>
      </c>
      <c r="BV20" t="s">
        <v>358</v>
      </c>
      <c r="BW20" t="s">
        <v>359</v>
      </c>
      <c r="BX20" t="s">
        <v>359</v>
      </c>
      <c r="BY20" t="s">
        <v>359</v>
      </c>
      <c r="BZ20" t="s">
        <v>358</v>
      </c>
      <c r="CA20" t="s">
        <v>359</v>
      </c>
      <c r="CB20" t="s">
        <v>357</v>
      </c>
      <c r="CW20">
        <f t="shared" si="4"/>
        <v>13</v>
      </c>
      <c r="CX20">
        <f t="shared" si="5"/>
        <v>17</v>
      </c>
      <c r="CY20">
        <f t="shared" si="6"/>
        <v>20</v>
      </c>
      <c r="CZ20">
        <f t="shared" si="7"/>
        <v>22</v>
      </c>
      <c r="DA20">
        <f t="shared" si="8"/>
        <v>72</v>
      </c>
      <c r="DB20" s="12">
        <f t="shared" si="9"/>
        <v>2.0811252428899491E-3</v>
      </c>
      <c r="DC20" s="12">
        <f t="shared" si="10"/>
        <v>2.7214714714714713E-3</v>
      </c>
      <c r="DD20" s="12">
        <f t="shared" si="11"/>
        <v>3.2017311429076135E-3</v>
      </c>
      <c r="DE20" s="12">
        <f t="shared" si="12"/>
        <v>3.5219042571983748E-3</v>
      </c>
      <c r="DF20" s="15">
        <f t="shared" si="13"/>
        <v>1.1526232114467409E-2</v>
      </c>
    </row>
    <row r="21" spans="1:110">
      <c r="A21" t="s">
        <v>240</v>
      </c>
      <c r="B21" t="s">
        <v>175</v>
      </c>
      <c r="C21" t="s">
        <v>64</v>
      </c>
      <c r="D21" t="str">
        <f t="shared" si="0"/>
        <v>TTG</v>
      </c>
      <c r="E21" t="s">
        <v>118</v>
      </c>
      <c r="F21">
        <f t="shared" si="1"/>
        <v>22</v>
      </c>
      <c r="G21" s="11">
        <f t="shared" si="3"/>
        <v>2.1860095389507155E-2</v>
      </c>
      <c r="H21" s="9" t="s">
        <v>304</v>
      </c>
      <c r="I21" t="s">
        <v>357</v>
      </c>
      <c r="J21" t="s">
        <v>358</v>
      </c>
      <c r="K21" t="s">
        <v>358</v>
      </c>
      <c r="L21" t="s">
        <v>358</v>
      </c>
      <c r="M21" t="s">
        <v>358</v>
      </c>
      <c r="N21" t="s">
        <v>359</v>
      </c>
      <c r="O21" t="s">
        <v>358</v>
      </c>
      <c r="P21" t="s">
        <v>357</v>
      </c>
      <c r="Q21" t="s">
        <v>359</v>
      </c>
      <c r="R21" t="s">
        <v>358</v>
      </c>
      <c r="S21" t="s">
        <v>359</v>
      </c>
      <c r="T21" t="s">
        <v>359</v>
      </c>
      <c r="U21" t="s">
        <v>356</v>
      </c>
      <c r="V21" t="s">
        <v>356</v>
      </c>
      <c r="W21" t="s">
        <v>358</v>
      </c>
      <c r="X21" t="s">
        <v>357</v>
      </c>
      <c r="Y21" t="s">
        <v>358</v>
      </c>
      <c r="Z21" t="s">
        <v>358</v>
      </c>
      <c r="AA21" t="s">
        <v>357</v>
      </c>
      <c r="AB21" t="s">
        <v>356</v>
      </c>
      <c r="AC21" t="s">
        <v>356</v>
      </c>
      <c r="AD21" t="s">
        <v>358</v>
      </c>
      <c r="AE21" t="s">
        <v>358</v>
      </c>
      <c r="AF21" t="s">
        <v>359</v>
      </c>
      <c r="AG21" t="s">
        <v>356</v>
      </c>
      <c r="AH21" t="s">
        <v>357</v>
      </c>
      <c r="AI21" t="s">
        <v>359</v>
      </c>
      <c r="AJ21" t="s">
        <v>358</v>
      </c>
      <c r="AK21" t="s">
        <v>358</v>
      </c>
      <c r="AL21" t="s">
        <v>358</v>
      </c>
      <c r="AM21" t="s">
        <v>357</v>
      </c>
      <c r="AN21" t="s">
        <v>357</v>
      </c>
      <c r="AO21" t="s">
        <v>357</v>
      </c>
      <c r="AP21" t="s">
        <v>357</v>
      </c>
      <c r="AQ21" t="s">
        <v>358</v>
      </c>
      <c r="AR21" t="s">
        <v>358</v>
      </c>
      <c r="AS21" t="s">
        <v>357</v>
      </c>
      <c r="AT21" t="s">
        <v>359</v>
      </c>
      <c r="AU21" t="s">
        <v>359</v>
      </c>
      <c r="AV21" t="s">
        <v>359</v>
      </c>
      <c r="AW21" t="s">
        <v>358</v>
      </c>
      <c r="AX21" t="s">
        <v>356</v>
      </c>
      <c r="AY21" t="s">
        <v>359</v>
      </c>
      <c r="AZ21" t="s">
        <v>356</v>
      </c>
      <c r="BA21" t="s">
        <v>357</v>
      </c>
      <c r="BB21" t="s">
        <v>359</v>
      </c>
      <c r="BC21" t="s">
        <v>359</v>
      </c>
      <c r="BD21" t="s">
        <v>359</v>
      </c>
      <c r="BE21" t="s">
        <v>357</v>
      </c>
      <c r="BF21" t="s">
        <v>356</v>
      </c>
      <c r="BG21" t="s">
        <v>358</v>
      </c>
      <c r="BH21" t="s">
        <v>358</v>
      </c>
      <c r="BI21" t="s">
        <v>357</v>
      </c>
      <c r="BJ21" t="s">
        <v>357</v>
      </c>
      <c r="BK21" t="s">
        <v>359</v>
      </c>
      <c r="BL21" t="s">
        <v>358</v>
      </c>
      <c r="BM21" t="s">
        <v>356</v>
      </c>
      <c r="BN21" t="s">
        <v>356</v>
      </c>
      <c r="BO21" t="s">
        <v>357</v>
      </c>
      <c r="BP21" t="s">
        <v>359</v>
      </c>
      <c r="BQ21" t="s">
        <v>359</v>
      </c>
      <c r="BR21" t="s">
        <v>357</v>
      </c>
      <c r="BS21" t="s">
        <v>356</v>
      </c>
      <c r="BT21" t="s">
        <v>358</v>
      </c>
      <c r="BU21" t="s">
        <v>359</v>
      </c>
      <c r="BV21" t="s">
        <v>358</v>
      </c>
      <c r="BW21" t="s">
        <v>359</v>
      </c>
      <c r="BX21" t="s">
        <v>359</v>
      </c>
      <c r="BY21" t="s">
        <v>359</v>
      </c>
      <c r="BZ21" t="s">
        <v>359</v>
      </c>
      <c r="CA21" t="s">
        <v>356</v>
      </c>
      <c r="CB21" t="s">
        <v>358</v>
      </c>
      <c r="CW21">
        <f t="shared" si="4"/>
        <v>12</v>
      </c>
      <c r="CX21">
        <f t="shared" si="5"/>
        <v>16</v>
      </c>
      <c r="CY21">
        <f t="shared" si="6"/>
        <v>21</v>
      </c>
      <c r="CZ21">
        <f t="shared" si="7"/>
        <v>23</v>
      </c>
      <c r="DA21">
        <f t="shared" si="8"/>
        <v>72</v>
      </c>
      <c r="DB21" s="12">
        <f t="shared" si="9"/>
        <v>3.6433492315845256E-3</v>
      </c>
      <c r="DC21" s="12">
        <f t="shared" si="10"/>
        <v>4.8577989754460347E-3</v>
      </c>
      <c r="DD21" s="12">
        <f t="shared" si="11"/>
        <v>6.3758611552729196E-3</v>
      </c>
      <c r="DE21" s="12">
        <f t="shared" si="12"/>
        <v>6.9830860272036737E-3</v>
      </c>
      <c r="DF21" s="15">
        <f t="shared" si="13"/>
        <v>2.1860095389507152E-2</v>
      </c>
    </row>
    <row r="22" spans="1:110">
      <c r="A22" t="s">
        <v>241</v>
      </c>
      <c r="B22" t="s">
        <v>176</v>
      </c>
      <c r="C22" t="s">
        <v>65</v>
      </c>
      <c r="D22" t="str">
        <f t="shared" si="0"/>
        <v>CGG</v>
      </c>
      <c r="E22" t="s">
        <v>96</v>
      </c>
      <c r="F22">
        <f t="shared" si="1"/>
        <v>6.3</v>
      </c>
      <c r="G22" s="11">
        <f t="shared" si="3"/>
        <v>6.2599364069952307E-3</v>
      </c>
      <c r="H22" s="9" t="s">
        <v>305</v>
      </c>
      <c r="I22" t="s">
        <v>359</v>
      </c>
      <c r="J22" t="s">
        <v>358</v>
      </c>
      <c r="K22" t="s">
        <v>358</v>
      </c>
      <c r="L22" t="s">
        <v>358</v>
      </c>
      <c r="M22" t="s">
        <v>356</v>
      </c>
      <c r="N22" t="s">
        <v>357</v>
      </c>
      <c r="O22" t="s">
        <v>358</v>
      </c>
      <c r="P22" t="s">
        <v>357</v>
      </c>
      <c r="Q22" t="s">
        <v>356</v>
      </c>
      <c r="R22" t="s">
        <v>358</v>
      </c>
      <c r="S22" t="s">
        <v>359</v>
      </c>
      <c r="T22" t="s">
        <v>358</v>
      </c>
      <c r="U22" t="s">
        <v>359</v>
      </c>
      <c r="V22" t="s">
        <v>356</v>
      </c>
      <c r="W22" t="s">
        <v>358</v>
      </c>
      <c r="X22" t="s">
        <v>359</v>
      </c>
      <c r="Y22" t="s">
        <v>357</v>
      </c>
      <c r="Z22" t="s">
        <v>357</v>
      </c>
      <c r="AA22" t="s">
        <v>358</v>
      </c>
      <c r="AB22" t="s">
        <v>358</v>
      </c>
      <c r="AC22" t="s">
        <v>357</v>
      </c>
      <c r="AD22" t="s">
        <v>356</v>
      </c>
      <c r="AE22" t="s">
        <v>358</v>
      </c>
      <c r="AF22" t="s">
        <v>359</v>
      </c>
      <c r="AG22" t="s">
        <v>358</v>
      </c>
      <c r="AH22" t="s">
        <v>359</v>
      </c>
      <c r="AI22" t="s">
        <v>356</v>
      </c>
      <c r="AJ22" t="s">
        <v>359</v>
      </c>
      <c r="AK22" t="s">
        <v>357</v>
      </c>
      <c r="AL22" t="s">
        <v>357</v>
      </c>
      <c r="AM22" t="s">
        <v>359</v>
      </c>
      <c r="AN22" t="s">
        <v>358</v>
      </c>
      <c r="AO22" t="s">
        <v>357</v>
      </c>
      <c r="AP22" t="s">
        <v>357</v>
      </c>
      <c r="AQ22" t="s">
        <v>359</v>
      </c>
      <c r="AR22" t="s">
        <v>358</v>
      </c>
      <c r="AS22" t="s">
        <v>358</v>
      </c>
      <c r="AT22" t="s">
        <v>358</v>
      </c>
      <c r="AU22" t="s">
        <v>356</v>
      </c>
      <c r="AV22" t="s">
        <v>359</v>
      </c>
      <c r="AW22" t="s">
        <v>358</v>
      </c>
      <c r="AX22" t="s">
        <v>356</v>
      </c>
      <c r="AY22" t="s">
        <v>356</v>
      </c>
      <c r="AZ22" t="s">
        <v>358</v>
      </c>
      <c r="BA22" t="s">
        <v>358</v>
      </c>
      <c r="BB22" t="s">
        <v>358</v>
      </c>
      <c r="BC22" t="s">
        <v>358</v>
      </c>
      <c r="BD22" t="s">
        <v>359</v>
      </c>
      <c r="BE22" t="s">
        <v>359</v>
      </c>
      <c r="BF22" t="s">
        <v>358</v>
      </c>
      <c r="BG22" t="s">
        <v>359</v>
      </c>
      <c r="BH22" t="s">
        <v>357</v>
      </c>
      <c r="BI22" t="s">
        <v>358</v>
      </c>
      <c r="BJ22" t="s">
        <v>358</v>
      </c>
      <c r="BK22" t="s">
        <v>357</v>
      </c>
      <c r="BL22" t="s">
        <v>357</v>
      </c>
      <c r="BM22" t="s">
        <v>359</v>
      </c>
      <c r="BN22" t="s">
        <v>358</v>
      </c>
      <c r="BO22" t="s">
        <v>356</v>
      </c>
      <c r="BP22" t="s">
        <v>356</v>
      </c>
      <c r="BQ22" t="s">
        <v>357</v>
      </c>
      <c r="BR22" t="s">
        <v>359</v>
      </c>
      <c r="BS22" t="s">
        <v>359</v>
      </c>
      <c r="BT22" t="s">
        <v>356</v>
      </c>
      <c r="BU22" t="s">
        <v>358</v>
      </c>
      <c r="BV22" t="s">
        <v>357</v>
      </c>
      <c r="BW22" t="s">
        <v>359</v>
      </c>
      <c r="BX22" t="s">
        <v>356</v>
      </c>
      <c r="BY22" t="s">
        <v>357</v>
      </c>
      <c r="BZ22" t="s">
        <v>359</v>
      </c>
      <c r="CA22" t="s">
        <v>359</v>
      </c>
      <c r="CB22" t="s">
        <v>359</v>
      </c>
      <c r="CC22" t="s">
        <v>358</v>
      </c>
      <c r="CD22" t="s">
        <v>356</v>
      </c>
      <c r="CW22">
        <f t="shared" si="4"/>
        <v>13</v>
      </c>
      <c r="CX22">
        <f t="shared" si="5"/>
        <v>15</v>
      </c>
      <c r="CY22">
        <f t="shared" si="6"/>
        <v>20</v>
      </c>
      <c r="CZ22">
        <f t="shared" si="7"/>
        <v>26</v>
      </c>
      <c r="DA22">
        <f t="shared" si="8"/>
        <v>74</v>
      </c>
      <c r="DB22" s="12">
        <f t="shared" si="9"/>
        <v>1.0997185579856485E-3</v>
      </c>
      <c r="DC22" s="12">
        <f t="shared" si="10"/>
        <v>1.2689060284449792E-3</v>
      </c>
      <c r="DD22" s="12">
        <f t="shared" si="11"/>
        <v>1.6918747045933057E-3</v>
      </c>
      <c r="DE22" s="12">
        <f t="shared" si="12"/>
        <v>2.1994371159712971E-3</v>
      </c>
      <c r="DF22" s="15">
        <f t="shared" si="13"/>
        <v>6.2599364069952307E-3</v>
      </c>
    </row>
    <row r="23" spans="1:110">
      <c r="A23" t="s">
        <v>242</v>
      </c>
      <c r="B23" t="s">
        <v>177</v>
      </c>
      <c r="C23" t="s">
        <v>66</v>
      </c>
      <c r="D23" t="str">
        <f t="shared" si="0"/>
        <v>GCT</v>
      </c>
      <c r="E23" t="s">
        <v>119</v>
      </c>
      <c r="F23">
        <f t="shared" si="1"/>
        <v>28.7</v>
      </c>
      <c r="G23" s="11">
        <f t="shared" si="3"/>
        <v>2.8517488076311607E-2</v>
      </c>
      <c r="H23" s="9" t="s">
        <v>306</v>
      </c>
      <c r="I23" t="s">
        <v>358</v>
      </c>
      <c r="J23" t="s">
        <v>358</v>
      </c>
      <c r="K23" t="s">
        <v>356</v>
      </c>
      <c r="L23" t="s">
        <v>358</v>
      </c>
      <c r="M23" t="s">
        <v>356</v>
      </c>
      <c r="N23" t="s">
        <v>358</v>
      </c>
      <c r="O23" t="s">
        <v>358</v>
      </c>
      <c r="P23" t="s">
        <v>357</v>
      </c>
      <c r="Q23" t="s">
        <v>358</v>
      </c>
      <c r="R23" t="s">
        <v>358</v>
      </c>
      <c r="S23" t="s">
        <v>359</v>
      </c>
      <c r="T23" t="s">
        <v>357</v>
      </c>
      <c r="U23" t="s">
        <v>358</v>
      </c>
      <c r="V23" t="s">
        <v>356</v>
      </c>
      <c r="W23" t="s">
        <v>358</v>
      </c>
      <c r="X23" t="s">
        <v>357</v>
      </c>
      <c r="Y23" t="s">
        <v>358</v>
      </c>
      <c r="Z23" t="s">
        <v>358</v>
      </c>
      <c r="AA23" t="s">
        <v>357</v>
      </c>
      <c r="AB23" t="s">
        <v>359</v>
      </c>
      <c r="AC23" t="s">
        <v>358</v>
      </c>
      <c r="AD23" t="s">
        <v>356</v>
      </c>
      <c r="AE23" t="s">
        <v>356</v>
      </c>
      <c r="AF23" t="s">
        <v>356</v>
      </c>
      <c r="AG23" t="s">
        <v>358</v>
      </c>
      <c r="AH23" t="s">
        <v>359</v>
      </c>
      <c r="AI23" t="s">
        <v>358</v>
      </c>
      <c r="AJ23" t="s">
        <v>358</v>
      </c>
      <c r="AK23" t="s">
        <v>359</v>
      </c>
      <c r="AL23" t="s">
        <v>356</v>
      </c>
      <c r="AM23" t="s">
        <v>358</v>
      </c>
      <c r="AN23" t="s">
        <v>356</v>
      </c>
      <c r="AO23" t="s">
        <v>357</v>
      </c>
      <c r="AP23" t="s">
        <v>357</v>
      </c>
      <c r="AQ23" t="s">
        <v>358</v>
      </c>
      <c r="AR23" t="s">
        <v>359</v>
      </c>
      <c r="AS23" t="s">
        <v>357</v>
      </c>
      <c r="AT23" t="s">
        <v>356</v>
      </c>
      <c r="AU23" t="s">
        <v>356</v>
      </c>
      <c r="AV23" t="s">
        <v>357</v>
      </c>
      <c r="AW23" t="s">
        <v>359</v>
      </c>
      <c r="AX23" t="s">
        <v>357</v>
      </c>
      <c r="AY23" t="s">
        <v>358</v>
      </c>
      <c r="AZ23" t="s">
        <v>357</v>
      </c>
      <c r="BA23" t="s">
        <v>357</v>
      </c>
      <c r="BB23" t="s">
        <v>358</v>
      </c>
      <c r="BC23" t="s">
        <v>357</v>
      </c>
      <c r="BD23" t="s">
        <v>356</v>
      </c>
      <c r="BE23" t="s">
        <v>359</v>
      </c>
      <c r="BF23" t="s">
        <v>358</v>
      </c>
      <c r="BG23" t="s">
        <v>358</v>
      </c>
      <c r="BH23" t="s">
        <v>359</v>
      </c>
      <c r="BI23" t="s">
        <v>356</v>
      </c>
      <c r="BJ23" t="s">
        <v>358</v>
      </c>
      <c r="BK23" t="s">
        <v>358</v>
      </c>
      <c r="BL23" t="s">
        <v>359</v>
      </c>
      <c r="BM23" t="s">
        <v>356</v>
      </c>
      <c r="BN23" t="s">
        <v>356</v>
      </c>
      <c r="BO23" t="s">
        <v>359</v>
      </c>
      <c r="BP23" t="s">
        <v>357</v>
      </c>
      <c r="BQ23" t="s">
        <v>359</v>
      </c>
      <c r="BR23" t="s">
        <v>359</v>
      </c>
      <c r="BS23" t="s">
        <v>358</v>
      </c>
      <c r="BT23" t="s">
        <v>357</v>
      </c>
      <c r="BU23" t="s">
        <v>356</v>
      </c>
      <c r="BV23" t="s">
        <v>359</v>
      </c>
      <c r="BW23" t="s">
        <v>359</v>
      </c>
      <c r="BX23" t="s">
        <v>358</v>
      </c>
      <c r="BY23" t="s">
        <v>356</v>
      </c>
      <c r="BZ23" t="s">
        <v>358</v>
      </c>
      <c r="CA23" t="s">
        <v>358</v>
      </c>
      <c r="CB23" t="s">
        <v>358</v>
      </c>
      <c r="CC23" t="s">
        <v>357</v>
      </c>
      <c r="CD23" t="s">
        <v>357</v>
      </c>
      <c r="CE23" t="s">
        <v>359</v>
      </c>
      <c r="CF23" t="s">
        <v>358</v>
      </c>
      <c r="CG23" t="s">
        <v>356</v>
      </c>
      <c r="CH23" t="s">
        <v>356</v>
      </c>
      <c r="CI23" t="s">
        <v>357</v>
      </c>
      <c r="CJ23" t="s">
        <v>359</v>
      </c>
      <c r="CK23" t="s">
        <v>359</v>
      </c>
      <c r="CL23" t="s">
        <v>359</v>
      </c>
      <c r="CM23" t="s">
        <v>357</v>
      </c>
      <c r="CN23" t="s">
        <v>359</v>
      </c>
      <c r="CO23" t="s">
        <v>359</v>
      </c>
      <c r="CP23" t="s">
        <v>359</v>
      </c>
      <c r="CQ23" t="s">
        <v>357</v>
      </c>
      <c r="CR23" t="s">
        <v>359</v>
      </c>
      <c r="CS23" t="s">
        <v>357</v>
      </c>
      <c r="CT23" t="s">
        <v>359</v>
      </c>
      <c r="CU23" t="s">
        <v>359</v>
      </c>
      <c r="CV23" t="s">
        <v>358</v>
      </c>
      <c r="CW23">
        <f t="shared" si="4"/>
        <v>18</v>
      </c>
      <c r="CX23">
        <f t="shared" si="5"/>
        <v>20</v>
      </c>
      <c r="CY23">
        <f t="shared" si="6"/>
        <v>24</v>
      </c>
      <c r="CZ23">
        <f t="shared" si="7"/>
        <v>30</v>
      </c>
      <c r="DA23">
        <f t="shared" si="8"/>
        <v>92</v>
      </c>
      <c r="DB23" s="12">
        <f t="shared" si="9"/>
        <v>5.5795085366696631E-3</v>
      </c>
      <c r="DC23" s="12">
        <f t="shared" si="10"/>
        <v>6.1994539296329589E-3</v>
      </c>
      <c r="DD23" s="12">
        <f t="shared" si="11"/>
        <v>7.4393447155595496E-3</v>
      </c>
      <c r="DE23" s="12">
        <f t="shared" si="12"/>
        <v>9.299180894449437E-3</v>
      </c>
      <c r="DF23" s="15">
        <f t="shared" si="13"/>
        <v>2.851748807631161E-2</v>
      </c>
    </row>
    <row r="24" spans="1:110">
      <c r="A24" t="s">
        <v>307</v>
      </c>
      <c r="B24" t="s">
        <v>178</v>
      </c>
      <c r="C24" t="s">
        <v>67</v>
      </c>
      <c r="D24" t="str">
        <f t="shared" si="0"/>
        <v>GAT</v>
      </c>
      <c r="E24" t="s">
        <v>120</v>
      </c>
      <c r="F24">
        <f t="shared" si="1"/>
        <v>34.6</v>
      </c>
      <c r="G24" s="11">
        <f t="shared" si="3"/>
        <v>3.4379968203497618E-2</v>
      </c>
      <c r="H24" s="9" t="s">
        <v>308</v>
      </c>
      <c r="I24" t="s">
        <v>358</v>
      </c>
      <c r="J24" t="s">
        <v>358</v>
      </c>
      <c r="K24" t="s">
        <v>358</v>
      </c>
      <c r="L24" t="s">
        <v>359</v>
      </c>
      <c r="M24" t="s">
        <v>357</v>
      </c>
      <c r="N24" t="s">
        <v>356</v>
      </c>
      <c r="O24" t="s">
        <v>357</v>
      </c>
      <c r="P24" t="s">
        <v>357</v>
      </c>
      <c r="Q24" t="s">
        <v>356</v>
      </c>
      <c r="R24" t="s">
        <v>358</v>
      </c>
      <c r="S24" t="s">
        <v>359</v>
      </c>
      <c r="T24" t="s">
        <v>357</v>
      </c>
      <c r="U24" t="s">
        <v>359</v>
      </c>
      <c r="V24" t="s">
        <v>356</v>
      </c>
      <c r="W24" t="s">
        <v>358</v>
      </c>
      <c r="X24" t="s">
        <v>358</v>
      </c>
      <c r="Y24" t="s">
        <v>357</v>
      </c>
      <c r="Z24" t="s">
        <v>358</v>
      </c>
      <c r="AA24" t="s">
        <v>358</v>
      </c>
      <c r="AB24" t="s">
        <v>357</v>
      </c>
      <c r="AC24" t="s">
        <v>357</v>
      </c>
      <c r="AD24" t="s">
        <v>356</v>
      </c>
      <c r="AE24" t="s">
        <v>358</v>
      </c>
      <c r="AF24" t="s">
        <v>356</v>
      </c>
      <c r="AG24" t="s">
        <v>358</v>
      </c>
      <c r="AH24" t="s">
        <v>359</v>
      </c>
      <c r="AI24" t="s">
        <v>358</v>
      </c>
      <c r="AJ24" t="s">
        <v>359</v>
      </c>
      <c r="AK24" t="s">
        <v>356</v>
      </c>
      <c r="AL24" t="s">
        <v>359</v>
      </c>
      <c r="AM24" t="s">
        <v>359</v>
      </c>
      <c r="AN24" t="s">
        <v>359</v>
      </c>
      <c r="AO24" t="s">
        <v>359</v>
      </c>
      <c r="AP24" t="s">
        <v>357</v>
      </c>
      <c r="AQ24" t="s">
        <v>358</v>
      </c>
      <c r="AR24" t="s">
        <v>356</v>
      </c>
      <c r="AS24" t="s">
        <v>357</v>
      </c>
      <c r="AT24" t="s">
        <v>356</v>
      </c>
      <c r="AU24" t="s">
        <v>356</v>
      </c>
      <c r="AV24" t="s">
        <v>358</v>
      </c>
      <c r="AW24" t="s">
        <v>358</v>
      </c>
      <c r="AX24" t="s">
        <v>358</v>
      </c>
      <c r="AY24" t="s">
        <v>357</v>
      </c>
      <c r="AZ24" t="s">
        <v>358</v>
      </c>
      <c r="BA24" t="s">
        <v>356</v>
      </c>
      <c r="BB24" t="s">
        <v>358</v>
      </c>
      <c r="BC24" t="s">
        <v>358</v>
      </c>
      <c r="BD24" t="s">
        <v>357</v>
      </c>
      <c r="BE24" t="s">
        <v>359</v>
      </c>
      <c r="BF24" t="s">
        <v>359</v>
      </c>
      <c r="BG24" t="s">
        <v>359</v>
      </c>
      <c r="BH24" t="s">
        <v>357</v>
      </c>
      <c r="BI24" t="s">
        <v>358</v>
      </c>
      <c r="BJ24" t="s">
        <v>358</v>
      </c>
      <c r="BK24" t="s">
        <v>357</v>
      </c>
      <c r="BL24" t="s">
        <v>357</v>
      </c>
      <c r="BM24" t="s">
        <v>359</v>
      </c>
      <c r="BN24" t="s">
        <v>358</v>
      </c>
      <c r="BO24" t="s">
        <v>356</v>
      </c>
      <c r="BP24" t="s">
        <v>358</v>
      </c>
      <c r="BQ24" t="s">
        <v>357</v>
      </c>
      <c r="BR24" t="s">
        <v>359</v>
      </c>
      <c r="BS24" t="s">
        <v>359</v>
      </c>
      <c r="BT24" t="s">
        <v>356</v>
      </c>
      <c r="BU24" t="s">
        <v>358</v>
      </c>
      <c r="BV24" t="s">
        <v>358</v>
      </c>
      <c r="BW24" t="s">
        <v>356</v>
      </c>
      <c r="BX24" t="s">
        <v>357</v>
      </c>
      <c r="BY24" t="s">
        <v>358</v>
      </c>
      <c r="BZ24" t="s">
        <v>358</v>
      </c>
      <c r="CA24" t="s">
        <v>359</v>
      </c>
      <c r="CB24" t="s">
        <v>359</v>
      </c>
      <c r="CC24" t="s">
        <v>359</v>
      </c>
      <c r="CD24" t="s">
        <v>356</v>
      </c>
      <c r="CW24">
        <f t="shared" si="4"/>
        <v>14</v>
      </c>
      <c r="CX24">
        <f t="shared" si="5"/>
        <v>16</v>
      </c>
      <c r="CY24">
        <f t="shared" si="6"/>
        <v>18</v>
      </c>
      <c r="CZ24">
        <f t="shared" si="7"/>
        <v>26</v>
      </c>
      <c r="DA24">
        <f t="shared" si="8"/>
        <v>74</v>
      </c>
      <c r="DB24" s="12">
        <f t="shared" si="9"/>
        <v>6.5043183087698199E-3</v>
      </c>
      <c r="DC24" s="12">
        <f t="shared" si="10"/>
        <v>7.4335066385940798E-3</v>
      </c>
      <c r="DD24" s="12">
        <f t="shared" si="11"/>
        <v>8.3626949684183407E-3</v>
      </c>
      <c r="DE24" s="12">
        <f t="shared" si="12"/>
        <v>1.2079448287715381E-2</v>
      </c>
      <c r="DF24" s="15">
        <f t="shared" si="13"/>
        <v>3.4379968203497618E-2</v>
      </c>
    </row>
    <row r="25" spans="1:110">
      <c r="A25" t="s">
        <v>243</v>
      </c>
      <c r="B25" t="s">
        <v>179</v>
      </c>
      <c r="C25" t="s">
        <v>53</v>
      </c>
      <c r="D25" t="str">
        <f t="shared" si="0"/>
        <v>TGC</v>
      </c>
      <c r="E25" t="s">
        <v>110</v>
      </c>
      <c r="F25">
        <f t="shared" si="1"/>
        <v>3.2</v>
      </c>
      <c r="G25" s="11">
        <f t="shared" si="3"/>
        <v>3.1796502384737681E-3</v>
      </c>
      <c r="H25" s="9" t="s">
        <v>291</v>
      </c>
      <c r="I25" t="s">
        <v>358</v>
      </c>
      <c r="J25" t="s">
        <v>358</v>
      </c>
      <c r="K25" t="s">
        <v>358</v>
      </c>
      <c r="L25" t="s">
        <v>358</v>
      </c>
      <c r="M25" t="s">
        <v>358</v>
      </c>
      <c r="N25" t="s">
        <v>357</v>
      </c>
      <c r="O25" t="s">
        <v>357</v>
      </c>
      <c r="P25" t="s">
        <v>357</v>
      </c>
      <c r="Q25" t="s">
        <v>356</v>
      </c>
      <c r="R25" t="s">
        <v>358</v>
      </c>
      <c r="S25" t="s">
        <v>359</v>
      </c>
      <c r="T25" t="s">
        <v>357</v>
      </c>
      <c r="U25" t="s">
        <v>359</v>
      </c>
      <c r="V25" t="s">
        <v>356</v>
      </c>
      <c r="W25" t="s">
        <v>358</v>
      </c>
      <c r="X25" t="s">
        <v>357</v>
      </c>
      <c r="Y25" t="s">
        <v>357</v>
      </c>
      <c r="Z25" t="s">
        <v>358</v>
      </c>
      <c r="AA25" t="s">
        <v>358</v>
      </c>
      <c r="AB25" t="s">
        <v>357</v>
      </c>
      <c r="AC25" t="s">
        <v>356</v>
      </c>
      <c r="AD25" t="s">
        <v>358</v>
      </c>
      <c r="AE25" t="s">
        <v>356</v>
      </c>
      <c r="AF25" t="s">
        <v>358</v>
      </c>
      <c r="AG25" t="s">
        <v>359</v>
      </c>
      <c r="AH25" t="s">
        <v>358</v>
      </c>
      <c r="AI25" t="s">
        <v>359</v>
      </c>
      <c r="AJ25" t="s">
        <v>359</v>
      </c>
      <c r="AK25" t="s">
        <v>357</v>
      </c>
      <c r="AL25" t="s">
        <v>358</v>
      </c>
      <c r="AM25" t="s">
        <v>359</v>
      </c>
      <c r="AN25" t="s">
        <v>357</v>
      </c>
      <c r="AO25" t="s">
        <v>357</v>
      </c>
      <c r="AP25" t="s">
        <v>357</v>
      </c>
      <c r="AQ25" t="s">
        <v>358</v>
      </c>
      <c r="AR25" t="s">
        <v>359</v>
      </c>
      <c r="AS25" t="s">
        <v>356</v>
      </c>
      <c r="AT25" t="s">
        <v>356</v>
      </c>
      <c r="AU25" t="s">
        <v>358</v>
      </c>
      <c r="AV25" t="s">
        <v>359</v>
      </c>
      <c r="AW25" t="s">
        <v>356</v>
      </c>
      <c r="AX25" t="s">
        <v>358</v>
      </c>
      <c r="AY25" t="s">
        <v>358</v>
      </c>
      <c r="AZ25" t="s">
        <v>356</v>
      </c>
      <c r="BA25" t="s">
        <v>357</v>
      </c>
      <c r="BB25" t="s">
        <v>358</v>
      </c>
      <c r="BC25" t="s">
        <v>357</v>
      </c>
      <c r="BD25" t="s">
        <v>359</v>
      </c>
      <c r="BE25" t="s">
        <v>356</v>
      </c>
      <c r="BF25" t="s">
        <v>358</v>
      </c>
      <c r="BG25" t="s">
        <v>359</v>
      </c>
      <c r="BH25" t="s">
        <v>358</v>
      </c>
      <c r="BI25" t="s">
        <v>358</v>
      </c>
      <c r="BJ25" t="s">
        <v>357</v>
      </c>
      <c r="BK25" t="s">
        <v>357</v>
      </c>
      <c r="BL25" t="s">
        <v>359</v>
      </c>
      <c r="BM25" t="s">
        <v>358</v>
      </c>
      <c r="BN25" t="s">
        <v>356</v>
      </c>
      <c r="BO25" t="s">
        <v>358</v>
      </c>
      <c r="BP25" t="s">
        <v>357</v>
      </c>
      <c r="BQ25" t="s">
        <v>359</v>
      </c>
      <c r="BR25" t="s">
        <v>359</v>
      </c>
      <c r="BS25" t="s">
        <v>358</v>
      </c>
      <c r="BT25" t="s">
        <v>359</v>
      </c>
      <c r="BU25" t="s">
        <v>357</v>
      </c>
      <c r="BV25" t="s">
        <v>356</v>
      </c>
      <c r="BW25" t="s">
        <v>356</v>
      </c>
      <c r="BX25" t="s">
        <v>359</v>
      </c>
      <c r="BY25" t="s">
        <v>359</v>
      </c>
      <c r="BZ25" t="s">
        <v>357</v>
      </c>
      <c r="CA25" t="s">
        <v>359</v>
      </c>
      <c r="CB25" t="s">
        <v>359</v>
      </c>
      <c r="CC25" t="s">
        <v>356</v>
      </c>
      <c r="CW25">
        <f t="shared" si="4"/>
        <v>13</v>
      </c>
      <c r="CX25">
        <f t="shared" si="5"/>
        <v>18</v>
      </c>
      <c r="CY25">
        <f t="shared" si="6"/>
        <v>18</v>
      </c>
      <c r="CZ25">
        <f t="shared" si="7"/>
        <v>24</v>
      </c>
      <c r="DA25">
        <f t="shared" si="8"/>
        <v>73</v>
      </c>
      <c r="DB25" s="12">
        <f t="shared" si="9"/>
        <v>5.6623908356382173E-4</v>
      </c>
      <c r="DC25" s="12">
        <f t="shared" si="10"/>
        <v>7.8402334647298389E-4</v>
      </c>
      <c r="DD25" s="12">
        <f t="shared" si="11"/>
        <v>7.8402334647298389E-4</v>
      </c>
      <c r="DE25" s="12">
        <f t="shared" si="12"/>
        <v>1.0453644619639786E-3</v>
      </c>
      <c r="DF25" s="15">
        <f t="shared" si="13"/>
        <v>3.1796502384737685E-3</v>
      </c>
    </row>
    <row r="26" spans="1:110">
      <c r="A26" t="s">
        <v>309</v>
      </c>
      <c r="B26" t="s">
        <v>180</v>
      </c>
      <c r="C26" t="s">
        <v>67</v>
      </c>
      <c r="D26" t="str">
        <f t="shared" si="0"/>
        <v>GAT</v>
      </c>
      <c r="E26" t="s">
        <v>120</v>
      </c>
      <c r="F26">
        <f t="shared" si="1"/>
        <v>34.6</v>
      </c>
      <c r="G26" s="11">
        <f t="shared" si="3"/>
        <v>3.4379968203497618E-2</v>
      </c>
      <c r="H26" s="9" t="s">
        <v>308</v>
      </c>
      <c r="I26" t="s">
        <v>358</v>
      </c>
      <c r="J26" t="s">
        <v>358</v>
      </c>
      <c r="K26" t="s">
        <v>358</v>
      </c>
      <c r="L26" t="s">
        <v>359</v>
      </c>
      <c r="M26" t="s">
        <v>357</v>
      </c>
      <c r="N26" t="s">
        <v>356</v>
      </c>
      <c r="O26" t="s">
        <v>357</v>
      </c>
      <c r="P26" t="s">
        <v>357</v>
      </c>
      <c r="Q26" t="s">
        <v>356</v>
      </c>
      <c r="R26" t="s">
        <v>358</v>
      </c>
      <c r="S26" t="s">
        <v>359</v>
      </c>
      <c r="T26" t="s">
        <v>357</v>
      </c>
      <c r="U26" t="s">
        <v>359</v>
      </c>
      <c r="V26" t="s">
        <v>356</v>
      </c>
      <c r="W26" t="s">
        <v>358</v>
      </c>
      <c r="X26" t="s">
        <v>358</v>
      </c>
      <c r="Y26" t="s">
        <v>357</v>
      </c>
      <c r="Z26" t="s">
        <v>358</v>
      </c>
      <c r="AA26" t="s">
        <v>358</v>
      </c>
      <c r="AB26" t="s">
        <v>357</v>
      </c>
      <c r="AC26" t="s">
        <v>357</v>
      </c>
      <c r="AD26" t="s">
        <v>356</v>
      </c>
      <c r="AE26" t="s">
        <v>358</v>
      </c>
      <c r="AF26" t="s">
        <v>356</v>
      </c>
      <c r="AG26" t="s">
        <v>358</v>
      </c>
      <c r="AH26" t="s">
        <v>359</v>
      </c>
      <c r="AI26" t="s">
        <v>358</v>
      </c>
      <c r="AJ26" t="s">
        <v>359</v>
      </c>
      <c r="AK26" t="s">
        <v>356</v>
      </c>
      <c r="AL26" t="s">
        <v>359</v>
      </c>
      <c r="AM26" t="s">
        <v>359</v>
      </c>
      <c r="AN26" t="s">
        <v>359</v>
      </c>
      <c r="AO26" t="s">
        <v>359</v>
      </c>
      <c r="AP26" t="s">
        <v>357</v>
      </c>
      <c r="AQ26" t="s">
        <v>358</v>
      </c>
      <c r="AR26" t="s">
        <v>356</v>
      </c>
      <c r="AS26" t="s">
        <v>357</v>
      </c>
      <c r="AT26" t="s">
        <v>356</v>
      </c>
      <c r="AU26" t="s">
        <v>356</v>
      </c>
      <c r="AV26" t="s">
        <v>358</v>
      </c>
      <c r="AW26" t="s">
        <v>358</v>
      </c>
      <c r="AX26" t="s">
        <v>358</v>
      </c>
      <c r="AY26" t="s">
        <v>357</v>
      </c>
      <c r="AZ26" t="s">
        <v>358</v>
      </c>
      <c r="BA26" t="s">
        <v>356</v>
      </c>
      <c r="BB26" t="s">
        <v>358</v>
      </c>
      <c r="BC26" t="s">
        <v>358</v>
      </c>
      <c r="BD26" t="s">
        <v>357</v>
      </c>
      <c r="BE26" t="s">
        <v>359</v>
      </c>
      <c r="BF26" t="s">
        <v>359</v>
      </c>
      <c r="BG26" t="s">
        <v>359</v>
      </c>
      <c r="BH26" t="s">
        <v>357</v>
      </c>
      <c r="BI26" t="s">
        <v>358</v>
      </c>
      <c r="BJ26" t="s">
        <v>358</v>
      </c>
      <c r="BK26" t="s">
        <v>357</v>
      </c>
      <c r="BL26" t="s">
        <v>357</v>
      </c>
      <c r="BM26" t="s">
        <v>359</v>
      </c>
      <c r="BN26" t="s">
        <v>358</v>
      </c>
      <c r="BO26" t="s">
        <v>356</v>
      </c>
      <c r="BP26" t="s">
        <v>358</v>
      </c>
      <c r="BQ26" t="s">
        <v>357</v>
      </c>
      <c r="BR26" t="s">
        <v>359</v>
      </c>
      <c r="BS26" t="s">
        <v>359</v>
      </c>
      <c r="BT26" t="s">
        <v>356</v>
      </c>
      <c r="BU26" t="s">
        <v>358</v>
      </c>
      <c r="BV26" t="s">
        <v>358</v>
      </c>
      <c r="BW26" t="s">
        <v>356</v>
      </c>
      <c r="BX26" t="s">
        <v>357</v>
      </c>
      <c r="BY26" t="s">
        <v>358</v>
      </c>
      <c r="BZ26" t="s">
        <v>358</v>
      </c>
      <c r="CA26" t="s">
        <v>359</v>
      </c>
      <c r="CB26" t="s">
        <v>359</v>
      </c>
      <c r="CC26" t="s">
        <v>359</v>
      </c>
      <c r="CD26" t="s">
        <v>356</v>
      </c>
      <c r="CW26">
        <f t="shared" si="4"/>
        <v>14</v>
      </c>
      <c r="CX26">
        <f t="shared" si="5"/>
        <v>16</v>
      </c>
      <c r="CY26">
        <f t="shared" si="6"/>
        <v>18</v>
      </c>
      <c r="CZ26">
        <f t="shared" si="7"/>
        <v>26</v>
      </c>
      <c r="DA26">
        <f t="shared" si="8"/>
        <v>74</v>
      </c>
      <c r="DB26" s="12">
        <f t="shared" si="9"/>
        <v>6.5043183087698199E-3</v>
      </c>
      <c r="DC26" s="12">
        <f t="shared" si="10"/>
        <v>7.4335066385940798E-3</v>
      </c>
      <c r="DD26" s="12">
        <f t="shared" si="11"/>
        <v>8.3626949684183407E-3</v>
      </c>
      <c r="DE26" s="12">
        <f t="shared" si="12"/>
        <v>1.2079448287715381E-2</v>
      </c>
      <c r="DF26" s="15">
        <f t="shared" si="13"/>
        <v>3.4379968203497618E-2</v>
      </c>
    </row>
    <row r="27" spans="1:110">
      <c r="A27" t="s">
        <v>244</v>
      </c>
      <c r="B27" t="s">
        <v>181</v>
      </c>
      <c r="C27" t="s">
        <v>53</v>
      </c>
      <c r="D27" t="str">
        <f t="shared" si="0"/>
        <v>TGC</v>
      </c>
      <c r="E27" t="s">
        <v>110</v>
      </c>
      <c r="F27">
        <f t="shared" si="1"/>
        <v>3.2</v>
      </c>
      <c r="G27" s="11">
        <f t="shared" si="3"/>
        <v>3.1796502384737681E-3</v>
      </c>
      <c r="H27" s="9" t="s">
        <v>291</v>
      </c>
      <c r="I27" t="s">
        <v>358</v>
      </c>
      <c r="J27" t="s">
        <v>358</v>
      </c>
      <c r="K27" t="s">
        <v>358</v>
      </c>
      <c r="L27" t="s">
        <v>358</v>
      </c>
      <c r="M27" t="s">
        <v>358</v>
      </c>
      <c r="N27" t="s">
        <v>357</v>
      </c>
      <c r="O27" t="s">
        <v>357</v>
      </c>
      <c r="P27" t="s">
        <v>357</v>
      </c>
      <c r="Q27" t="s">
        <v>356</v>
      </c>
      <c r="R27" t="s">
        <v>358</v>
      </c>
      <c r="S27" t="s">
        <v>359</v>
      </c>
      <c r="T27" t="s">
        <v>357</v>
      </c>
      <c r="U27" t="s">
        <v>359</v>
      </c>
      <c r="V27" t="s">
        <v>356</v>
      </c>
      <c r="W27" t="s">
        <v>358</v>
      </c>
      <c r="X27" t="s">
        <v>357</v>
      </c>
      <c r="Y27" t="s">
        <v>357</v>
      </c>
      <c r="Z27" t="s">
        <v>358</v>
      </c>
      <c r="AA27" t="s">
        <v>358</v>
      </c>
      <c r="AB27" t="s">
        <v>357</v>
      </c>
      <c r="AC27" t="s">
        <v>356</v>
      </c>
      <c r="AD27" t="s">
        <v>358</v>
      </c>
      <c r="AE27" t="s">
        <v>356</v>
      </c>
      <c r="AF27" t="s">
        <v>358</v>
      </c>
      <c r="AG27" t="s">
        <v>359</v>
      </c>
      <c r="AH27" t="s">
        <v>358</v>
      </c>
      <c r="AI27" t="s">
        <v>359</v>
      </c>
      <c r="AJ27" t="s">
        <v>359</v>
      </c>
      <c r="AK27" t="s">
        <v>357</v>
      </c>
      <c r="AL27" t="s">
        <v>358</v>
      </c>
      <c r="AM27" t="s">
        <v>359</v>
      </c>
      <c r="AN27" t="s">
        <v>357</v>
      </c>
      <c r="AO27" t="s">
        <v>357</v>
      </c>
      <c r="AP27" t="s">
        <v>357</v>
      </c>
      <c r="AQ27" t="s">
        <v>358</v>
      </c>
      <c r="AR27" t="s">
        <v>359</v>
      </c>
      <c r="AS27" t="s">
        <v>356</v>
      </c>
      <c r="AT27" t="s">
        <v>356</v>
      </c>
      <c r="AU27" t="s">
        <v>358</v>
      </c>
      <c r="AV27" t="s">
        <v>359</v>
      </c>
      <c r="AW27" t="s">
        <v>356</v>
      </c>
      <c r="AX27" t="s">
        <v>358</v>
      </c>
      <c r="AY27" t="s">
        <v>358</v>
      </c>
      <c r="AZ27" t="s">
        <v>356</v>
      </c>
      <c r="BA27" t="s">
        <v>357</v>
      </c>
      <c r="BB27" t="s">
        <v>358</v>
      </c>
      <c r="BC27" t="s">
        <v>357</v>
      </c>
      <c r="BD27" t="s">
        <v>359</v>
      </c>
      <c r="BE27" t="s">
        <v>356</v>
      </c>
      <c r="BF27" t="s">
        <v>358</v>
      </c>
      <c r="BG27" t="s">
        <v>359</v>
      </c>
      <c r="BH27" t="s">
        <v>358</v>
      </c>
      <c r="BI27" t="s">
        <v>358</v>
      </c>
      <c r="BJ27" t="s">
        <v>357</v>
      </c>
      <c r="BK27" t="s">
        <v>357</v>
      </c>
      <c r="BL27" t="s">
        <v>359</v>
      </c>
      <c r="BM27" t="s">
        <v>358</v>
      </c>
      <c r="BN27" t="s">
        <v>356</v>
      </c>
      <c r="BO27" t="s">
        <v>358</v>
      </c>
      <c r="BP27" t="s">
        <v>357</v>
      </c>
      <c r="BQ27" t="s">
        <v>359</v>
      </c>
      <c r="BR27" t="s">
        <v>359</v>
      </c>
      <c r="BS27" t="s">
        <v>358</v>
      </c>
      <c r="BT27" t="s">
        <v>359</v>
      </c>
      <c r="BU27" t="s">
        <v>357</v>
      </c>
      <c r="BV27" t="s">
        <v>356</v>
      </c>
      <c r="BW27" t="s">
        <v>356</v>
      </c>
      <c r="BX27" t="s">
        <v>359</v>
      </c>
      <c r="BY27" t="s">
        <v>359</v>
      </c>
      <c r="BZ27" t="s">
        <v>357</v>
      </c>
      <c r="CA27" t="s">
        <v>359</v>
      </c>
      <c r="CB27" t="s">
        <v>359</v>
      </c>
      <c r="CC27" t="s">
        <v>356</v>
      </c>
      <c r="CW27">
        <f t="shared" si="4"/>
        <v>13</v>
      </c>
      <c r="CX27">
        <f t="shared" si="5"/>
        <v>18</v>
      </c>
      <c r="CY27">
        <f t="shared" si="6"/>
        <v>18</v>
      </c>
      <c r="CZ27">
        <f t="shared" si="7"/>
        <v>24</v>
      </c>
      <c r="DA27">
        <f t="shared" si="8"/>
        <v>73</v>
      </c>
      <c r="DB27" s="12">
        <f t="shared" si="9"/>
        <v>5.6623908356382173E-4</v>
      </c>
      <c r="DC27" s="12">
        <f t="shared" si="10"/>
        <v>7.8402334647298389E-4</v>
      </c>
      <c r="DD27" s="12">
        <f t="shared" si="11"/>
        <v>7.8402334647298389E-4</v>
      </c>
      <c r="DE27" s="12">
        <f t="shared" si="12"/>
        <v>1.0453644619639786E-3</v>
      </c>
      <c r="DF27" s="15">
        <f t="shared" si="13"/>
        <v>3.1796502384737685E-3</v>
      </c>
    </row>
    <row r="28" spans="1:110">
      <c r="A28" t="s">
        <v>245</v>
      </c>
      <c r="B28" t="s">
        <v>182</v>
      </c>
      <c r="C28" t="s">
        <v>68</v>
      </c>
      <c r="D28" t="str">
        <f t="shared" si="0"/>
        <v>CCG</v>
      </c>
      <c r="E28" t="s">
        <v>97</v>
      </c>
      <c r="F28">
        <f t="shared" si="1"/>
        <v>4.7</v>
      </c>
      <c r="G28" s="11">
        <f t="shared" si="3"/>
        <v>4.6701112877583469E-3</v>
      </c>
      <c r="H28" s="9" t="s">
        <v>310</v>
      </c>
      <c r="I28" t="s">
        <v>358</v>
      </c>
      <c r="J28" t="s">
        <v>358</v>
      </c>
      <c r="K28" t="s">
        <v>358</v>
      </c>
      <c r="L28" t="s">
        <v>359</v>
      </c>
      <c r="M28" t="s">
        <v>358</v>
      </c>
      <c r="N28" t="s">
        <v>359</v>
      </c>
      <c r="O28" t="s">
        <v>358</v>
      </c>
      <c r="P28" t="s">
        <v>357</v>
      </c>
      <c r="Q28" t="s">
        <v>356</v>
      </c>
      <c r="R28" t="s">
        <v>358</v>
      </c>
      <c r="S28" t="s">
        <v>359</v>
      </c>
      <c r="T28" t="s">
        <v>357</v>
      </c>
      <c r="U28" t="s">
        <v>359</v>
      </c>
      <c r="V28" t="s">
        <v>356</v>
      </c>
      <c r="W28" t="s">
        <v>358</v>
      </c>
      <c r="X28" t="s">
        <v>357</v>
      </c>
      <c r="Y28" t="s">
        <v>358</v>
      </c>
      <c r="Z28" t="s">
        <v>358</v>
      </c>
      <c r="AA28" t="s">
        <v>356</v>
      </c>
      <c r="AB28" t="s">
        <v>357</v>
      </c>
      <c r="AC28" t="s">
        <v>356</v>
      </c>
      <c r="AD28" t="s">
        <v>358</v>
      </c>
      <c r="AE28" t="s">
        <v>356</v>
      </c>
      <c r="AF28" t="s">
        <v>358</v>
      </c>
      <c r="AG28" t="s">
        <v>359</v>
      </c>
      <c r="AH28" t="s">
        <v>356</v>
      </c>
      <c r="AI28" t="s">
        <v>356</v>
      </c>
      <c r="AJ28" t="s">
        <v>359</v>
      </c>
      <c r="AK28" t="s">
        <v>356</v>
      </c>
      <c r="AL28" t="s">
        <v>358</v>
      </c>
      <c r="AM28" t="s">
        <v>356</v>
      </c>
      <c r="AN28" t="s">
        <v>357</v>
      </c>
      <c r="AO28" t="s">
        <v>357</v>
      </c>
      <c r="AP28" t="s">
        <v>359</v>
      </c>
      <c r="AQ28" t="s">
        <v>359</v>
      </c>
      <c r="AR28" t="s">
        <v>358</v>
      </c>
      <c r="AS28" t="s">
        <v>358</v>
      </c>
      <c r="AT28" t="s">
        <v>357</v>
      </c>
      <c r="AU28" t="s">
        <v>357</v>
      </c>
      <c r="AV28" t="s">
        <v>359</v>
      </c>
      <c r="AW28" t="s">
        <v>357</v>
      </c>
      <c r="AX28" t="s">
        <v>358</v>
      </c>
      <c r="AY28" t="s">
        <v>357</v>
      </c>
      <c r="AZ28" t="s">
        <v>358</v>
      </c>
      <c r="BA28" t="s">
        <v>358</v>
      </c>
      <c r="BB28" t="s">
        <v>358</v>
      </c>
      <c r="BC28" t="s">
        <v>357</v>
      </c>
      <c r="BD28" t="s">
        <v>359</v>
      </c>
      <c r="BE28" t="s">
        <v>358</v>
      </c>
      <c r="BF28" t="s">
        <v>358</v>
      </c>
      <c r="BG28" t="s">
        <v>358</v>
      </c>
      <c r="BH28" t="s">
        <v>358</v>
      </c>
      <c r="BI28" t="s">
        <v>358</v>
      </c>
      <c r="BJ28" t="s">
        <v>357</v>
      </c>
      <c r="BK28" t="s">
        <v>357</v>
      </c>
      <c r="BL28" t="s">
        <v>359</v>
      </c>
      <c r="BM28" t="s">
        <v>356</v>
      </c>
      <c r="BN28" t="s">
        <v>356</v>
      </c>
      <c r="BO28" t="s">
        <v>356</v>
      </c>
      <c r="BP28" t="s">
        <v>357</v>
      </c>
      <c r="BQ28" t="s">
        <v>359</v>
      </c>
      <c r="BR28" t="s">
        <v>359</v>
      </c>
      <c r="BS28" t="s">
        <v>359</v>
      </c>
      <c r="BT28" t="s">
        <v>357</v>
      </c>
      <c r="BU28" t="s">
        <v>359</v>
      </c>
      <c r="BV28" t="s">
        <v>359</v>
      </c>
      <c r="BW28" t="s">
        <v>358</v>
      </c>
      <c r="BX28" t="s">
        <v>359</v>
      </c>
      <c r="BY28" t="s">
        <v>358</v>
      </c>
      <c r="BZ28" t="s">
        <v>359</v>
      </c>
      <c r="CA28" t="s">
        <v>357</v>
      </c>
      <c r="CB28" t="s">
        <v>359</v>
      </c>
      <c r="CC28" t="s">
        <v>358</v>
      </c>
      <c r="CW28">
        <f t="shared" si="4"/>
        <v>12</v>
      </c>
      <c r="CX28">
        <f t="shared" si="5"/>
        <v>16</v>
      </c>
      <c r="CY28">
        <f t="shared" si="6"/>
        <v>19</v>
      </c>
      <c r="CZ28">
        <f t="shared" si="7"/>
        <v>26</v>
      </c>
      <c r="DA28">
        <f t="shared" si="8"/>
        <v>73</v>
      </c>
      <c r="DB28" s="12">
        <f t="shared" si="9"/>
        <v>7.6768952675479679E-4</v>
      </c>
      <c r="DC28" s="12">
        <f t="shared" si="10"/>
        <v>1.0235860356730623E-3</v>
      </c>
      <c r="DD28" s="12">
        <f t="shared" si="11"/>
        <v>1.2155084173617614E-3</v>
      </c>
      <c r="DE28" s="12">
        <f t="shared" si="12"/>
        <v>1.6633273079687263E-3</v>
      </c>
      <c r="DF28" s="15">
        <f t="shared" si="13"/>
        <v>4.6701112877583469E-3</v>
      </c>
    </row>
    <row r="29" spans="1:110">
      <c r="A29" t="s">
        <v>311</v>
      </c>
      <c r="B29" t="s">
        <v>183</v>
      </c>
      <c r="C29" t="s">
        <v>69</v>
      </c>
      <c r="D29" t="str">
        <f t="shared" si="0"/>
        <v>TAG</v>
      </c>
      <c r="E29" t="s">
        <v>121</v>
      </c>
      <c r="F29">
        <f t="shared" si="1"/>
        <v>0.9</v>
      </c>
      <c r="G29" s="11">
        <f t="shared" si="3"/>
        <v>8.9427662957074726E-4</v>
      </c>
      <c r="H29" s="9" t="s">
        <v>312</v>
      </c>
      <c r="I29" t="s">
        <v>358</v>
      </c>
      <c r="J29" t="s">
        <v>359</v>
      </c>
      <c r="K29" t="s">
        <v>358</v>
      </c>
      <c r="L29" t="s">
        <v>358</v>
      </c>
      <c r="M29" t="s">
        <v>356</v>
      </c>
      <c r="N29" t="s">
        <v>357</v>
      </c>
      <c r="O29" t="s">
        <v>358</v>
      </c>
      <c r="P29" t="s">
        <v>357</v>
      </c>
      <c r="Q29" t="s">
        <v>358</v>
      </c>
      <c r="R29" t="s">
        <v>358</v>
      </c>
      <c r="S29" t="s">
        <v>359</v>
      </c>
      <c r="T29" t="s">
        <v>358</v>
      </c>
      <c r="U29" t="s">
        <v>358</v>
      </c>
      <c r="V29" t="s">
        <v>356</v>
      </c>
      <c r="W29" t="s">
        <v>356</v>
      </c>
      <c r="X29" t="s">
        <v>357</v>
      </c>
      <c r="Y29" t="s">
        <v>357</v>
      </c>
      <c r="Z29" t="s">
        <v>358</v>
      </c>
      <c r="AA29" t="s">
        <v>358</v>
      </c>
      <c r="AB29" t="s">
        <v>359</v>
      </c>
      <c r="AC29" t="s">
        <v>356</v>
      </c>
      <c r="AD29" t="s">
        <v>358</v>
      </c>
      <c r="AE29" t="s">
        <v>356</v>
      </c>
      <c r="AF29" t="s">
        <v>359</v>
      </c>
      <c r="AG29" t="s">
        <v>358</v>
      </c>
      <c r="AH29" t="s">
        <v>359</v>
      </c>
      <c r="AI29" t="s">
        <v>358</v>
      </c>
      <c r="AJ29" t="s">
        <v>359</v>
      </c>
      <c r="AK29" t="s">
        <v>357</v>
      </c>
      <c r="AL29" t="s">
        <v>356</v>
      </c>
      <c r="AM29" t="s">
        <v>358</v>
      </c>
      <c r="AN29" t="s">
        <v>356</v>
      </c>
      <c r="AO29" t="s">
        <v>357</v>
      </c>
      <c r="AP29" t="s">
        <v>357</v>
      </c>
      <c r="AQ29" t="s">
        <v>357</v>
      </c>
      <c r="AR29" t="s">
        <v>356</v>
      </c>
      <c r="AS29" t="s">
        <v>358</v>
      </c>
      <c r="AT29" t="s">
        <v>358</v>
      </c>
      <c r="AU29" t="s">
        <v>357</v>
      </c>
      <c r="AV29" t="s">
        <v>357</v>
      </c>
      <c r="AW29" t="s">
        <v>359</v>
      </c>
      <c r="AX29" t="s">
        <v>357</v>
      </c>
      <c r="AY29" t="s">
        <v>356</v>
      </c>
      <c r="AZ29" t="s">
        <v>358</v>
      </c>
      <c r="BA29" t="s">
        <v>357</v>
      </c>
      <c r="BB29" t="s">
        <v>357</v>
      </c>
      <c r="BC29" t="s">
        <v>359</v>
      </c>
      <c r="BD29" t="s">
        <v>359</v>
      </c>
      <c r="BE29" t="s">
        <v>358</v>
      </c>
      <c r="BF29" t="s">
        <v>356</v>
      </c>
      <c r="BG29" t="s">
        <v>358</v>
      </c>
      <c r="BH29" t="s">
        <v>356</v>
      </c>
      <c r="BI29" t="s">
        <v>358</v>
      </c>
      <c r="BJ29" t="s">
        <v>358</v>
      </c>
      <c r="BK29" t="s">
        <v>356</v>
      </c>
      <c r="BL29" t="s">
        <v>358</v>
      </c>
      <c r="BM29" t="s">
        <v>357</v>
      </c>
      <c r="BN29" t="s">
        <v>358</v>
      </c>
      <c r="BO29" t="s">
        <v>356</v>
      </c>
      <c r="BP29" t="s">
        <v>356</v>
      </c>
      <c r="BQ29" t="s">
        <v>358</v>
      </c>
      <c r="BR29" t="s">
        <v>358</v>
      </c>
      <c r="BS29" t="s">
        <v>357</v>
      </c>
      <c r="BT29" t="s">
        <v>357</v>
      </c>
      <c r="BU29" t="s">
        <v>359</v>
      </c>
      <c r="BV29" t="s">
        <v>356</v>
      </c>
      <c r="BW29" t="s">
        <v>356</v>
      </c>
      <c r="BX29" t="s">
        <v>358</v>
      </c>
      <c r="BY29" t="s">
        <v>357</v>
      </c>
      <c r="BZ29" t="s">
        <v>359</v>
      </c>
      <c r="CA29" t="s">
        <v>359</v>
      </c>
      <c r="CB29" t="s">
        <v>357</v>
      </c>
      <c r="CC29" t="s">
        <v>357</v>
      </c>
      <c r="CD29" t="s">
        <v>357</v>
      </c>
      <c r="CE29" t="s">
        <v>359</v>
      </c>
      <c r="CF29" t="s">
        <v>356</v>
      </c>
      <c r="CG29" t="s">
        <v>357</v>
      </c>
      <c r="CH29" t="s">
        <v>359</v>
      </c>
      <c r="CI29" t="s">
        <v>359</v>
      </c>
      <c r="CJ29" t="s">
        <v>358</v>
      </c>
      <c r="CK29" t="s">
        <v>359</v>
      </c>
      <c r="CL29" t="s">
        <v>356</v>
      </c>
      <c r="CW29">
        <f t="shared" si="4"/>
        <v>18</v>
      </c>
      <c r="CX29">
        <f t="shared" si="5"/>
        <v>21</v>
      </c>
      <c r="CY29">
        <f t="shared" si="6"/>
        <v>16</v>
      </c>
      <c r="CZ29">
        <f t="shared" si="7"/>
        <v>27</v>
      </c>
      <c r="DA29">
        <f t="shared" si="8"/>
        <v>82</v>
      </c>
      <c r="DB29" s="12">
        <f t="shared" si="9"/>
        <v>1.9630462600333474E-4</v>
      </c>
      <c r="DC29" s="12">
        <f t="shared" si="10"/>
        <v>2.2902206367055722E-4</v>
      </c>
      <c r="DD29" s="12">
        <f t="shared" si="11"/>
        <v>1.7449300089185312E-4</v>
      </c>
      <c r="DE29" s="12">
        <f t="shared" si="12"/>
        <v>2.9445693900500219E-4</v>
      </c>
      <c r="DF29" s="15">
        <f t="shared" si="13"/>
        <v>8.9427662957074737E-4</v>
      </c>
    </row>
    <row r="30" spans="1:110">
      <c r="A30" t="s">
        <v>246</v>
      </c>
      <c r="B30" t="s">
        <v>184</v>
      </c>
      <c r="C30" t="s">
        <v>70</v>
      </c>
      <c r="D30" t="str">
        <f t="shared" si="0"/>
        <v>GGC</v>
      </c>
      <c r="E30" t="s">
        <v>98</v>
      </c>
      <c r="F30">
        <f t="shared" si="1"/>
        <v>12.5</v>
      </c>
      <c r="G30" s="11">
        <f t="shared" si="3"/>
        <v>1.2420508744038156E-2</v>
      </c>
      <c r="H30" s="9" t="s">
        <v>313</v>
      </c>
      <c r="I30" t="s">
        <v>358</v>
      </c>
      <c r="J30" t="s">
        <v>358</v>
      </c>
      <c r="K30" t="s">
        <v>358</v>
      </c>
      <c r="L30" t="s">
        <v>358</v>
      </c>
      <c r="M30" t="s">
        <v>357</v>
      </c>
      <c r="N30" t="s">
        <v>357</v>
      </c>
      <c r="O30" t="s">
        <v>356</v>
      </c>
      <c r="P30" t="s">
        <v>357</v>
      </c>
      <c r="Q30" t="s">
        <v>356</v>
      </c>
      <c r="R30" t="s">
        <v>358</v>
      </c>
      <c r="S30" t="s">
        <v>359</v>
      </c>
      <c r="T30" t="s">
        <v>357</v>
      </c>
      <c r="U30" t="s">
        <v>359</v>
      </c>
      <c r="V30" t="s">
        <v>356</v>
      </c>
      <c r="W30" t="s">
        <v>358</v>
      </c>
      <c r="X30" t="s">
        <v>357</v>
      </c>
      <c r="Y30" t="s">
        <v>357</v>
      </c>
      <c r="Z30" t="s">
        <v>358</v>
      </c>
      <c r="AA30" t="s">
        <v>358</v>
      </c>
      <c r="AB30" t="s">
        <v>357</v>
      </c>
      <c r="AC30" t="s">
        <v>356</v>
      </c>
      <c r="AD30" t="s">
        <v>358</v>
      </c>
      <c r="AE30" t="s">
        <v>356</v>
      </c>
      <c r="AF30" t="s">
        <v>358</v>
      </c>
      <c r="AG30" t="s">
        <v>359</v>
      </c>
      <c r="AH30" t="s">
        <v>356</v>
      </c>
      <c r="AI30" t="s">
        <v>359</v>
      </c>
      <c r="AJ30" t="s">
        <v>357</v>
      </c>
      <c r="AK30" t="s">
        <v>357</v>
      </c>
      <c r="AL30" t="s">
        <v>359</v>
      </c>
      <c r="AM30" t="s">
        <v>356</v>
      </c>
      <c r="AN30" t="s">
        <v>356</v>
      </c>
      <c r="AO30" t="s">
        <v>357</v>
      </c>
      <c r="AP30" t="s">
        <v>358</v>
      </c>
      <c r="AQ30" t="s">
        <v>358</v>
      </c>
      <c r="AR30" t="s">
        <v>359</v>
      </c>
      <c r="AS30" t="s">
        <v>356</v>
      </c>
      <c r="AT30" t="s">
        <v>357</v>
      </c>
      <c r="AU30" t="s">
        <v>357</v>
      </c>
      <c r="AV30" t="s">
        <v>358</v>
      </c>
      <c r="AW30" t="s">
        <v>356</v>
      </c>
      <c r="AX30" t="s">
        <v>356</v>
      </c>
      <c r="AY30" t="s">
        <v>358</v>
      </c>
      <c r="AZ30" t="s">
        <v>358</v>
      </c>
      <c r="BA30" t="s">
        <v>358</v>
      </c>
      <c r="BB30" t="s">
        <v>358</v>
      </c>
      <c r="BC30" t="s">
        <v>357</v>
      </c>
      <c r="BD30" t="s">
        <v>359</v>
      </c>
      <c r="BE30" t="s">
        <v>356</v>
      </c>
      <c r="BF30" t="s">
        <v>358</v>
      </c>
      <c r="BG30" t="s">
        <v>359</v>
      </c>
      <c r="BH30" t="s">
        <v>358</v>
      </c>
      <c r="BI30" t="s">
        <v>358</v>
      </c>
      <c r="BJ30" t="s">
        <v>357</v>
      </c>
      <c r="BK30" t="s">
        <v>357</v>
      </c>
      <c r="BL30" t="s">
        <v>359</v>
      </c>
      <c r="BM30" t="s">
        <v>358</v>
      </c>
      <c r="BN30" t="s">
        <v>356</v>
      </c>
      <c r="BO30" t="s">
        <v>356</v>
      </c>
      <c r="BP30" t="s">
        <v>357</v>
      </c>
      <c r="BQ30" t="s">
        <v>359</v>
      </c>
      <c r="BR30" t="s">
        <v>359</v>
      </c>
      <c r="BS30" t="s">
        <v>358</v>
      </c>
      <c r="BT30" t="s">
        <v>359</v>
      </c>
      <c r="BU30" t="s">
        <v>357</v>
      </c>
      <c r="BV30" t="s">
        <v>357</v>
      </c>
      <c r="BW30" t="s">
        <v>356</v>
      </c>
      <c r="BX30" t="s">
        <v>356</v>
      </c>
      <c r="BY30" t="s">
        <v>359</v>
      </c>
      <c r="BZ30" t="s">
        <v>357</v>
      </c>
      <c r="CA30" t="s">
        <v>359</v>
      </c>
      <c r="CB30" t="s">
        <v>359</v>
      </c>
      <c r="CC30" t="s">
        <v>356</v>
      </c>
      <c r="CW30">
        <f t="shared" si="4"/>
        <v>17</v>
      </c>
      <c r="CX30">
        <f t="shared" si="5"/>
        <v>19</v>
      </c>
      <c r="CY30">
        <f t="shared" si="6"/>
        <v>15</v>
      </c>
      <c r="CZ30">
        <f t="shared" si="7"/>
        <v>22</v>
      </c>
      <c r="DA30">
        <f t="shared" si="8"/>
        <v>73</v>
      </c>
      <c r="DB30" s="12">
        <f t="shared" si="9"/>
        <v>2.8924472417623105E-3</v>
      </c>
      <c r="DC30" s="12">
        <f t="shared" si="10"/>
        <v>3.2327351525578761E-3</v>
      </c>
      <c r="DD30" s="12">
        <f t="shared" si="11"/>
        <v>2.5521593309667445E-3</v>
      </c>
      <c r="DE30" s="12">
        <f t="shared" si="12"/>
        <v>3.7431670187512253E-3</v>
      </c>
      <c r="DF30" s="15">
        <f t="shared" si="13"/>
        <v>1.2420508744038156E-2</v>
      </c>
    </row>
    <row r="31" spans="1:110">
      <c r="A31" t="s">
        <v>247</v>
      </c>
      <c r="B31" t="s">
        <v>185</v>
      </c>
      <c r="C31" t="s">
        <v>71</v>
      </c>
      <c r="D31" t="str">
        <f t="shared" si="0"/>
        <v>TTT</v>
      </c>
      <c r="E31" t="s">
        <v>122</v>
      </c>
      <c r="F31">
        <f t="shared" si="1"/>
        <v>29.1</v>
      </c>
      <c r="G31" s="11">
        <f t="shared" si="3"/>
        <v>2.8914944356120829E-2</v>
      </c>
      <c r="H31" s="9" t="s">
        <v>314</v>
      </c>
      <c r="I31" t="s">
        <v>358</v>
      </c>
      <c r="J31" t="s">
        <v>358</v>
      </c>
      <c r="K31" t="s">
        <v>358</v>
      </c>
      <c r="L31" t="s">
        <v>357</v>
      </c>
      <c r="M31" t="s">
        <v>359</v>
      </c>
      <c r="N31" t="s">
        <v>358</v>
      </c>
      <c r="O31" t="s">
        <v>359</v>
      </c>
      <c r="P31" t="s">
        <v>357</v>
      </c>
      <c r="Q31" t="s">
        <v>356</v>
      </c>
      <c r="R31" t="s">
        <v>356</v>
      </c>
      <c r="S31" t="s">
        <v>359</v>
      </c>
      <c r="T31" t="s">
        <v>357</v>
      </c>
      <c r="U31" t="s">
        <v>359</v>
      </c>
      <c r="V31" t="s">
        <v>356</v>
      </c>
      <c r="W31" t="s">
        <v>356</v>
      </c>
      <c r="X31" t="s">
        <v>359</v>
      </c>
      <c r="Y31" t="s">
        <v>358</v>
      </c>
      <c r="Z31" t="s">
        <v>358</v>
      </c>
      <c r="AA31" t="s">
        <v>357</v>
      </c>
      <c r="AB31" t="s">
        <v>356</v>
      </c>
      <c r="AC31" t="s">
        <v>358</v>
      </c>
      <c r="AD31" t="s">
        <v>356</v>
      </c>
      <c r="AE31" t="s">
        <v>358</v>
      </c>
      <c r="AF31" t="s">
        <v>357</v>
      </c>
      <c r="AG31" t="s">
        <v>356</v>
      </c>
      <c r="AH31" t="s">
        <v>359</v>
      </c>
      <c r="AI31" t="s">
        <v>357</v>
      </c>
      <c r="AJ31" t="s">
        <v>359</v>
      </c>
      <c r="AK31" t="s">
        <v>358</v>
      </c>
      <c r="AL31" t="s">
        <v>358</v>
      </c>
      <c r="AM31" t="s">
        <v>359</v>
      </c>
      <c r="AN31" t="s">
        <v>357</v>
      </c>
      <c r="AO31" t="s">
        <v>357</v>
      </c>
      <c r="AP31" t="s">
        <v>357</v>
      </c>
      <c r="AQ31" t="s">
        <v>357</v>
      </c>
      <c r="AR31" t="s">
        <v>356</v>
      </c>
      <c r="AS31" t="s">
        <v>356</v>
      </c>
      <c r="AT31" t="s">
        <v>359</v>
      </c>
      <c r="AU31" t="s">
        <v>359</v>
      </c>
      <c r="AV31" t="s">
        <v>358</v>
      </c>
      <c r="AW31" t="s">
        <v>356</v>
      </c>
      <c r="AX31" t="s">
        <v>357</v>
      </c>
      <c r="AY31" t="s">
        <v>357</v>
      </c>
      <c r="AZ31" t="s">
        <v>356</v>
      </c>
      <c r="BA31" t="s">
        <v>358</v>
      </c>
      <c r="BB31" t="s">
        <v>357</v>
      </c>
      <c r="BC31" t="s">
        <v>357</v>
      </c>
      <c r="BD31" t="s">
        <v>359</v>
      </c>
      <c r="BE31" t="s">
        <v>359</v>
      </c>
      <c r="BF31" t="s">
        <v>358</v>
      </c>
      <c r="BG31" t="s">
        <v>358</v>
      </c>
      <c r="BH31" t="s">
        <v>358</v>
      </c>
      <c r="BI31" t="s">
        <v>357</v>
      </c>
      <c r="BJ31" t="s">
        <v>357</v>
      </c>
      <c r="BK31" t="s">
        <v>359</v>
      </c>
      <c r="BL31" t="s">
        <v>358</v>
      </c>
      <c r="BM31" t="s">
        <v>356</v>
      </c>
      <c r="BN31" t="s">
        <v>356</v>
      </c>
      <c r="BO31" t="s">
        <v>357</v>
      </c>
      <c r="BP31" t="s">
        <v>359</v>
      </c>
      <c r="BQ31" t="s">
        <v>359</v>
      </c>
      <c r="BR31" t="s">
        <v>359</v>
      </c>
      <c r="BS31" t="s">
        <v>358</v>
      </c>
      <c r="BT31" t="s">
        <v>358</v>
      </c>
      <c r="BU31" t="s">
        <v>358</v>
      </c>
      <c r="BV31" t="s">
        <v>359</v>
      </c>
      <c r="BW31" t="s">
        <v>358</v>
      </c>
      <c r="BX31" t="s">
        <v>356</v>
      </c>
      <c r="BY31" t="s">
        <v>359</v>
      </c>
      <c r="BZ31" t="s">
        <v>359</v>
      </c>
      <c r="CA31" t="s">
        <v>359</v>
      </c>
      <c r="CB31" t="s">
        <v>356</v>
      </c>
      <c r="CW31">
        <f t="shared" si="4"/>
        <v>15</v>
      </c>
      <c r="CX31">
        <f t="shared" si="5"/>
        <v>17</v>
      </c>
      <c r="CY31">
        <f t="shared" si="6"/>
        <v>20</v>
      </c>
      <c r="CZ31">
        <f t="shared" si="7"/>
        <v>20</v>
      </c>
      <c r="DA31">
        <f t="shared" si="8"/>
        <v>72</v>
      </c>
      <c r="DB31" s="12">
        <f t="shared" si="9"/>
        <v>6.0239467408585053E-3</v>
      </c>
      <c r="DC31" s="12">
        <f t="shared" si="10"/>
        <v>6.8271396396396402E-3</v>
      </c>
      <c r="DD31" s="12">
        <f t="shared" si="11"/>
        <v>8.0319289878113421E-3</v>
      </c>
      <c r="DE31" s="12">
        <f t="shared" si="12"/>
        <v>8.0319289878113421E-3</v>
      </c>
      <c r="DF31" s="15">
        <f t="shared" si="13"/>
        <v>2.8914944356120825E-2</v>
      </c>
    </row>
    <row r="32" spans="1:110">
      <c r="A32" t="s">
        <v>248</v>
      </c>
      <c r="B32" t="s">
        <v>186</v>
      </c>
      <c r="C32" t="s">
        <v>72</v>
      </c>
      <c r="D32" t="str">
        <f t="shared" si="0"/>
        <v>GAC</v>
      </c>
      <c r="E32" t="s">
        <v>99</v>
      </c>
      <c r="F32">
        <f t="shared" si="1"/>
        <v>13.3</v>
      </c>
      <c r="G32" s="11">
        <f t="shared" si="3"/>
        <v>1.32154213036566E-2</v>
      </c>
      <c r="H32" s="9" t="s">
        <v>315</v>
      </c>
      <c r="I32" t="s">
        <v>358</v>
      </c>
      <c r="J32" t="s">
        <v>358</v>
      </c>
      <c r="K32" t="s">
        <v>356</v>
      </c>
      <c r="L32" t="s">
        <v>359</v>
      </c>
      <c r="M32" t="s">
        <v>358</v>
      </c>
      <c r="N32" t="s">
        <v>357</v>
      </c>
      <c r="O32" t="s">
        <v>356</v>
      </c>
      <c r="P32" t="s">
        <v>357</v>
      </c>
      <c r="Q32" t="s">
        <v>356</v>
      </c>
      <c r="R32" t="s">
        <v>358</v>
      </c>
      <c r="S32" t="s">
        <v>359</v>
      </c>
      <c r="T32" t="s">
        <v>357</v>
      </c>
      <c r="U32" t="s">
        <v>359</v>
      </c>
      <c r="V32" t="s">
        <v>356</v>
      </c>
      <c r="W32" t="s">
        <v>358</v>
      </c>
      <c r="X32" t="s">
        <v>357</v>
      </c>
      <c r="Y32" t="s">
        <v>357</v>
      </c>
      <c r="Z32" t="s">
        <v>358</v>
      </c>
      <c r="AA32" t="s">
        <v>358</v>
      </c>
      <c r="AB32" t="s">
        <v>357</v>
      </c>
      <c r="AC32" t="s">
        <v>357</v>
      </c>
      <c r="AD32" t="s">
        <v>356</v>
      </c>
      <c r="AE32" t="s">
        <v>358</v>
      </c>
      <c r="AF32" t="s">
        <v>356</v>
      </c>
      <c r="AG32" t="s">
        <v>358</v>
      </c>
      <c r="AH32" t="s">
        <v>359</v>
      </c>
      <c r="AI32" t="s">
        <v>358</v>
      </c>
      <c r="AJ32" t="s">
        <v>359</v>
      </c>
      <c r="AK32" t="s">
        <v>357</v>
      </c>
      <c r="AL32" t="s">
        <v>356</v>
      </c>
      <c r="AM32" t="s">
        <v>359</v>
      </c>
      <c r="AN32" t="s">
        <v>358</v>
      </c>
      <c r="AO32" t="s">
        <v>357</v>
      </c>
      <c r="AP32" t="s">
        <v>357</v>
      </c>
      <c r="AQ32" t="s">
        <v>358</v>
      </c>
      <c r="AR32" t="s">
        <v>356</v>
      </c>
      <c r="AS32" t="s">
        <v>359</v>
      </c>
      <c r="AT32" t="s">
        <v>356</v>
      </c>
      <c r="AU32" t="s">
        <v>357</v>
      </c>
      <c r="AV32" t="s">
        <v>359</v>
      </c>
      <c r="AW32" t="s">
        <v>358</v>
      </c>
      <c r="AX32" t="s">
        <v>357</v>
      </c>
      <c r="AY32" t="s">
        <v>356</v>
      </c>
      <c r="AZ32" t="s">
        <v>358</v>
      </c>
      <c r="BA32" t="s">
        <v>356</v>
      </c>
      <c r="BB32" t="s">
        <v>358</v>
      </c>
      <c r="BC32" t="s">
        <v>358</v>
      </c>
      <c r="BD32" t="s">
        <v>357</v>
      </c>
      <c r="BE32" t="s">
        <v>359</v>
      </c>
      <c r="BF32" t="s">
        <v>356</v>
      </c>
      <c r="BG32" t="s">
        <v>359</v>
      </c>
      <c r="BH32" t="s">
        <v>357</v>
      </c>
      <c r="BI32" t="s">
        <v>358</v>
      </c>
      <c r="BJ32" t="s">
        <v>358</v>
      </c>
      <c r="BK32" t="s">
        <v>357</v>
      </c>
      <c r="BL32" t="s">
        <v>357</v>
      </c>
      <c r="BM32" t="s">
        <v>359</v>
      </c>
      <c r="BN32" t="s">
        <v>358</v>
      </c>
      <c r="BO32" t="s">
        <v>356</v>
      </c>
      <c r="BP32" t="s">
        <v>356</v>
      </c>
      <c r="BQ32" t="s">
        <v>357</v>
      </c>
      <c r="BR32" t="s">
        <v>359</v>
      </c>
      <c r="BS32" t="s">
        <v>359</v>
      </c>
      <c r="BT32" t="s">
        <v>356</v>
      </c>
      <c r="BU32" t="s">
        <v>358</v>
      </c>
      <c r="BV32" t="s">
        <v>357</v>
      </c>
      <c r="BW32" t="s">
        <v>357</v>
      </c>
      <c r="BX32" t="s">
        <v>356</v>
      </c>
      <c r="BY32" t="s">
        <v>359</v>
      </c>
      <c r="BZ32" t="s">
        <v>358</v>
      </c>
      <c r="CA32" t="s">
        <v>357</v>
      </c>
      <c r="CB32" t="s">
        <v>359</v>
      </c>
      <c r="CC32" t="s">
        <v>359</v>
      </c>
      <c r="CD32" t="s">
        <v>356</v>
      </c>
      <c r="CW32">
        <f t="shared" si="4"/>
        <v>17</v>
      </c>
      <c r="CX32">
        <f t="shared" si="5"/>
        <v>20</v>
      </c>
      <c r="CY32">
        <f t="shared" si="6"/>
        <v>16</v>
      </c>
      <c r="CZ32">
        <f t="shared" si="7"/>
        <v>21</v>
      </c>
      <c r="DA32">
        <f t="shared" si="8"/>
        <v>74</v>
      </c>
      <c r="DB32" s="12">
        <f t="shared" si="9"/>
        <v>3.0359751643535431E-3</v>
      </c>
      <c r="DC32" s="12">
        <f t="shared" si="10"/>
        <v>3.5717354874747567E-3</v>
      </c>
      <c r="DD32" s="12">
        <f t="shared" si="11"/>
        <v>2.8573883899798052E-3</v>
      </c>
      <c r="DE32" s="12">
        <f t="shared" si="12"/>
        <v>3.7503222618484947E-3</v>
      </c>
      <c r="DF32" s="15">
        <f t="shared" si="13"/>
        <v>1.32154213036566E-2</v>
      </c>
    </row>
    <row r="33" spans="1:110">
      <c r="A33" t="s">
        <v>249</v>
      </c>
      <c r="B33" t="s">
        <v>187</v>
      </c>
      <c r="C33" t="s">
        <v>73</v>
      </c>
      <c r="D33" t="str">
        <f t="shared" si="0"/>
        <v>GGA</v>
      </c>
      <c r="E33" t="s">
        <v>100</v>
      </c>
      <c r="F33">
        <f t="shared" si="1"/>
        <v>15.4</v>
      </c>
      <c r="G33" s="11">
        <f t="shared" si="3"/>
        <v>1.5302066772655009E-2</v>
      </c>
      <c r="H33" s="9" t="s">
        <v>316</v>
      </c>
      <c r="I33" t="s">
        <v>358</v>
      </c>
      <c r="J33" t="s">
        <v>358</v>
      </c>
      <c r="K33" t="s">
        <v>356</v>
      </c>
      <c r="L33" t="s">
        <v>358</v>
      </c>
      <c r="M33" t="s">
        <v>356</v>
      </c>
      <c r="N33" t="s">
        <v>358</v>
      </c>
      <c r="O33" t="s">
        <v>356</v>
      </c>
      <c r="P33" t="s">
        <v>357</v>
      </c>
      <c r="Q33" t="s">
        <v>358</v>
      </c>
      <c r="R33" t="s">
        <v>358</v>
      </c>
      <c r="S33" t="s">
        <v>359</v>
      </c>
      <c r="T33" t="s">
        <v>359</v>
      </c>
      <c r="U33" t="s">
        <v>358</v>
      </c>
      <c r="V33" t="s">
        <v>356</v>
      </c>
      <c r="W33" t="s">
        <v>358</v>
      </c>
      <c r="X33" t="s">
        <v>357</v>
      </c>
      <c r="Y33" t="s">
        <v>358</v>
      </c>
      <c r="Z33" t="s">
        <v>358</v>
      </c>
      <c r="AA33" t="s">
        <v>357</v>
      </c>
      <c r="AB33" t="s">
        <v>357</v>
      </c>
      <c r="AC33" t="s">
        <v>357</v>
      </c>
      <c r="AD33" t="s">
        <v>356</v>
      </c>
      <c r="AE33" t="s">
        <v>356</v>
      </c>
      <c r="AF33" t="s">
        <v>358</v>
      </c>
      <c r="AG33" t="s">
        <v>358</v>
      </c>
      <c r="AH33" t="s">
        <v>359</v>
      </c>
      <c r="AI33" t="s">
        <v>358</v>
      </c>
      <c r="AJ33" t="s">
        <v>359</v>
      </c>
      <c r="AK33" t="s">
        <v>356</v>
      </c>
      <c r="AL33" t="s">
        <v>358</v>
      </c>
      <c r="AM33" t="s">
        <v>356</v>
      </c>
      <c r="AN33" t="s">
        <v>359</v>
      </c>
      <c r="AO33" t="s">
        <v>359</v>
      </c>
      <c r="AP33" t="s">
        <v>357</v>
      </c>
      <c r="AQ33" t="s">
        <v>358</v>
      </c>
      <c r="AR33" t="s">
        <v>358</v>
      </c>
      <c r="AS33" t="s">
        <v>356</v>
      </c>
      <c r="AT33" t="s">
        <v>356</v>
      </c>
      <c r="AU33" t="s">
        <v>356</v>
      </c>
      <c r="AV33" t="s">
        <v>358</v>
      </c>
      <c r="AW33" t="s">
        <v>357</v>
      </c>
      <c r="AX33" t="s">
        <v>359</v>
      </c>
      <c r="AY33" t="s">
        <v>357</v>
      </c>
      <c r="AZ33" t="s">
        <v>358</v>
      </c>
      <c r="BA33" t="s">
        <v>357</v>
      </c>
      <c r="BB33" t="s">
        <v>356</v>
      </c>
      <c r="BC33" t="s">
        <v>356</v>
      </c>
      <c r="BD33" t="s">
        <v>357</v>
      </c>
      <c r="BE33" t="s">
        <v>358</v>
      </c>
      <c r="BF33" t="s">
        <v>359</v>
      </c>
      <c r="BG33" t="s">
        <v>358</v>
      </c>
      <c r="BH33" t="s">
        <v>358</v>
      </c>
      <c r="BI33" t="s">
        <v>356</v>
      </c>
      <c r="BJ33" t="s">
        <v>356</v>
      </c>
      <c r="BK33" t="s">
        <v>356</v>
      </c>
      <c r="BL33" t="s">
        <v>359</v>
      </c>
      <c r="BM33" t="s">
        <v>358</v>
      </c>
      <c r="BN33" t="s">
        <v>357</v>
      </c>
      <c r="BO33" t="s">
        <v>356</v>
      </c>
      <c r="BP33" t="s">
        <v>357</v>
      </c>
      <c r="BQ33" t="s">
        <v>357</v>
      </c>
      <c r="BR33" t="s">
        <v>359</v>
      </c>
      <c r="BS33" t="s">
        <v>357</v>
      </c>
      <c r="BT33" t="s">
        <v>356</v>
      </c>
      <c r="BU33" t="s">
        <v>358</v>
      </c>
      <c r="BV33" t="s">
        <v>358</v>
      </c>
      <c r="BW33" t="s">
        <v>358</v>
      </c>
      <c r="BX33" t="s">
        <v>357</v>
      </c>
      <c r="BY33" t="s">
        <v>357</v>
      </c>
      <c r="BZ33" t="s">
        <v>359</v>
      </c>
      <c r="CA33" t="s">
        <v>356</v>
      </c>
      <c r="CB33" t="s">
        <v>356</v>
      </c>
      <c r="CC33" t="s">
        <v>356</v>
      </c>
      <c r="CD33" t="s">
        <v>357</v>
      </c>
      <c r="CE33" t="s">
        <v>359</v>
      </c>
      <c r="CF33" t="s">
        <v>359</v>
      </c>
      <c r="CG33" t="s">
        <v>359</v>
      </c>
      <c r="CH33" t="s">
        <v>357</v>
      </c>
      <c r="CI33" t="s">
        <v>356</v>
      </c>
      <c r="CJ33" t="s">
        <v>357</v>
      </c>
      <c r="CK33" t="s">
        <v>359</v>
      </c>
      <c r="CL33" t="s">
        <v>357</v>
      </c>
      <c r="CM33" t="s">
        <v>359</v>
      </c>
      <c r="CN33" t="s">
        <v>357</v>
      </c>
      <c r="CO33" t="s">
        <v>359</v>
      </c>
      <c r="CP33" t="s">
        <v>359</v>
      </c>
      <c r="CQ33" t="s">
        <v>358</v>
      </c>
      <c r="CW33">
        <f t="shared" si="4"/>
        <v>22</v>
      </c>
      <c r="CX33">
        <f t="shared" si="5"/>
        <v>21</v>
      </c>
      <c r="CY33">
        <f t="shared" si="6"/>
        <v>18</v>
      </c>
      <c r="CZ33">
        <f t="shared" si="7"/>
        <v>26</v>
      </c>
      <c r="DA33">
        <f t="shared" si="8"/>
        <v>87</v>
      </c>
      <c r="DB33" s="12">
        <f t="shared" si="9"/>
        <v>3.8694881494070136E-3</v>
      </c>
      <c r="DC33" s="12">
        <f t="shared" si="10"/>
        <v>3.6936023244339678E-3</v>
      </c>
      <c r="DD33" s="12">
        <f t="shared" si="11"/>
        <v>3.1659448495148291E-3</v>
      </c>
      <c r="DE33" s="12">
        <f t="shared" si="12"/>
        <v>4.5730314492991985E-3</v>
      </c>
      <c r="DF33" s="15">
        <f t="shared" si="13"/>
        <v>1.5302066772655009E-2</v>
      </c>
    </row>
    <row r="34" spans="1:110">
      <c r="A34" t="s">
        <v>250</v>
      </c>
      <c r="B34" t="s">
        <v>188</v>
      </c>
      <c r="C34" t="s">
        <v>74</v>
      </c>
      <c r="D34" t="str">
        <f t="shared" si="0"/>
        <v>CGA</v>
      </c>
      <c r="E34" t="s">
        <v>101</v>
      </c>
      <c r="F34">
        <f t="shared" si="1"/>
        <v>6.7</v>
      </c>
      <c r="G34" s="11">
        <f t="shared" si="3"/>
        <v>6.6573926868044517E-3</v>
      </c>
      <c r="H34" s="9" t="s">
        <v>317</v>
      </c>
      <c r="I34" t="s">
        <v>358</v>
      </c>
      <c r="J34" t="s">
        <v>358</v>
      </c>
      <c r="K34" t="s">
        <v>356</v>
      </c>
      <c r="L34" t="s">
        <v>358</v>
      </c>
      <c r="M34" t="s">
        <v>356</v>
      </c>
      <c r="N34" t="s">
        <v>358</v>
      </c>
      <c r="O34" t="s">
        <v>358</v>
      </c>
      <c r="P34" t="s">
        <v>357</v>
      </c>
      <c r="Q34" t="s">
        <v>358</v>
      </c>
      <c r="R34" t="s">
        <v>357</v>
      </c>
      <c r="S34" t="s">
        <v>359</v>
      </c>
      <c r="T34" t="s">
        <v>359</v>
      </c>
      <c r="U34" t="s">
        <v>358</v>
      </c>
      <c r="V34" t="s">
        <v>356</v>
      </c>
      <c r="W34" t="s">
        <v>358</v>
      </c>
      <c r="X34" t="s">
        <v>357</v>
      </c>
      <c r="Y34" t="s">
        <v>358</v>
      </c>
      <c r="Z34" t="s">
        <v>358</v>
      </c>
      <c r="AA34" t="s">
        <v>357</v>
      </c>
      <c r="AB34" t="s">
        <v>357</v>
      </c>
      <c r="AC34" t="s">
        <v>358</v>
      </c>
      <c r="AD34" t="s">
        <v>356</v>
      </c>
      <c r="AE34" t="s">
        <v>357</v>
      </c>
      <c r="AF34" t="s">
        <v>358</v>
      </c>
      <c r="AG34" t="s">
        <v>358</v>
      </c>
      <c r="AH34" t="s">
        <v>357</v>
      </c>
      <c r="AI34" t="s">
        <v>358</v>
      </c>
      <c r="AJ34" t="s">
        <v>356</v>
      </c>
      <c r="AK34" t="s">
        <v>359</v>
      </c>
      <c r="AL34" t="s">
        <v>358</v>
      </c>
      <c r="AM34" t="s">
        <v>359</v>
      </c>
      <c r="AN34" t="s">
        <v>356</v>
      </c>
      <c r="AO34" t="s">
        <v>359</v>
      </c>
      <c r="AP34" t="s">
        <v>357</v>
      </c>
      <c r="AQ34" t="s">
        <v>359</v>
      </c>
      <c r="AR34" t="s">
        <v>358</v>
      </c>
      <c r="AS34" t="s">
        <v>356</v>
      </c>
      <c r="AT34" t="s">
        <v>356</v>
      </c>
      <c r="AU34" t="s">
        <v>356</v>
      </c>
      <c r="AV34" t="s">
        <v>357</v>
      </c>
      <c r="AW34" t="s">
        <v>358</v>
      </c>
      <c r="AX34" t="s">
        <v>359</v>
      </c>
      <c r="AY34" t="s">
        <v>358</v>
      </c>
      <c r="AZ34" t="s">
        <v>357</v>
      </c>
      <c r="BA34" t="s">
        <v>357</v>
      </c>
      <c r="BB34" t="s">
        <v>356</v>
      </c>
      <c r="BC34" t="s">
        <v>356</v>
      </c>
      <c r="BD34" t="s">
        <v>358</v>
      </c>
      <c r="BE34" t="s">
        <v>358</v>
      </c>
      <c r="BF34" t="s">
        <v>356</v>
      </c>
      <c r="BG34" t="s">
        <v>357</v>
      </c>
      <c r="BH34" t="s">
        <v>358</v>
      </c>
      <c r="BI34" t="s">
        <v>359</v>
      </c>
      <c r="BJ34" t="s">
        <v>356</v>
      </c>
      <c r="BK34" t="s">
        <v>356</v>
      </c>
      <c r="BL34" t="s">
        <v>358</v>
      </c>
      <c r="BM34" t="s">
        <v>357</v>
      </c>
      <c r="BN34" t="s">
        <v>359</v>
      </c>
      <c r="BO34" t="s">
        <v>359</v>
      </c>
      <c r="BP34" t="s">
        <v>357</v>
      </c>
      <c r="BQ34" t="s">
        <v>357</v>
      </c>
      <c r="BR34" t="s">
        <v>359</v>
      </c>
      <c r="BS34" t="s">
        <v>358</v>
      </c>
      <c r="BT34" t="s">
        <v>358</v>
      </c>
      <c r="BU34" t="s">
        <v>358</v>
      </c>
      <c r="BV34" t="s">
        <v>358</v>
      </c>
      <c r="BW34" t="s">
        <v>358</v>
      </c>
      <c r="BX34" t="s">
        <v>357</v>
      </c>
      <c r="BY34" t="s">
        <v>357</v>
      </c>
      <c r="BZ34" t="s">
        <v>359</v>
      </c>
      <c r="CA34" t="s">
        <v>356</v>
      </c>
      <c r="CB34" t="s">
        <v>356</v>
      </c>
      <c r="CC34" t="s">
        <v>356</v>
      </c>
      <c r="CD34" t="s">
        <v>357</v>
      </c>
      <c r="CE34" t="s">
        <v>359</v>
      </c>
      <c r="CF34" t="s">
        <v>359</v>
      </c>
      <c r="CG34" t="s">
        <v>359</v>
      </c>
      <c r="CH34" t="s">
        <v>359</v>
      </c>
      <c r="CI34" t="s">
        <v>359</v>
      </c>
      <c r="CJ34" t="s">
        <v>359</v>
      </c>
      <c r="CK34" t="s">
        <v>357</v>
      </c>
      <c r="CL34" t="s">
        <v>357</v>
      </c>
      <c r="CM34" t="s">
        <v>359</v>
      </c>
      <c r="CN34" t="s">
        <v>357</v>
      </c>
      <c r="CO34" t="s">
        <v>359</v>
      </c>
      <c r="CP34" t="s">
        <v>359</v>
      </c>
      <c r="CQ34" t="s">
        <v>358</v>
      </c>
      <c r="CW34">
        <f t="shared" si="4"/>
        <v>17</v>
      </c>
      <c r="CX34">
        <f t="shared" si="5"/>
        <v>21</v>
      </c>
      <c r="CY34">
        <f t="shared" si="6"/>
        <v>21</v>
      </c>
      <c r="CZ34">
        <f t="shared" si="7"/>
        <v>28</v>
      </c>
      <c r="DA34">
        <f t="shared" si="8"/>
        <v>87</v>
      </c>
      <c r="DB34" s="12">
        <f t="shared" si="9"/>
        <v>1.300869835352594E-3</v>
      </c>
      <c r="DC34" s="12">
        <f t="shared" si="10"/>
        <v>1.6069568554355573E-3</v>
      </c>
      <c r="DD34" s="12">
        <f t="shared" si="11"/>
        <v>1.6069568554355573E-3</v>
      </c>
      <c r="DE34" s="12">
        <f t="shared" si="12"/>
        <v>2.142609140580743E-3</v>
      </c>
      <c r="DF34" s="15">
        <f t="shared" si="13"/>
        <v>6.6573926868044517E-3</v>
      </c>
    </row>
    <row r="35" spans="1:110">
      <c r="A35" t="s">
        <v>251</v>
      </c>
      <c r="B35" t="s">
        <v>189</v>
      </c>
      <c r="C35" t="s">
        <v>75</v>
      </c>
      <c r="D35" t="str">
        <f t="shared" si="0"/>
        <v>GTC</v>
      </c>
      <c r="E35" t="s">
        <v>123</v>
      </c>
      <c r="F35">
        <f t="shared" si="1"/>
        <v>11.7</v>
      </c>
      <c r="G35" s="11">
        <f t="shared" si="3"/>
        <v>1.1625596184419714E-2</v>
      </c>
      <c r="H35" s="9" t="s">
        <v>318</v>
      </c>
      <c r="I35" t="s">
        <v>358</v>
      </c>
      <c r="J35" t="s">
        <v>358</v>
      </c>
      <c r="K35" t="s">
        <v>358</v>
      </c>
      <c r="L35" t="s">
        <v>356</v>
      </c>
      <c r="M35" t="s">
        <v>359</v>
      </c>
      <c r="N35" t="s">
        <v>357</v>
      </c>
      <c r="O35" t="s">
        <v>358</v>
      </c>
      <c r="P35" t="s">
        <v>357</v>
      </c>
      <c r="Q35" t="s">
        <v>356</v>
      </c>
      <c r="R35" t="s">
        <v>358</v>
      </c>
      <c r="S35" t="s">
        <v>357</v>
      </c>
      <c r="T35" t="s">
        <v>357</v>
      </c>
      <c r="U35" t="s">
        <v>359</v>
      </c>
      <c r="V35" t="s">
        <v>356</v>
      </c>
      <c r="W35" t="s">
        <v>356</v>
      </c>
      <c r="X35" t="s">
        <v>357</v>
      </c>
      <c r="Y35" t="s">
        <v>357</v>
      </c>
      <c r="Z35" t="s">
        <v>358</v>
      </c>
      <c r="AA35" t="s">
        <v>358</v>
      </c>
      <c r="AB35" t="s">
        <v>357</v>
      </c>
      <c r="AC35" t="s">
        <v>357</v>
      </c>
      <c r="AD35" t="s">
        <v>356</v>
      </c>
      <c r="AE35" t="s">
        <v>358</v>
      </c>
      <c r="AF35" t="s">
        <v>356</v>
      </c>
      <c r="AG35" t="s">
        <v>358</v>
      </c>
      <c r="AH35" t="s">
        <v>359</v>
      </c>
      <c r="AI35" t="s">
        <v>356</v>
      </c>
      <c r="AJ35" t="s">
        <v>359</v>
      </c>
      <c r="AK35" t="s">
        <v>359</v>
      </c>
      <c r="AL35" t="s">
        <v>358</v>
      </c>
      <c r="AM35" t="s">
        <v>359</v>
      </c>
      <c r="AN35" t="s">
        <v>359</v>
      </c>
      <c r="AO35" t="s">
        <v>359</v>
      </c>
      <c r="AP35" t="s">
        <v>357</v>
      </c>
      <c r="AQ35" t="s">
        <v>358</v>
      </c>
      <c r="AR35" t="s">
        <v>357</v>
      </c>
      <c r="AS35" t="s">
        <v>359</v>
      </c>
      <c r="AT35" t="s">
        <v>356</v>
      </c>
      <c r="AU35" t="s">
        <v>359</v>
      </c>
      <c r="AV35" t="s">
        <v>358</v>
      </c>
      <c r="AW35" t="s">
        <v>358</v>
      </c>
      <c r="AX35" t="s">
        <v>359</v>
      </c>
      <c r="AY35" t="s">
        <v>358</v>
      </c>
      <c r="AZ35" t="s">
        <v>358</v>
      </c>
      <c r="BA35" t="s">
        <v>356</v>
      </c>
      <c r="BB35" t="s">
        <v>356</v>
      </c>
      <c r="BC35" t="s">
        <v>358</v>
      </c>
      <c r="BD35" t="s">
        <v>357</v>
      </c>
      <c r="BE35" t="s">
        <v>357</v>
      </c>
      <c r="BF35" t="s">
        <v>358</v>
      </c>
      <c r="BG35" t="s">
        <v>359</v>
      </c>
      <c r="BH35" t="s">
        <v>358</v>
      </c>
      <c r="BI35" t="s">
        <v>358</v>
      </c>
      <c r="BJ35" t="s">
        <v>358</v>
      </c>
      <c r="BK35" t="s">
        <v>357</v>
      </c>
      <c r="BL35" t="s">
        <v>357</v>
      </c>
      <c r="BM35" t="s">
        <v>359</v>
      </c>
      <c r="BN35" t="s">
        <v>358</v>
      </c>
      <c r="BO35" t="s">
        <v>356</v>
      </c>
      <c r="BP35" t="s">
        <v>358</v>
      </c>
      <c r="BQ35" t="s">
        <v>359</v>
      </c>
      <c r="BR35" t="s">
        <v>359</v>
      </c>
      <c r="BS35" t="s">
        <v>359</v>
      </c>
      <c r="BT35" t="s">
        <v>359</v>
      </c>
      <c r="BU35" t="s">
        <v>358</v>
      </c>
      <c r="BV35" t="s">
        <v>357</v>
      </c>
      <c r="BW35" t="s">
        <v>359</v>
      </c>
      <c r="BX35" t="s">
        <v>356</v>
      </c>
      <c r="BY35" t="s">
        <v>358</v>
      </c>
      <c r="BZ35" t="s">
        <v>357</v>
      </c>
      <c r="CA35" t="s">
        <v>359</v>
      </c>
      <c r="CB35" t="s">
        <v>359</v>
      </c>
      <c r="CC35" t="s">
        <v>359</v>
      </c>
      <c r="CD35" t="s">
        <v>358</v>
      </c>
      <c r="CW35">
        <f t="shared" si="4"/>
        <v>12</v>
      </c>
      <c r="CX35">
        <f t="shared" si="5"/>
        <v>16</v>
      </c>
      <c r="CY35">
        <f t="shared" si="6"/>
        <v>21</v>
      </c>
      <c r="CZ35">
        <f t="shared" si="7"/>
        <v>25</v>
      </c>
      <c r="DA35">
        <f t="shared" si="8"/>
        <v>74</v>
      </c>
      <c r="DB35" s="12">
        <f t="shared" si="9"/>
        <v>1.8852318136896831E-3</v>
      </c>
      <c r="DC35" s="12">
        <f t="shared" si="10"/>
        <v>2.513642418252911E-3</v>
      </c>
      <c r="DD35" s="12">
        <f t="shared" si="11"/>
        <v>3.2991556739569456E-3</v>
      </c>
      <c r="DE35" s="12">
        <f t="shared" si="12"/>
        <v>3.9275662785201735E-3</v>
      </c>
      <c r="DF35" s="15">
        <f t="shared" si="13"/>
        <v>1.1625596184419714E-2</v>
      </c>
    </row>
    <row r="36" spans="1:110">
      <c r="A36" t="s">
        <v>252</v>
      </c>
      <c r="B36" t="s">
        <v>190</v>
      </c>
      <c r="C36" t="s">
        <v>76</v>
      </c>
      <c r="D36" t="str">
        <f t="shared" si="0"/>
        <v>ACG</v>
      </c>
      <c r="E36" t="s">
        <v>102</v>
      </c>
      <c r="F36">
        <f t="shared" si="1"/>
        <v>5.0999999999999996</v>
      </c>
      <c r="G36" s="11">
        <f t="shared" si="3"/>
        <v>5.067567567567567E-3</v>
      </c>
      <c r="H36" s="9" t="s">
        <v>319</v>
      </c>
      <c r="I36" t="s">
        <v>358</v>
      </c>
      <c r="J36" t="s">
        <v>358</v>
      </c>
      <c r="K36" t="s">
        <v>358</v>
      </c>
      <c r="L36" t="s">
        <v>359</v>
      </c>
      <c r="M36" t="s">
        <v>358</v>
      </c>
      <c r="N36" t="s">
        <v>357</v>
      </c>
      <c r="O36" t="s">
        <v>358</v>
      </c>
      <c r="P36" t="s">
        <v>357</v>
      </c>
      <c r="Q36" t="s">
        <v>356</v>
      </c>
      <c r="R36" t="s">
        <v>358</v>
      </c>
      <c r="S36" t="s">
        <v>359</v>
      </c>
      <c r="T36" t="s">
        <v>357</v>
      </c>
      <c r="U36" t="s">
        <v>359</v>
      </c>
      <c r="V36" t="s">
        <v>356</v>
      </c>
      <c r="W36" t="s">
        <v>358</v>
      </c>
      <c r="X36" t="s">
        <v>357</v>
      </c>
      <c r="Y36" t="s">
        <v>358</v>
      </c>
      <c r="Z36" t="s">
        <v>358</v>
      </c>
      <c r="AA36" t="s">
        <v>356</v>
      </c>
      <c r="AB36" t="s">
        <v>359</v>
      </c>
      <c r="AC36" t="s">
        <v>357</v>
      </c>
      <c r="AD36" t="s">
        <v>356</v>
      </c>
      <c r="AE36" t="s">
        <v>358</v>
      </c>
      <c r="AF36" t="s">
        <v>356</v>
      </c>
      <c r="AG36" t="s">
        <v>358</v>
      </c>
      <c r="AH36" t="s">
        <v>359</v>
      </c>
      <c r="AI36" t="s">
        <v>356</v>
      </c>
      <c r="AJ36" t="s">
        <v>359</v>
      </c>
      <c r="AK36" t="s">
        <v>358</v>
      </c>
      <c r="AL36" t="s">
        <v>357</v>
      </c>
      <c r="AM36" t="s">
        <v>358</v>
      </c>
      <c r="AN36" t="s">
        <v>358</v>
      </c>
      <c r="AO36" t="s">
        <v>359</v>
      </c>
      <c r="AP36" t="s">
        <v>357</v>
      </c>
      <c r="AQ36" t="s">
        <v>356</v>
      </c>
      <c r="AR36" t="s">
        <v>359</v>
      </c>
      <c r="AS36" t="s">
        <v>358</v>
      </c>
      <c r="AT36" t="s">
        <v>358</v>
      </c>
      <c r="AU36" t="s">
        <v>356</v>
      </c>
      <c r="AV36" t="s">
        <v>359</v>
      </c>
      <c r="AW36" t="s">
        <v>359</v>
      </c>
      <c r="AX36" t="s">
        <v>356</v>
      </c>
      <c r="AY36" t="s">
        <v>359</v>
      </c>
      <c r="AZ36" t="s">
        <v>358</v>
      </c>
      <c r="BA36" t="s">
        <v>358</v>
      </c>
      <c r="BB36" t="s">
        <v>357</v>
      </c>
      <c r="BC36" t="s">
        <v>358</v>
      </c>
      <c r="BD36" t="s">
        <v>357</v>
      </c>
      <c r="BE36" t="s">
        <v>359</v>
      </c>
      <c r="BF36" t="s">
        <v>358</v>
      </c>
      <c r="BG36" t="s">
        <v>358</v>
      </c>
      <c r="BH36" t="s">
        <v>358</v>
      </c>
      <c r="BI36" t="s">
        <v>358</v>
      </c>
      <c r="BJ36" t="s">
        <v>358</v>
      </c>
      <c r="BK36" t="s">
        <v>357</v>
      </c>
      <c r="BL36" t="s">
        <v>357</v>
      </c>
      <c r="BM36" t="s">
        <v>359</v>
      </c>
      <c r="BN36" t="s">
        <v>358</v>
      </c>
      <c r="BO36" t="s">
        <v>356</v>
      </c>
      <c r="BP36" t="s">
        <v>356</v>
      </c>
      <c r="BQ36" t="s">
        <v>357</v>
      </c>
      <c r="BR36" t="s">
        <v>359</v>
      </c>
      <c r="BS36" t="s">
        <v>359</v>
      </c>
      <c r="BT36" t="s">
        <v>359</v>
      </c>
      <c r="BU36" t="s">
        <v>357</v>
      </c>
      <c r="BV36" t="s">
        <v>359</v>
      </c>
      <c r="BW36" t="s">
        <v>359</v>
      </c>
      <c r="BX36" t="s">
        <v>357</v>
      </c>
      <c r="BY36" t="s">
        <v>359</v>
      </c>
      <c r="BZ36" t="s">
        <v>358</v>
      </c>
      <c r="CA36" t="s">
        <v>359</v>
      </c>
      <c r="CB36" t="s">
        <v>359</v>
      </c>
      <c r="CC36" t="s">
        <v>359</v>
      </c>
      <c r="CD36" t="s">
        <v>358</v>
      </c>
      <c r="CW36">
        <f t="shared" si="4"/>
        <v>11</v>
      </c>
      <c r="CX36">
        <f t="shared" si="5"/>
        <v>14</v>
      </c>
      <c r="CY36">
        <f t="shared" si="6"/>
        <v>22</v>
      </c>
      <c r="CZ36">
        <f t="shared" si="7"/>
        <v>27</v>
      </c>
      <c r="DA36">
        <f t="shared" si="8"/>
        <v>74</v>
      </c>
      <c r="DB36" s="12">
        <f t="shared" si="9"/>
        <v>7.5328707085463829E-4</v>
      </c>
      <c r="DC36" s="12">
        <f t="shared" si="10"/>
        <v>9.5872899926953978E-4</v>
      </c>
      <c r="DD36" s="12">
        <f t="shared" si="11"/>
        <v>1.5065741417092766E-3</v>
      </c>
      <c r="DE36" s="12">
        <f t="shared" si="12"/>
        <v>1.8489773557341124E-3</v>
      </c>
      <c r="DF36" s="15">
        <f t="shared" si="13"/>
        <v>5.067567567567567E-3</v>
      </c>
    </row>
    <row r="37" spans="1:110">
      <c r="A37" t="s">
        <v>253</v>
      </c>
      <c r="B37" t="s">
        <v>191</v>
      </c>
      <c r="C37" t="s">
        <v>77</v>
      </c>
      <c r="D37" t="str">
        <f t="shared" si="0"/>
        <v>TCC</v>
      </c>
      <c r="E37" t="s">
        <v>124</v>
      </c>
      <c r="F37">
        <f t="shared" si="1"/>
        <v>7.6</v>
      </c>
      <c r="G37" s="11">
        <f t="shared" si="3"/>
        <v>7.5516693163751982E-3</v>
      </c>
      <c r="H37" s="9" t="s">
        <v>320</v>
      </c>
      <c r="I37" t="s">
        <v>358</v>
      </c>
      <c r="J37" t="s">
        <v>359</v>
      </c>
      <c r="K37" t="s">
        <v>358</v>
      </c>
      <c r="L37" t="s">
        <v>358</v>
      </c>
      <c r="M37" t="s">
        <v>358</v>
      </c>
      <c r="N37" t="s">
        <v>359</v>
      </c>
      <c r="O37" t="s">
        <v>358</v>
      </c>
      <c r="P37" t="s">
        <v>357</v>
      </c>
      <c r="Q37" t="s">
        <v>356</v>
      </c>
      <c r="R37" t="s">
        <v>358</v>
      </c>
      <c r="S37" t="s">
        <v>357</v>
      </c>
      <c r="T37" t="s">
        <v>357</v>
      </c>
      <c r="U37" t="s">
        <v>357</v>
      </c>
      <c r="V37" t="s">
        <v>356</v>
      </c>
      <c r="W37" t="s">
        <v>358</v>
      </c>
      <c r="X37" t="s">
        <v>357</v>
      </c>
      <c r="Y37" t="s">
        <v>358</v>
      </c>
      <c r="Z37" t="s">
        <v>358</v>
      </c>
      <c r="AA37" t="s">
        <v>357</v>
      </c>
      <c r="AB37" t="s">
        <v>356</v>
      </c>
      <c r="AC37" t="s">
        <v>356</v>
      </c>
      <c r="AD37" t="s">
        <v>356</v>
      </c>
      <c r="AE37" t="s">
        <v>356</v>
      </c>
      <c r="AF37" t="s">
        <v>359</v>
      </c>
      <c r="AG37" t="s">
        <v>357</v>
      </c>
      <c r="AH37" t="s">
        <v>356</v>
      </c>
      <c r="AI37" t="s">
        <v>357</v>
      </c>
      <c r="AJ37" t="s">
        <v>356</v>
      </c>
      <c r="AK37" t="s">
        <v>358</v>
      </c>
      <c r="AL37" t="s">
        <v>359</v>
      </c>
      <c r="AM37" t="s">
        <v>359</v>
      </c>
      <c r="AN37" t="s">
        <v>357</v>
      </c>
      <c r="AO37" t="s">
        <v>357</v>
      </c>
      <c r="AP37" t="s">
        <v>359</v>
      </c>
      <c r="AQ37" t="s">
        <v>359</v>
      </c>
      <c r="AR37" t="s">
        <v>356</v>
      </c>
      <c r="AS37" t="s">
        <v>356</v>
      </c>
      <c r="AT37" t="s">
        <v>358</v>
      </c>
      <c r="AU37" t="s">
        <v>359</v>
      </c>
      <c r="AV37" t="s">
        <v>357</v>
      </c>
      <c r="AW37" t="s">
        <v>356</v>
      </c>
      <c r="AX37" t="s">
        <v>357</v>
      </c>
      <c r="AY37" t="s">
        <v>357</v>
      </c>
      <c r="AZ37" t="s">
        <v>356</v>
      </c>
      <c r="BA37" t="s">
        <v>356</v>
      </c>
      <c r="BB37" t="s">
        <v>357</v>
      </c>
      <c r="BC37" t="s">
        <v>358</v>
      </c>
      <c r="BD37" t="s">
        <v>359</v>
      </c>
      <c r="BE37" t="s">
        <v>358</v>
      </c>
      <c r="BF37" t="s">
        <v>358</v>
      </c>
      <c r="BG37" t="s">
        <v>358</v>
      </c>
      <c r="BH37" t="s">
        <v>357</v>
      </c>
      <c r="BI37" t="s">
        <v>357</v>
      </c>
      <c r="BJ37" t="s">
        <v>359</v>
      </c>
      <c r="BK37" t="s">
        <v>358</v>
      </c>
      <c r="BL37" t="s">
        <v>356</v>
      </c>
      <c r="BM37" t="s">
        <v>357</v>
      </c>
      <c r="BN37" t="s">
        <v>357</v>
      </c>
      <c r="BO37" t="s">
        <v>359</v>
      </c>
      <c r="BP37" t="s">
        <v>359</v>
      </c>
      <c r="BQ37" t="s">
        <v>359</v>
      </c>
      <c r="BR37" t="s">
        <v>358</v>
      </c>
      <c r="BS37" t="s">
        <v>359</v>
      </c>
      <c r="BT37" t="s">
        <v>359</v>
      </c>
      <c r="BU37" t="s">
        <v>358</v>
      </c>
      <c r="BV37" t="s">
        <v>359</v>
      </c>
      <c r="BW37" t="s">
        <v>359</v>
      </c>
      <c r="BX37" t="s">
        <v>359</v>
      </c>
      <c r="BY37" t="s">
        <v>358</v>
      </c>
      <c r="BZ37" t="s">
        <v>359</v>
      </c>
      <c r="CA37" t="s">
        <v>357</v>
      </c>
      <c r="CW37">
        <f t="shared" si="4"/>
        <v>14</v>
      </c>
      <c r="CX37">
        <f t="shared" si="5"/>
        <v>19</v>
      </c>
      <c r="CY37">
        <f t="shared" si="6"/>
        <v>19</v>
      </c>
      <c r="CZ37">
        <f t="shared" si="7"/>
        <v>19</v>
      </c>
      <c r="DA37">
        <f t="shared" si="8"/>
        <v>71</v>
      </c>
      <c r="DB37" s="12">
        <f t="shared" si="9"/>
        <v>1.4890615553415883E-3</v>
      </c>
      <c r="DC37" s="12">
        <f t="shared" si="10"/>
        <v>2.0208692536778702E-3</v>
      </c>
      <c r="DD37" s="12">
        <f t="shared" si="11"/>
        <v>2.0208692536778702E-3</v>
      </c>
      <c r="DE37" s="12">
        <f t="shared" si="12"/>
        <v>2.0208692536778702E-3</v>
      </c>
      <c r="DF37" s="15">
        <f t="shared" si="13"/>
        <v>7.551669316375199E-3</v>
      </c>
    </row>
    <row r="38" spans="1:110">
      <c r="A38" t="s">
        <v>254</v>
      </c>
      <c r="B38" t="s">
        <v>192</v>
      </c>
      <c r="C38" t="s">
        <v>78</v>
      </c>
      <c r="D38" t="str">
        <f t="shared" ref="D38:D69" si="14">RIGHT(C38,3)</f>
        <v>CGC</v>
      </c>
      <c r="E38" t="s">
        <v>103</v>
      </c>
      <c r="F38">
        <f t="shared" ref="F38:F69" si="15">VLOOKUP(E38,$A$76:$B$139,2,FALSE)</f>
        <v>12</v>
      </c>
      <c r="G38" s="11">
        <f t="shared" si="3"/>
        <v>1.192368839427663E-2</v>
      </c>
      <c r="H38" s="9" t="s">
        <v>321</v>
      </c>
      <c r="I38" t="s">
        <v>358</v>
      </c>
      <c r="J38" t="s">
        <v>358</v>
      </c>
      <c r="K38" t="s">
        <v>358</v>
      </c>
      <c r="L38" t="s">
        <v>358</v>
      </c>
      <c r="M38" t="s">
        <v>356</v>
      </c>
      <c r="N38" t="s">
        <v>356</v>
      </c>
      <c r="O38" t="s">
        <v>357</v>
      </c>
      <c r="P38" t="s">
        <v>357</v>
      </c>
      <c r="Q38" t="s">
        <v>356</v>
      </c>
      <c r="R38" t="s">
        <v>358</v>
      </c>
      <c r="S38" t="s">
        <v>359</v>
      </c>
      <c r="T38" t="s">
        <v>357</v>
      </c>
      <c r="U38" t="s">
        <v>359</v>
      </c>
      <c r="V38" t="s">
        <v>356</v>
      </c>
      <c r="W38" t="s">
        <v>358</v>
      </c>
      <c r="X38" t="s">
        <v>357</v>
      </c>
      <c r="Y38" t="s">
        <v>357</v>
      </c>
      <c r="Z38" t="s">
        <v>358</v>
      </c>
      <c r="AA38" t="s">
        <v>358</v>
      </c>
      <c r="AB38" t="s">
        <v>357</v>
      </c>
      <c r="AC38" t="s">
        <v>356</v>
      </c>
      <c r="AD38" t="s">
        <v>358</v>
      </c>
      <c r="AE38" t="s">
        <v>356</v>
      </c>
      <c r="AF38" t="s">
        <v>358</v>
      </c>
      <c r="AG38" t="s">
        <v>359</v>
      </c>
      <c r="AH38" t="s">
        <v>358</v>
      </c>
      <c r="AI38" t="s">
        <v>359</v>
      </c>
      <c r="AJ38" t="s">
        <v>357</v>
      </c>
      <c r="AK38" t="s">
        <v>358</v>
      </c>
      <c r="AL38" t="s">
        <v>359</v>
      </c>
      <c r="AM38" t="s">
        <v>358</v>
      </c>
      <c r="AN38" t="s">
        <v>356</v>
      </c>
      <c r="AO38" t="s">
        <v>357</v>
      </c>
      <c r="AP38" t="s">
        <v>359</v>
      </c>
      <c r="AQ38" t="s">
        <v>358</v>
      </c>
      <c r="AR38" t="s">
        <v>359</v>
      </c>
      <c r="AS38" t="s">
        <v>356</v>
      </c>
      <c r="AT38" t="s">
        <v>359</v>
      </c>
      <c r="AU38" t="s">
        <v>359</v>
      </c>
      <c r="AV38" t="s">
        <v>358</v>
      </c>
      <c r="AW38" t="s">
        <v>359</v>
      </c>
      <c r="AX38" t="s">
        <v>356</v>
      </c>
      <c r="AY38" t="s">
        <v>358</v>
      </c>
      <c r="AZ38" t="s">
        <v>356</v>
      </c>
      <c r="BA38" t="s">
        <v>358</v>
      </c>
      <c r="BB38" t="s">
        <v>358</v>
      </c>
      <c r="BC38" t="s">
        <v>357</v>
      </c>
      <c r="BD38" t="s">
        <v>359</v>
      </c>
      <c r="BE38" t="s">
        <v>356</v>
      </c>
      <c r="BF38" t="s">
        <v>358</v>
      </c>
      <c r="BG38" t="s">
        <v>358</v>
      </c>
      <c r="BH38" t="s">
        <v>358</v>
      </c>
      <c r="BI38" t="s">
        <v>356</v>
      </c>
      <c r="BJ38" t="s">
        <v>357</v>
      </c>
      <c r="BK38" t="s">
        <v>357</v>
      </c>
      <c r="BL38" t="s">
        <v>359</v>
      </c>
      <c r="BM38" t="s">
        <v>358</v>
      </c>
      <c r="BN38" t="s">
        <v>356</v>
      </c>
      <c r="BO38" t="s">
        <v>358</v>
      </c>
      <c r="BP38" t="s">
        <v>357</v>
      </c>
      <c r="BQ38" t="s">
        <v>357</v>
      </c>
      <c r="BR38" t="s">
        <v>359</v>
      </c>
      <c r="BS38" t="s">
        <v>359</v>
      </c>
      <c r="BT38" t="s">
        <v>359</v>
      </c>
      <c r="BU38" t="s">
        <v>357</v>
      </c>
      <c r="BV38" t="s">
        <v>356</v>
      </c>
      <c r="BW38" t="s">
        <v>357</v>
      </c>
      <c r="BX38" t="s">
        <v>357</v>
      </c>
      <c r="BY38" t="s">
        <v>359</v>
      </c>
      <c r="BZ38" t="s">
        <v>357</v>
      </c>
      <c r="CA38" t="s">
        <v>359</v>
      </c>
      <c r="CB38" t="s">
        <v>359</v>
      </c>
      <c r="CC38" t="s">
        <v>356</v>
      </c>
      <c r="CW38">
        <f t="shared" si="4"/>
        <v>15</v>
      </c>
      <c r="CX38">
        <f t="shared" si="5"/>
        <v>17</v>
      </c>
      <c r="CY38">
        <f t="shared" si="6"/>
        <v>18</v>
      </c>
      <c r="CZ38">
        <f t="shared" si="7"/>
        <v>23</v>
      </c>
      <c r="DA38">
        <f t="shared" si="8"/>
        <v>73</v>
      </c>
      <c r="DB38" s="12">
        <f t="shared" si="9"/>
        <v>2.450072957728075E-3</v>
      </c>
      <c r="DC38" s="12">
        <f t="shared" si="10"/>
        <v>2.7767493520918182E-3</v>
      </c>
      <c r="DD38" s="12">
        <f t="shared" si="11"/>
        <v>2.9400875492736895E-3</v>
      </c>
      <c r="DE38" s="12">
        <f t="shared" si="12"/>
        <v>3.7567785351830482E-3</v>
      </c>
      <c r="DF38" s="15">
        <f t="shared" si="13"/>
        <v>1.192368839427663E-2</v>
      </c>
    </row>
    <row r="39" spans="1:110">
      <c r="A39" t="s">
        <v>255</v>
      </c>
      <c r="B39" t="s">
        <v>193</v>
      </c>
      <c r="C39" t="s">
        <v>79</v>
      </c>
      <c r="D39" t="str">
        <f t="shared" si="14"/>
        <v>CGT</v>
      </c>
      <c r="E39" t="s">
        <v>125</v>
      </c>
      <c r="F39">
        <f t="shared" si="15"/>
        <v>12.4</v>
      </c>
      <c r="G39" s="11">
        <f t="shared" si="3"/>
        <v>1.2321144674085851E-2</v>
      </c>
      <c r="H39" s="9" t="s">
        <v>322</v>
      </c>
      <c r="I39" t="s">
        <v>358</v>
      </c>
      <c r="J39" t="s">
        <v>359</v>
      </c>
      <c r="K39" t="s">
        <v>359</v>
      </c>
      <c r="L39" t="s">
        <v>358</v>
      </c>
      <c r="M39" t="s">
        <v>356</v>
      </c>
      <c r="N39" t="s">
        <v>357</v>
      </c>
      <c r="O39" t="s">
        <v>358</v>
      </c>
      <c r="P39" t="s">
        <v>357</v>
      </c>
      <c r="Q39" t="s">
        <v>358</v>
      </c>
      <c r="R39" t="s">
        <v>358</v>
      </c>
      <c r="S39" t="s">
        <v>359</v>
      </c>
      <c r="T39" t="s">
        <v>357</v>
      </c>
      <c r="U39" t="s">
        <v>359</v>
      </c>
      <c r="V39" t="s">
        <v>356</v>
      </c>
      <c r="W39" t="s">
        <v>358</v>
      </c>
      <c r="X39" t="s">
        <v>357</v>
      </c>
      <c r="Y39" t="s">
        <v>358</v>
      </c>
      <c r="Z39" t="s">
        <v>358</v>
      </c>
      <c r="AA39" t="s">
        <v>357</v>
      </c>
      <c r="AB39" t="s">
        <v>356</v>
      </c>
      <c r="AC39" t="s">
        <v>358</v>
      </c>
      <c r="AD39" t="s">
        <v>356</v>
      </c>
      <c r="AE39" t="s">
        <v>358</v>
      </c>
      <c r="AF39" t="s">
        <v>359</v>
      </c>
      <c r="AG39" t="s">
        <v>356</v>
      </c>
      <c r="AH39" t="s">
        <v>358</v>
      </c>
      <c r="AI39" t="s">
        <v>359</v>
      </c>
      <c r="AJ39" t="s">
        <v>357</v>
      </c>
      <c r="AK39" t="s">
        <v>358</v>
      </c>
      <c r="AL39" t="s">
        <v>356</v>
      </c>
      <c r="AM39" t="s">
        <v>357</v>
      </c>
      <c r="AN39" t="s">
        <v>357</v>
      </c>
      <c r="AO39" t="s">
        <v>359</v>
      </c>
      <c r="AP39" t="s">
        <v>358</v>
      </c>
      <c r="AQ39" t="s">
        <v>357</v>
      </c>
      <c r="AR39" t="s">
        <v>356</v>
      </c>
      <c r="AS39" t="s">
        <v>356</v>
      </c>
      <c r="AT39" t="s">
        <v>357</v>
      </c>
      <c r="AU39" t="s">
        <v>359</v>
      </c>
      <c r="AV39" t="s">
        <v>356</v>
      </c>
      <c r="AW39" t="s">
        <v>358</v>
      </c>
      <c r="AX39" t="s">
        <v>359</v>
      </c>
      <c r="AY39" t="s">
        <v>356</v>
      </c>
      <c r="AZ39" t="s">
        <v>358</v>
      </c>
      <c r="BA39" t="s">
        <v>358</v>
      </c>
      <c r="BB39" t="s">
        <v>359</v>
      </c>
      <c r="BC39" t="s">
        <v>359</v>
      </c>
      <c r="BD39" t="s">
        <v>358</v>
      </c>
      <c r="BE39" t="s">
        <v>357</v>
      </c>
      <c r="BF39" t="s">
        <v>358</v>
      </c>
      <c r="BG39" t="s">
        <v>358</v>
      </c>
      <c r="BH39" t="s">
        <v>358</v>
      </c>
      <c r="BI39" t="s">
        <v>357</v>
      </c>
      <c r="BJ39" t="s">
        <v>357</v>
      </c>
      <c r="BK39" t="s">
        <v>359</v>
      </c>
      <c r="BL39" t="s">
        <v>356</v>
      </c>
      <c r="BM39" t="s">
        <v>356</v>
      </c>
      <c r="BN39" t="s">
        <v>356</v>
      </c>
      <c r="BO39" t="s">
        <v>357</v>
      </c>
      <c r="BP39" t="s">
        <v>359</v>
      </c>
      <c r="BQ39" t="s">
        <v>359</v>
      </c>
      <c r="BR39" t="s">
        <v>359</v>
      </c>
      <c r="BS39" t="s">
        <v>356</v>
      </c>
      <c r="BT39" t="s">
        <v>357</v>
      </c>
      <c r="BU39" t="s">
        <v>359</v>
      </c>
      <c r="BV39" t="s">
        <v>356</v>
      </c>
      <c r="BW39" t="s">
        <v>357</v>
      </c>
      <c r="BX39" t="s">
        <v>359</v>
      </c>
      <c r="BY39" t="s">
        <v>358</v>
      </c>
      <c r="BZ39" t="s">
        <v>358</v>
      </c>
      <c r="CA39" t="s">
        <v>359</v>
      </c>
      <c r="CB39" t="s">
        <v>357</v>
      </c>
      <c r="CW39">
        <f t="shared" si="4"/>
        <v>15</v>
      </c>
      <c r="CX39">
        <f t="shared" si="5"/>
        <v>17</v>
      </c>
      <c r="CY39">
        <f t="shared" si="6"/>
        <v>18</v>
      </c>
      <c r="CZ39">
        <f t="shared" si="7"/>
        <v>22</v>
      </c>
      <c r="DA39">
        <f t="shared" si="8"/>
        <v>72</v>
      </c>
      <c r="DB39" s="12">
        <f t="shared" si="9"/>
        <v>2.5669051404345524E-3</v>
      </c>
      <c r="DC39" s="12">
        <f t="shared" si="10"/>
        <v>2.9091591591591591E-3</v>
      </c>
      <c r="DD39" s="12">
        <f t="shared" si="11"/>
        <v>3.0802861685214626E-3</v>
      </c>
      <c r="DE39" s="12">
        <f t="shared" si="12"/>
        <v>3.7647942059706768E-3</v>
      </c>
      <c r="DF39" s="15">
        <f t="shared" si="13"/>
        <v>1.2321144674085851E-2</v>
      </c>
    </row>
    <row r="40" spans="1:110">
      <c r="A40" t="s">
        <v>256</v>
      </c>
      <c r="B40" t="s">
        <v>194</v>
      </c>
      <c r="C40" t="s">
        <v>80</v>
      </c>
      <c r="D40" t="str">
        <f t="shared" si="14"/>
        <v>GCC</v>
      </c>
      <c r="E40" t="s">
        <v>104</v>
      </c>
      <c r="F40">
        <f t="shared" si="15"/>
        <v>17.3</v>
      </c>
      <c r="G40" s="11">
        <f t="shared" si="3"/>
        <v>1.7189984101748809E-2</v>
      </c>
      <c r="H40" s="9" t="s">
        <v>323</v>
      </c>
      <c r="I40" t="s">
        <v>358</v>
      </c>
      <c r="J40" t="s">
        <v>359</v>
      </c>
      <c r="K40" t="s">
        <v>358</v>
      </c>
      <c r="L40" t="s">
        <v>358</v>
      </c>
      <c r="M40" t="s">
        <v>358</v>
      </c>
      <c r="N40" t="s">
        <v>357</v>
      </c>
      <c r="O40" t="s">
        <v>356</v>
      </c>
      <c r="P40" t="s">
        <v>357</v>
      </c>
      <c r="Q40" t="s">
        <v>356</v>
      </c>
      <c r="R40" t="s">
        <v>358</v>
      </c>
      <c r="S40" t="s">
        <v>359</v>
      </c>
      <c r="T40" t="s">
        <v>357</v>
      </c>
      <c r="U40" t="s">
        <v>359</v>
      </c>
      <c r="V40" t="s">
        <v>356</v>
      </c>
      <c r="W40" t="s">
        <v>358</v>
      </c>
      <c r="X40" t="s">
        <v>357</v>
      </c>
      <c r="Y40" t="s">
        <v>358</v>
      </c>
      <c r="Z40" t="s">
        <v>358</v>
      </c>
      <c r="AA40" t="s">
        <v>357</v>
      </c>
      <c r="AB40" t="s">
        <v>356</v>
      </c>
      <c r="AC40" t="s">
        <v>358</v>
      </c>
      <c r="AD40" t="s">
        <v>356</v>
      </c>
      <c r="AE40" t="s">
        <v>358</v>
      </c>
      <c r="AF40" t="s">
        <v>359</v>
      </c>
      <c r="AG40" t="s">
        <v>358</v>
      </c>
      <c r="AH40" t="s">
        <v>357</v>
      </c>
      <c r="AI40" t="s">
        <v>359</v>
      </c>
      <c r="AJ40" t="s">
        <v>356</v>
      </c>
      <c r="AK40" t="s">
        <v>359</v>
      </c>
      <c r="AL40" t="s">
        <v>359</v>
      </c>
      <c r="AM40" t="s">
        <v>357</v>
      </c>
      <c r="AN40" t="s">
        <v>357</v>
      </c>
      <c r="AO40" t="s">
        <v>358</v>
      </c>
      <c r="AP40" t="s">
        <v>359</v>
      </c>
      <c r="AQ40" t="s">
        <v>359</v>
      </c>
      <c r="AR40" t="s">
        <v>356</v>
      </c>
      <c r="AS40" t="s">
        <v>356</v>
      </c>
      <c r="AT40" t="s">
        <v>358</v>
      </c>
      <c r="AU40" t="s">
        <v>358</v>
      </c>
      <c r="AV40" t="s">
        <v>357</v>
      </c>
      <c r="AW40" t="s">
        <v>358</v>
      </c>
      <c r="AX40" t="s">
        <v>356</v>
      </c>
      <c r="AY40" t="s">
        <v>356</v>
      </c>
      <c r="AZ40" t="s">
        <v>357</v>
      </c>
      <c r="BA40" t="s">
        <v>358</v>
      </c>
      <c r="BB40" t="s">
        <v>357</v>
      </c>
      <c r="BC40" t="s">
        <v>359</v>
      </c>
      <c r="BD40" t="s">
        <v>358</v>
      </c>
      <c r="BE40" t="s">
        <v>359</v>
      </c>
      <c r="BF40" t="s">
        <v>358</v>
      </c>
      <c r="BG40" t="s">
        <v>359</v>
      </c>
      <c r="BH40" t="s">
        <v>358</v>
      </c>
      <c r="BI40" t="s">
        <v>357</v>
      </c>
      <c r="BJ40" t="s">
        <v>357</v>
      </c>
      <c r="BK40" t="s">
        <v>359</v>
      </c>
      <c r="BL40" t="s">
        <v>358</v>
      </c>
      <c r="BM40" t="s">
        <v>356</v>
      </c>
      <c r="BN40" t="s">
        <v>356</v>
      </c>
      <c r="BO40" t="s">
        <v>357</v>
      </c>
      <c r="BP40" t="s">
        <v>359</v>
      </c>
      <c r="BQ40" t="s">
        <v>358</v>
      </c>
      <c r="BR40" t="s">
        <v>359</v>
      </c>
      <c r="BS40" t="s">
        <v>358</v>
      </c>
      <c r="BT40" t="s">
        <v>357</v>
      </c>
      <c r="BU40" t="s">
        <v>357</v>
      </c>
      <c r="BV40" t="s">
        <v>356</v>
      </c>
      <c r="BW40" t="s">
        <v>359</v>
      </c>
      <c r="BX40" t="s">
        <v>359</v>
      </c>
      <c r="BY40" t="s">
        <v>359</v>
      </c>
      <c r="BZ40" t="s">
        <v>358</v>
      </c>
      <c r="CA40" t="s">
        <v>359</v>
      </c>
      <c r="CB40" t="s">
        <v>357</v>
      </c>
      <c r="CW40">
        <f t="shared" si="4"/>
        <v>13</v>
      </c>
      <c r="CX40">
        <f t="shared" si="5"/>
        <v>17</v>
      </c>
      <c r="CY40">
        <f t="shared" si="6"/>
        <v>19</v>
      </c>
      <c r="CZ40">
        <f t="shared" si="7"/>
        <v>23</v>
      </c>
      <c r="DA40">
        <f t="shared" si="8"/>
        <v>72</v>
      </c>
      <c r="DB40" s="12">
        <f t="shared" si="9"/>
        <v>3.1037471294824239E-3</v>
      </c>
      <c r="DC40" s="12">
        <f t="shared" si="10"/>
        <v>4.0587462462462467E-3</v>
      </c>
      <c r="DD40" s="12">
        <f t="shared" si="11"/>
        <v>4.5362458046281579E-3</v>
      </c>
      <c r="DE40" s="12">
        <f t="shared" si="12"/>
        <v>5.4912449213919802E-3</v>
      </c>
      <c r="DF40" s="15">
        <f t="shared" si="13"/>
        <v>1.7189984101748809E-2</v>
      </c>
    </row>
    <row r="41" spans="1:110">
      <c r="A41" t="s">
        <v>257</v>
      </c>
      <c r="B41" t="s">
        <v>195</v>
      </c>
      <c r="C41" t="s">
        <v>53</v>
      </c>
      <c r="D41" t="str">
        <f t="shared" si="14"/>
        <v>TGC</v>
      </c>
      <c r="E41" t="s">
        <v>110</v>
      </c>
      <c r="F41">
        <f t="shared" si="15"/>
        <v>3.2</v>
      </c>
      <c r="G41" s="11">
        <f t="shared" si="3"/>
        <v>3.1796502384737681E-3</v>
      </c>
      <c r="H41" s="9" t="s">
        <v>291</v>
      </c>
      <c r="I41" t="s">
        <v>358</v>
      </c>
      <c r="J41" t="s">
        <v>358</v>
      </c>
      <c r="K41" t="s">
        <v>358</v>
      </c>
      <c r="L41" t="s">
        <v>358</v>
      </c>
      <c r="M41" t="s">
        <v>358</v>
      </c>
      <c r="N41" t="s">
        <v>357</v>
      </c>
      <c r="O41" t="s">
        <v>357</v>
      </c>
      <c r="P41" t="s">
        <v>357</v>
      </c>
      <c r="Q41" t="s">
        <v>356</v>
      </c>
      <c r="R41" t="s">
        <v>358</v>
      </c>
      <c r="S41" t="s">
        <v>359</v>
      </c>
      <c r="T41" t="s">
        <v>357</v>
      </c>
      <c r="U41" t="s">
        <v>359</v>
      </c>
      <c r="V41" t="s">
        <v>356</v>
      </c>
      <c r="W41" t="s">
        <v>358</v>
      </c>
      <c r="X41" t="s">
        <v>357</v>
      </c>
      <c r="Y41" t="s">
        <v>357</v>
      </c>
      <c r="Z41" t="s">
        <v>358</v>
      </c>
      <c r="AA41" t="s">
        <v>358</v>
      </c>
      <c r="AB41" t="s">
        <v>357</v>
      </c>
      <c r="AC41" t="s">
        <v>356</v>
      </c>
      <c r="AD41" t="s">
        <v>358</v>
      </c>
      <c r="AE41" t="s">
        <v>356</v>
      </c>
      <c r="AF41" t="s">
        <v>358</v>
      </c>
      <c r="AG41" t="s">
        <v>359</v>
      </c>
      <c r="AH41" t="s">
        <v>358</v>
      </c>
      <c r="AI41" t="s">
        <v>359</v>
      </c>
      <c r="AJ41" t="s">
        <v>359</v>
      </c>
      <c r="AK41" t="s">
        <v>357</v>
      </c>
      <c r="AL41" t="s">
        <v>358</v>
      </c>
      <c r="AM41" t="s">
        <v>359</v>
      </c>
      <c r="AN41" t="s">
        <v>357</v>
      </c>
      <c r="AO41" t="s">
        <v>357</v>
      </c>
      <c r="AP41" t="s">
        <v>357</v>
      </c>
      <c r="AQ41" t="s">
        <v>358</v>
      </c>
      <c r="AR41" t="s">
        <v>359</v>
      </c>
      <c r="AS41" t="s">
        <v>356</v>
      </c>
      <c r="AT41" t="s">
        <v>356</v>
      </c>
      <c r="AU41" t="s">
        <v>358</v>
      </c>
      <c r="AV41" t="s">
        <v>359</v>
      </c>
      <c r="AW41" t="s">
        <v>356</v>
      </c>
      <c r="AX41" t="s">
        <v>358</v>
      </c>
      <c r="AY41" t="s">
        <v>358</v>
      </c>
      <c r="AZ41" t="s">
        <v>356</v>
      </c>
      <c r="BA41" t="s">
        <v>357</v>
      </c>
      <c r="BB41" t="s">
        <v>358</v>
      </c>
      <c r="BC41" t="s">
        <v>357</v>
      </c>
      <c r="BD41" t="s">
        <v>359</v>
      </c>
      <c r="BE41" t="s">
        <v>356</v>
      </c>
      <c r="BF41" t="s">
        <v>358</v>
      </c>
      <c r="BG41" t="s">
        <v>359</v>
      </c>
      <c r="BH41" t="s">
        <v>358</v>
      </c>
      <c r="BI41" t="s">
        <v>358</v>
      </c>
      <c r="BJ41" t="s">
        <v>357</v>
      </c>
      <c r="BK41" t="s">
        <v>357</v>
      </c>
      <c r="BL41" t="s">
        <v>359</v>
      </c>
      <c r="BM41" t="s">
        <v>358</v>
      </c>
      <c r="BN41" t="s">
        <v>356</v>
      </c>
      <c r="BO41" t="s">
        <v>358</v>
      </c>
      <c r="BP41" t="s">
        <v>357</v>
      </c>
      <c r="BQ41" t="s">
        <v>359</v>
      </c>
      <c r="BR41" t="s">
        <v>359</v>
      </c>
      <c r="BS41" t="s">
        <v>358</v>
      </c>
      <c r="BT41" t="s">
        <v>359</v>
      </c>
      <c r="BU41" t="s">
        <v>357</v>
      </c>
      <c r="BV41" t="s">
        <v>356</v>
      </c>
      <c r="BW41" t="s">
        <v>356</v>
      </c>
      <c r="BX41" t="s">
        <v>359</v>
      </c>
      <c r="BY41" t="s">
        <v>359</v>
      </c>
      <c r="BZ41" t="s">
        <v>357</v>
      </c>
      <c r="CA41" t="s">
        <v>359</v>
      </c>
      <c r="CB41" t="s">
        <v>359</v>
      </c>
      <c r="CC41" t="s">
        <v>356</v>
      </c>
      <c r="CW41">
        <f t="shared" si="4"/>
        <v>13</v>
      </c>
      <c r="CX41">
        <f t="shared" si="5"/>
        <v>18</v>
      </c>
      <c r="CY41">
        <f t="shared" si="6"/>
        <v>18</v>
      </c>
      <c r="CZ41">
        <f t="shared" si="7"/>
        <v>24</v>
      </c>
      <c r="DA41">
        <f t="shared" si="8"/>
        <v>73</v>
      </c>
      <c r="DB41" s="12">
        <f t="shared" si="9"/>
        <v>5.6623908356382173E-4</v>
      </c>
      <c r="DC41" s="12">
        <f t="shared" si="10"/>
        <v>7.8402334647298389E-4</v>
      </c>
      <c r="DD41" s="12">
        <f t="shared" si="11"/>
        <v>7.8402334647298389E-4</v>
      </c>
      <c r="DE41" s="12">
        <f t="shared" si="12"/>
        <v>1.0453644619639786E-3</v>
      </c>
      <c r="DF41" s="15">
        <f t="shared" si="13"/>
        <v>3.1796502384737685E-3</v>
      </c>
    </row>
    <row r="42" spans="1:110">
      <c r="A42" t="s">
        <v>324</v>
      </c>
      <c r="B42" t="s">
        <v>196</v>
      </c>
      <c r="C42" t="s">
        <v>67</v>
      </c>
      <c r="D42" t="str">
        <f t="shared" si="14"/>
        <v>GAT</v>
      </c>
      <c r="E42" t="s">
        <v>120</v>
      </c>
      <c r="F42">
        <f t="shared" si="15"/>
        <v>34.6</v>
      </c>
      <c r="G42" s="11">
        <f t="shared" si="3"/>
        <v>3.4379968203497618E-2</v>
      </c>
      <c r="H42" s="9" t="s">
        <v>308</v>
      </c>
      <c r="I42" t="s">
        <v>358</v>
      </c>
      <c r="J42" t="s">
        <v>358</v>
      </c>
      <c r="K42" t="s">
        <v>358</v>
      </c>
      <c r="L42" t="s">
        <v>359</v>
      </c>
      <c r="M42" t="s">
        <v>357</v>
      </c>
      <c r="N42" t="s">
        <v>356</v>
      </c>
      <c r="O42" t="s">
        <v>357</v>
      </c>
      <c r="P42" t="s">
        <v>357</v>
      </c>
      <c r="Q42" t="s">
        <v>356</v>
      </c>
      <c r="R42" t="s">
        <v>358</v>
      </c>
      <c r="S42" t="s">
        <v>359</v>
      </c>
      <c r="T42" t="s">
        <v>357</v>
      </c>
      <c r="U42" t="s">
        <v>359</v>
      </c>
      <c r="V42" t="s">
        <v>356</v>
      </c>
      <c r="W42" t="s">
        <v>358</v>
      </c>
      <c r="X42" t="s">
        <v>358</v>
      </c>
      <c r="Y42" t="s">
        <v>357</v>
      </c>
      <c r="Z42" t="s">
        <v>358</v>
      </c>
      <c r="AA42" t="s">
        <v>358</v>
      </c>
      <c r="AB42" t="s">
        <v>357</v>
      </c>
      <c r="AC42" t="s">
        <v>357</v>
      </c>
      <c r="AD42" t="s">
        <v>356</v>
      </c>
      <c r="AE42" t="s">
        <v>358</v>
      </c>
      <c r="AF42" t="s">
        <v>356</v>
      </c>
      <c r="AG42" t="s">
        <v>358</v>
      </c>
      <c r="AH42" t="s">
        <v>359</v>
      </c>
      <c r="AI42" t="s">
        <v>358</v>
      </c>
      <c r="AJ42" t="s">
        <v>359</v>
      </c>
      <c r="AK42" t="s">
        <v>356</v>
      </c>
      <c r="AL42" t="s">
        <v>359</v>
      </c>
      <c r="AM42" t="s">
        <v>359</v>
      </c>
      <c r="AN42" t="s">
        <v>359</v>
      </c>
      <c r="AO42" t="s">
        <v>359</v>
      </c>
      <c r="AP42" t="s">
        <v>357</v>
      </c>
      <c r="AQ42" t="s">
        <v>358</v>
      </c>
      <c r="AR42" t="s">
        <v>356</v>
      </c>
      <c r="AS42" t="s">
        <v>357</v>
      </c>
      <c r="AT42" t="s">
        <v>356</v>
      </c>
      <c r="AU42" t="s">
        <v>356</v>
      </c>
      <c r="AV42" t="s">
        <v>358</v>
      </c>
      <c r="AW42" t="s">
        <v>358</v>
      </c>
      <c r="AX42" t="s">
        <v>358</v>
      </c>
      <c r="AY42" t="s">
        <v>357</v>
      </c>
      <c r="AZ42" t="s">
        <v>358</v>
      </c>
      <c r="BA42" t="s">
        <v>356</v>
      </c>
      <c r="BB42" t="s">
        <v>358</v>
      </c>
      <c r="BC42" t="s">
        <v>358</v>
      </c>
      <c r="BD42" t="s">
        <v>357</v>
      </c>
      <c r="BE42" t="s">
        <v>359</v>
      </c>
      <c r="BF42" t="s">
        <v>359</v>
      </c>
      <c r="BG42" t="s">
        <v>359</v>
      </c>
      <c r="BH42" t="s">
        <v>357</v>
      </c>
      <c r="BI42" t="s">
        <v>358</v>
      </c>
      <c r="BJ42" t="s">
        <v>358</v>
      </c>
      <c r="BK42" t="s">
        <v>357</v>
      </c>
      <c r="BL42" t="s">
        <v>357</v>
      </c>
      <c r="BM42" t="s">
        <v>359</v>
      </c>
      <c r="BN42" t="s">
        <v>358</v>
      </c>
      <c r="BO42" t="s">
        <v>356</v>
      </c>
      <c r="BP42" t="s">
        <v>358</v>
      </c>
      <c r="BQ42" t="s">
        <v>357</v>
      </c>
      <c r="BR42" t="s">
        <v>359</v>
      </c>
      <c r="BS42" t="s">
        <v>359</v>
      </c>
      <c r="BT42" t="s">
        <v>356</v>
      </c>
      <c r="BU42" t="s">
        <v>358</v>
      </c>
      <c r="BV42" t="s">
        <v>358</v>
      </c>
      <c r="BW42" t="s">
        <v>356</v>
      </c>
      <c r="BX42" t="s">
        <v>357</v>
      </c>
      <c r="BY42" t="s">
        <v>358</v>
      </c>
      <c r="BZ42" t="s">
        <v>358</v>
      </c>
      <c r="CA42" t="s">
        <v>359</v>
      </c>
      <c r="CB42" t="s">
        <v>359</v>
      </c>
      <c r="CC42" t="s">
        <v>359</v>
      </c>
      <c r="CD42" t="s">
        <v>356</v>
      </c>
      <c r="CW42">
        <f t="shared" si="4"/>
        <v>14</v>
      </c>
      <c r="CX42">
        <f t="shared" si="5"/>
        <v>16</v>
      </c>
      <c r="CY42">
        <f t="shared" si="6"/>
        <v>18</v>
      </c>
      <c r="CZ42">
        <f t="shared" si="7"/>
        <v>26</v>
      </c>
      <c r="DA42">
        <f t="shared" si="8"/>
        <v>74</v>
      </c>
      <c r="DB42" s="12">
        <f t="shared" si="9"/>
        <v>6.5043183087698199E-3</v>
      </c>
      <c r="DC42" s="12">
        <f t="shared" si="10"/>
        <v>7.4335066385940798E-3</v>
      </c>
      <c r="DD42" s="12">
        <f t="shared" si="11"/>
        <v>8.3626949684183407E-3</v>
      </c>
      <c r="DE42" s="12">
        <f t="shared" si="12"/>
        <v>1.2079448287715381E-2</v>
      </c>
      <c r="DF42" s="15">
        <f t="shared" si="13"/>
        <v>3.4379968203497618E-2</v>
      </c>
    </row>
    <row r="43" spans="1:110">
      <c r="A43" t="s">
        <v>325</v>
      </c>
      <c r="B43" t="s">
        <v>197</v>
      </c>
      <c r="C43" t="s">
        <v>81</v>
      </c>
      <c r="D43" t="str">
        <f t="shared" si="14"/>
        <v>CAT</v>
      </c>
      <c r="E43" t="s">
        <v>126</v>
      </c>
      <c r="F43">
        <f t="shared" si="15"/>
        <v>11.3</v>
      </c>
      <c r="G43" s="11">
        <f t="shared" si="3"/>
        <v>1.1228139904610494E-2</v>
      </c>
      <c r="H43" s="9" t="s">
        <v>326</v>
      </c>
      <c r="I43" t="s">
        <v>359</v>
      </c>
      <c r="J43" t="s">
        <v>358</v>
      </c>
      <c r="K43" t="s">
        <v>359</v>
      </c>
      <c r="L43" t="s">
        <v>358</v>
      </c>
      <c r="M43" t="s">
        <v>358</v>
      </c>
      <c r="N43" t="s">
        <v>358</v>
      </c>
      <c r="O43" t="s">
        <v>356</v>
      </c>
      <c r="P43" t="s">
        <v>357</v>
      </c>
      <c r="Q43" t="s">
        <v>356</v>
      </c>
      <c r="R43" t="s">
        <v>358</v>
      </c>
      <c r="S43" t="s">
        <v>356</v>
      </c>
      <c r="T43" t="s">
        <v>358</v>
      </c>
      <c r="U43" t="s">
        <v>359</v>
      </c>
      <c r="V43" t="s">
        <v>356</v>
      </c>
      <c r="W43" t="s">
        <v>358</v>
      </c>
      <c r="X43" t="s">
        <v>359</v>
      </c>
      <c r="Y43" t="s">
        <v>359</v>
      </c>
      <c r="Z43" t="s">
        <v>357</v>
      </c>
      <c r="AA43" t="s">
        <v>358</v>
      </c>
      <c r="AB43" t="s">
        <v>358</v>
      </c>
      <c r="AC43" t="s">
        <v>357</v>
      </c>
      <c r="AD43" t="s">
        <v>356</v>
      </c>
      <c r="AE43" t="s">
        <v>358</v>
      </c>
      <c r="AF43" t="s">
        <v>359</v>
      </c>
      <c r="AG43" t="s">
        <v>357</v>
      </c>
      <c r="AH43" t="s">
        <v>359</v>
      </c>
      <c r="AI43" t="s">
        <v>358</v>
      </c>
      <c r="AJ43" t="s">
        <v>357</v>
      </c>
      <c r="AK43" t="s">
        <v>359</v>
      </c>
      <c r="AL43" t="s">
        <v>358</v>
      </c>
      <c r="AM43" t="s">
        <v>358</v>
      </c>
      <c r="AN43" t="s">
        <v>358</v>
      </c>
      <c r="AO43" t="s">
        <v>359</v>
      </c>
      <c r="AP43" t="s">
        <v>357</v>
      </c>
      <c r="AQ43" t="s">
        <v>359</v>
      </c>
      <c r="AR43" t="s">
        <v>356</v>
      </c>
      <c r="AS43" t="s">
        <v>357</v>
      </c>
      <c r="AT43" t="s">
        <v>356</v>
      </c>
      <c r="AU43" t="s">
        <v>356</v>
      </c>
      <c r="AV43" t="s">
        <v>359</v>
      </c>
      <c r="AW43" t="s">
        <v>359</v>
      </c>
      <c r="AX43" t="s">
        <v>359</v>
      </c>
      <c r="AY43" t="s">
        <v>358</v>
      </c>
      <c r="AZ43" t="s">
        <v>356</v>
      </c>
      <c r="BA43" t="s">
        <v>356</v>
      </c>
      <c r="BB43" t="s">
        <v>358</v>
      </c>
      <c r="BC43" t="s">
        <v>358</v>
      </c>
      <c r="BD43" t="s">
        <v>357</v>
      </c>
      <c r="BE43" t="s">
        <v>359</v>
      </c>
      <c r="BF43" t="s">
        <v>356</v>
      </c>
      <c r="BG43" t="s">
        <v>358</v>
      </c>
      <c r="BH43" t="s">
        <v>357</v>
      </c>
      <c r="BI43" t="s">
        <v>358</v>
      </c>
      <c r="BJ43" t="s">
        <v>358</v>
      </c>
      <c r="BK43" t="s">
        <v>357</v>
      </c>
      <c r="BL43" t="s">
        <v>357</v>
      </c>
      <c r="BM43" t="s">
        <v>359</v>
      </c>
      <c r="BN43" t="s">
        <v>356</v>
      </c>
      <c r="BO43" t="s">
        <v>356</v>
      </c>
      <c r="BP43" t="s">
        <v>356</v>
      </c>
      <c r="BQ43" t="s">
        <v>357</v>
      </c>
      <c r="BR43" t="s">
        <v>359</v>
      </c>
      <c r="BS43" t="s">
        <v>359</v>
      </c>
      <c r="BT43" t="s">
        <v>356</v>
      </c>
      <c r="BU43" t="s">
        <v>359</v>
      </c>
      <c r="BV43" t="s">
        <v>357</v>
      </c>
      <c r="BW43" t="s">
        <v>357</v>
      </c>
      <c r="BX43" t="s">
        <v>359</v>
      </c>
      <c r="BY43" t="s">
        <v>359</v>
      </c>
      <c r="BZ43" t="s">
        <v>359</v>
      </c>
      <c r="CA43" t="s">
        <v>358</v>
      </c>
      <c r="CB43" t="s">
        <v>359</v>
      </c>
      <c r="CC43" t="s">
        <v>359</v>
      </c>
      <c r="CD43" t="s">
        <v>356</v>
      </c>
      <c r="CW43">
        <f t="shared" si="4"/>
        <v>16</v>
      </c>
      <c r="CX43">
        <f t="shared" si="5"/>
        <v>14</v>
      </c>
      <c r="CY43">
        <f t="shared" si="6"/>
        <v>23</v>
      </c>
      <c r="CZ43">
        <f t="shared" si="7"/>
        <v>21</v>
      </c>
      <c r="DA43">
        <f t="shared" si="8"/>
        <v>74</v>
      </c>
      <c r="DB43" s="12">
        <f t="shared" si="9"/>
        <v>2.4277059253211878E-3</v>
      </c>
      <c r="DC43" s="12">
        <f t="shared" si="10"/>
        <v>2.1242426846560395E-3</v>
      </c>
      <c r="DD43" s="12">
        <f t="shared" si="11"/>
        <v>3.489827267649208E-3</v>
      </c>
      <c r="DE43" s="12">
        <f t="shared" si="12"/>
        <v>3.1863640269840592E-3</v>
      </c>
      <c r="DF43" s="15">
        <f t="shared" si="13"/>
        <v>1.1228139904610494E-2</v>
      </c>
    </row>
    <row r="44" spans="1:110">
      <c r="A44" t="s">
        <v>258</v>
      </c>
      <c r="B44" t="s">
        <v>198</v>
      </c>
      <c r="C44" t="s">
        <v>56</v>
      </c>
      <c r="D44" t="str">
        <f t="shared" si="14"/>
        <v>GTT</v>
      </c>
      <c r="E44" t="s">
        <v>113</v>
      </c>
      <c r="F44">
        <f t="shared" si="15"/>
        <v>20.8</v>
      </c>
      <c r="G44" s="11">
        <f t="shared" si="3"/>
        <v>2.0667726550079493E-2</v>
      </c>
      <c r="H44" s="9" t="s">
        <v>327</v>
      </c>
      <c r="I44" t="s">
        <v>357</v>
      </c>
      <c r="J44" t="s">
        <v>359</v>
      </c>
      <c r="K44" t="s">
        <v>359</v>
      </c>
      <c r="L44" t="s">
        <v>357</v>
      </c>
      <c r="M44" t="s">
        <v>359</v>
      </c>
      <c r="N44" t="s">
        <v>356</v>
      </c>
      <c r="O44" t="s">
        <v>358</v>
      </c>
      <c r="P44" t="s">
        <v>357</v>
      </c>
      <c r="Q44" t="s">
        <v>356</v>
      </c>
      <c r="R44" t="s">
        <v>358</v>
      </c>
      <c r="S44" t="s">
        <v>359</v>
      </c>
      <c r="T44" t="s">
        <v>357</v>
      </c>
      <c r="U44" t="s">
        <v>359</v>
      </c>
      <c r="V44" t="s">
        <v>356</v>
      </c>
      <c r="W44" t="s">
        <v>358</v>
      </c>
      <c r="X44" t="s">
        <v>357</v>
      </c>
      <c r="Y44" t="s">
        <v>358</v>
      </c>
      <c r="Z44" t="s">
        <v>358</v>
      </c>
      <c r="AA44" t="s">
        <v>357</v>
      </c>
      <c r="AB44" t="s">
        <v>356</v>
      </c>
      <c r="AC44" t="s">
        <v>358</v>
      </c>
      <c r="AD44" t="s">
        <v>356</v>
      </c>
      <c r="AE44" t="s">
        <v>358</v>
      </c>
      <c r="AF44" t="s">
        <v>359</v>
      </c>
      <c r="AG44" t="s">
        <v>358</v>
      </c>
      <c r="AH44" t="s">
        <v>356</v>
      </c>
      <c r="AI44" t="s">
        <v>357</v>
      </c>
      <c r="AJ44" t="s">
        <v>359</v>
      </c>
      <c r="AK44" t="s">
        <v>358</v>
      </c>
      <c r="AL44" t="s">
        <v>356</v>
      </c>
      <c r="AM44" t="s">
        <v>359</v>
      </c>
      <c r="AN44" t="s">
        <v>357</v>
      </c>
      <c r="AO44" t="s">
        <v>358</v>
      </c>
      <c r="AP44" t="s">
        <v>357</v>
      </c>
      <c r="AQ44" t="s">
        <v>357</v>
      </c>
      <c r="AR44" t="s">
        <v>356</v>
      </c>
      <c r="AS44" t="s">
        <v>356</v>
      </c>
      <c r="AT44" t="s">
        <v>357</v>
      </c>
      <c r="AU44" t="s">
        <v>359</v>
      </c>
      <c r="AV44" t="s">
        <v>358</v>
      </c>
      <c r="AW44" t="s">
        <v>356</v>
      </c>
      <c r="AX44" t="s">
        <v>357</v>
      </c>
      <c r="AY44" t="s">
        <v>357</v>
      </c>
      <c r="AZ44" t="s">
        <v>358</v>
      </c>
      <c r="BA44" t="s">
        <v>358</v>
      </c>
      <c r="BB44" t="s">
        <v>357</v>
      </c>
      <c r="BC44" t="s">
        <v>359</v>
      </c>
      <c r="BD44" t="s">
        <v>356</v>
      </c>
      <c r="BE44" t="s">
        <v>359</v>
      </c>
      <c r="BF44" t="s">
        <v>357</v>
      </c>
      <c r="BG44" t="s">
        <v>358</v>
      </c>
      <c r="BH44" t="s">
        <v>358</v>
      </c>
      <c r="BI44" t="s">
        <v>357</v>
      </c>
      <c r="BJ44" t="s">
        <v>357</v>
      </c>
      <c r="BK44" t="s">
        <v>359</v>
      </c>
      <c r="BL44" t="s">
        <v>358</v>
      </c>
      <c r="BM44" t="s">
        <v>356</v>
      </c>
      <c r="BN44" t="s">
        <v>356</v>
      </c>
      <c r="BO44" t="s">
        <v>357</v>
      </c>
      <c r="BP44" t="s">
        <v>359</v>
      </c>
      <c r="BQ44" t="s">
        <v>359</v>
      </c>
      <c r="BR44" t="s">
        <v>356</v>
      </c>
      <c r="BS44" t="s">
        <v>358</v>
      </c>
      <c r="BT44" t="s">
        <v>357</v>
      </c>
      <c r="BU44" t="s">
        <v>359</v>
      </c>
      <c r="BV44" t="s">
        <v>357</v>
      </c>
      <c r="BW44" t="s">
        <v>358</v>
      </c>
      <c r="BX44" t="s">
        <v>358</v>
      </c>
      <c r="BY44" t="s">
        <v>358</v>
      </c>
      <c r="BZ44" t="s">
        <v>358</v>
      </c>
      <c r="CA44" t="s">
        <v>356</v>
      </c>
      <c r="CB44" t="s">
        <v>358</v>
      </c>
      <c r="CW44">
        <f t="shared" si="4"/>
        <v>15</v>
      </c>
      <c r="CX44">
        <f t="shared" si="5"/>
        <v>20</v>
      </c>
      <c r="CY44">
        <f t="shared" si="6"/>
        <v>15</v>
      </c>
      <c r="CZ44">
        <f t="shared" si="7"/>
        <v>22</v>
      </c>
      <c r="DA44">
        <f t="shared" si="8"/>
        <v>72</v>
      </c>
      <c r="DB44" s="12">
        <f t="shared" si="9"/>
        <v>4.3057763645998944E-3</v>
      </c>
      <c r="DC44" s="12">
        <f t="shared" si="10"/>
        <v>5.7410351527998589E-3</v>
      </c>
      <c r="DD44" s="12">
        <f t="shared" si="11"/>
        <v>4.3057763645998944E-3</v>
      </c>
      <c r="DE44" s="12">
        <f t="shared" si="12"/>
        <v>6.3151386680798454E-3</v>
      </c>
      <c r="DF44" s="15">
        <f t="shared" si="13"/>
        <v>2.0667726550079493E-2</v>
      </c>
    </row>
    <row r="45" spans="1:110">
      <c r="A45" t="s">
        <v>259</v>
      </c>
      <c r="B45" t="s">
        <v>199</v>
      </c>
      <c r="C45" t="s">
        <v>81</v>
      </c>
      <c r="D45" t="str">
        <f t="shared" si="14"/>
        <v>CAT</v>
      </c>
      <c r="E45" t="s">
        <v>126</v>
      </c>
      <c r="F45">
        <f t="shared" si="15"/>
        <v>11.3</v>
      </c>
      <c r="G45" s="11">
        <f t="shared" si="3"/>
        <v>1.1228139904610494E-2</v>
      </c>
      <c r="H45" s="9" t="s">
        <v>328</v>
      </c>
      <c r="I45" t="s">
        <v>358</v>
      </c>
      <c r="J45" t="s">
        <v>358</v>
      </c>
      <c r="K45" t="s">
        <v>359</v>
      </c>
      <c r="L45" t="s">
        <v>357</v>
      </c>
      <c r="M45" t="s">
        <v>359</v>
      </c>
      <c r="N45" t="s">
        <v>356</v>
      </c>
      <c r="O45" t="s">
        <v>358</v>
      </c>
      <c r="P45" t="s">
        <v>357</v>
      </c>
      <c r="Q45" t="s">
        <v>356</v>
      </c>
      <c r="R45" t="s">
        <v>358</v>
      </c>
      <c r="S45" t="s">
        <v>359</v>
      </c>
      <c r="T45" t="s">
        <v>357</v>
      </c>
      <c r="U45" t="s">
        <v>359</v>
      </c>
      <c r="V45" t="s">
        <v>356</v>
      </c>
      <c r="W45" t="s">
        <v>358</v>
      </c>
      <c r="X45" t="s">
        <v>357</v>
      </c>
      <c r="Y45" t="s">
        <v>357</v>
      </c>
      <c r="Z45" t="s">
        <v>358</v>
      </c>
      <c r="AA45" t="s">
        <v>358</v>
      </c>
      <c r="AB45" t="s">
        <v>357</v>
      </c>
      <c r="AC45" t="s">
        <v>357</v>
      </c>
      <c r="AD45" t="s">
        <v>356</v>
      </c>
      <c r="AE45" t="s">
        <v>358</v>
      </c>
      <c r="AF45" t="s">
        <v>356</v>
      </c>
      <c r="AG45" t="s">
        <v>358</v>
      </c>
      <c r="AH45" t="s">
        <v>359</v>
      </c>
      <c r="AI45" t="s">
        <v>356</v>
      </c>
      <c r="AJ45" t="s">
        <v>359</v>
      </c>
      <c r="AK45" t="s">
        <v>358</v>
      </c>
      <c r="AL45" t="s">
        <v>358</v>
      </c>
      <c r="AM45" t="s">
        <v>358</v>
      </c>
      <c r="AN45" t="s">
        <v>356</v>
      </c>
      <c r="AO45" t="s">
        <v>359</v>
      </c>
      <c r="AP45" t="s">
        <v>357</v>
      </c>
      <c r="AQ45" t="s">
        <v>359</v>
      </c>
      <c r="AR45" t="s">
        <v>356</v>
      </c>
      <c r="AS45" t="s">
        <v>357</v>
      </c>
      <c r="AT45" t="s">
        <v>356</v>
      </c>
      <c r="AU45" t="s">
        <v>356</v>
      </c>
      <c r="AV45" t="s">
        <v>358</v>
      </c>
      <c r="AW45" t="s">
        <v>359</v>
      </c>
      <c r="AX45" t="s">
        <v>359</v>
      </c>
      <c r="AY45" t="s">
        <v>357</v>
      </c>
      <c r="AZ45" t="s">
        <v>358</v>
      </c>
      <c r="BA45" t="s">
        <v>358</v>
      </c>
      <c r="BB45" t="s">
        <v>358</v>
      </c>
      <c r="BC45" t="s">
        <v>358</v>
      </c>
      <c r="BD45" t="s">
        <v>357</v>
      </c>
      <c r="BE45" t="s">
        <v>359</v>
      </c>
      <c r="BF45" t="s">
        <v>358</v>
      </c>
      <c r="BG45" t="s">
        <v>357</v>
      </c>
      <c r="BH45" t="s">
        <v>357</v>
      </c>
      <c r="BI45" t="s">
        <v>358</v>
      </c>
      <c r="BJ45" t="s">
        <v>358</v>
      </c>
      <c r="BK45" t="s">
        <v>357</v>
      </c>
      <c r="BL45" t="s">
        <v>357</v>
      </c>
      <c r="BM45" t="s">
        <v>359</v>
      </c>
      <c r="BN45" t="s">
        <v>356</v>
      </c>
      <c r="BO45" t="s">
        <v>356</v>
      </c>
      <c r="BP45" t="s">
        <v>356</v>
      </c>
      <c r="BQ45" t="s">
        <v>357</v>
      </c>
      <c r="BR45" t="s">
        <v>359</v>
      </c>
      <c r="BS45" t="s">
        <v>359</v>
      </c>
      <c r="BT45" t="s">
        <v>358</v>
      </c>
      <c r="BU45" t="s">
        <v>356</v>
      </c>
      <c r="BV45" t="s">
        <v>359</v>
      </c>
      <c r="BW45" t="s">
        <v>359</v>
      </c>
      <c r="BX45" t="s">
        <v>357</v>
      </c>
      <c r="BY45" t="s">
        <v>358</v>
      </c>
      <c r="BZ45" t="s">
        <v>356</v>
      </c>
      <c r="CA45" t="s">
        <v>358</v>
      </c>
      <c r="CB45" t="s">
        <v>359</v>
      </c>
      <c r="CC45" t="s">
        <v>359</v>
      </c>
      <c r="CD45" t="s">
        <v>356</v>
      </c>
      <c r="CW45">
        <f t="shared" si="4"/>
        <v>16</v>
      </c>
      <c r="CX45">
        <f t="shared" si="5"/>
        <v>17</v>
      </c>
      <c r="CY45">
        <f t="shared" si="6"/>
        <v>18</v>
      </c>
      <c r="CZ45">
        <f t="shared" si="7"/>
        <v>23</v>
      </c>
      <c r="DA45">
        <f t="shared" si="8"/>
        <v>74</v>
      </c>
      <c r="DB45" s="12">
        <f t="shared" si="9"/>
        <v>2.4277059253211878E-3</v>
      </c>
      <c r="DC45" s="12">
        <f t="shared" si="10"/>
        <v>2.5794375456537622E-3</v>
      </c>
      <c r="DD45" s="12">
        <f t="shared" si="11"/>
        <v>2.7311691659863365E-3</v>
      </c>
      <c r="DE45" s="12">
        <f t="shared" si="12"/>
        <v>3.489827267649208E-3</v>
      </c>
      <c r="DF45" s="15">
        <f t="shared" si="13"/>
        <v>1.1228139904610494E-2</v>
      </c>
    </row>
    <row r="46" spans="1:110">
      <c r="A46" t="s">
        <v>260</v>
      </c>
      <c r="B46" t="s">
        <v>200</v>
      </c>
      <c r="C46" t="s">
        <v>82</v>
      </c>
      <c r="D46" t="str">
        <f t="shared" si="14"/>
        <v>GGG</v>
      </c>
      <c r="E46" t="s">
        <v>105</v>
      </c>
      <c r="F46">
        <f t="shared" si="15"/>
        <v>10</v>
      </c>
      <c r="G46" s="11">
        <f t="shared" si="3"/>
        <v>9.9364069952305248E-3</v>
      </c>
      <c r="H46" s="9" t="s">
        <v>329</v>
      </c>
      <c r="I46" t="s">
        <v>359</v>
      </c>
      <c r="J46" t="s">
        <v>358</v>
      </c>
      <c r="K46" t="s">
        <v>358</v>
      </c>
      <c r="L46" t="s">
        <v>358</v>
      </c>
      <c r="M46" t="s">
        <v>358</v>
      </c>
      <c r="N46" t="s">
        <v>359</v>
      </c>
      <c r="O46" t="s">
        <v>358</v>
      </c>
      <c r="P46" t="s">
        <v>357</v>
      </c>
      <c r="Q46" t="s">
        <v>356</v>
      </c>
      <c r="R46" t="s">
        <v>358</v>
      </c>
      <c r="S46" t="s">
        <v>359</v>
      </c>
      <c r="T46" t="s">
        <v>358</v>
      </c>
      <c r="U46" t="s">
        <v>359</v>
      </c>
      <c r="V46" t="s">
        <v>356</v>
      </c>
      <c r="W46" t="s">
        <v>358</v>
      </c>
      <c r="X46" t="s">
        <v>359</v>
      </c>
      <c r="Y46" t="s">
        <v>357</v>
      </c>
      <c r="Z46" t="s">
        <v>357</v>
      </c>
      <c r="AA46" t="s">
        <v>358</v>
      </c>
      <c r="AB46" t="s">
        <v>358</v>
      </c>
      <c r="AC46" t="s">
        <v>357</v>
      </c>
      <c r="AD46" t="s">
        <v>356</v>
      </c>
      <c r="AE46" t="s">
        <v>358</v>
      </c>
      <c r="AF46" t="s">
        <v>359</v>
      </c>
      <c r="AG46" t="s">
        <v>358</v>
      </c>
      <c r="AH46" t="s">
        <v>359</v>
      </c>
      <c r="AI46" t="s">
        <v>358</v>
      </c>
      <c r="AJ46" t="s">
        <v>359</v>
      </c>
      <c r="AK46" t="s">
        <v>359</v>
      </c>
      <c r="AL46" t="s">
        <v>356</v>
      </c>
      <c r="AM46" t="s">
        <v>359</v>
      </c>
      <c r="AN46" t="s">
        <v>357</v>
      </c>
      <c r="AO46" t="s">
        <v>357</v>
      </c>
      <c r="AP46" t="s">
        <v>357</v>
      </c>
      <c r="AQ46" t="s">
        <v>358</v>
      </c>
      <c r="AR46" t="s">
        <v>358</v>
      </c>
      <c r="AS46" t="s">
        <v>358</v>
      </c>
      <c r="AT46" t="s">
        <v>358</v>
      </c>
      <c r="AU46" t="s">
        <v>357</v>
      </c>
      <c r="AV46" t="s">
        <v>356</v>
      </c>
      <c r="AW46" t="s">
        <v>358</v>
      </c>
      <c r="AX46" t="s">
        <v>357</v>
      </c>
      <c r="AY46" t="s">
        <v>358</v>
      </c>
      <c r="AZ46" t="s">
        <v>358</v>
      </c>
      <c r="BA46" t="s">
        <v>356</v>
      </c>
      <c r="BB46" t="s">
        <v>358</v>
      </c>
      <c r="BC46" t="s">
        <v>358</v>
      </c>
      <c r="BD46" t="s">
        <v>357</v>
      </c>
      <c r="BE46" t="s">
        <v>359</v>
      </c>
      <c r="BF46" t="s">
        <v>358</v>
      </c>
      <c r="BG46" t="s">
        <v>357</v>
      </c>
      <c r="BH46" t="s">
        <v>358</v>
      </c>
      <c r="BI46" t="s">
        <v>358</v>
      </c>
      <c r="BJ46" t="s">
        <v>358</v>
      </c>
      <c r="BK46" t="s">
        <v>357</v>
      </c>
      <c r="BL46" t="s">
        <v>357</v>
      </c>
      <c r="BM46" t="s">
        <v>359</v>
      </c>
      <c r="BN46" t="s">
        <v>358</v>
      </c>
      <c r="BO46" t="s">
        <v>356</v>
      </c>
      <c r="BP46" t="s">
        <v>356</v>
      </c>
      <c r="BQ46" t="s">
        <v>357</v>
      </c>
      <c r="BR46" t="s">
        <v>359</v>
      </c>
      <c r="BS46" t="s">
        <v>359</v>
      </c>
      <c r="BT46" t="s">
        <v>359</v>
      </c>
      <c r="BU46" t="s">
        <v>358</v>
      </c>
      <c r="BV46" t="s">
        <v>359</v>
      </c>
      <c r="BW46" t="s">
        <v>359</v>
      </c>
      <c r="BX46" t="s">
        <v>358</v>
      </c>
      <c r="BY46" t="s">
        <v>359</v>
      </c>
      <c r="BZ46" t="s">
        <v>357</v>
      </c>
      <c r="CA46" t="s">
        <v>359</v>
      </c>
      <c r="CB46" t="s">
        <v>359</v>
      </c>
      <c r="CC46" t="s">
        <v>358</v>
      </c>
      <c r="CD46" t="s">
        <v>356</v>
      </c>
      <c r="CW46">
        <f t="shared" si="4"/>
        <v>9</v>
      </c>
      <c r="CX46">
        <f t="shared" si="5"/>
        <v>15</v>
      </c>
      <c r="CY46">
        <f t="shared" si="6"/>
        <v>20</v>
      </c>
      <c r="CZ46">
        <f t="shared" si="7"/>
        <v>30</v>
      </c>
      <c r="DA46">
        <f t="shared" si="8"/>
        <v>74</v>
      </c>
      <c r="DB46" s="12">
        <f t="shared" si="9"/>
        <v>1.2084819318523611E-3</v>
      </c>
      <c r="DC46" s="12">
        <f t="shared" si="10"/>
        <v>2.0141365530872688E-3</v>
      </c>
      <c r="DD46" s="12">
        <f t="shared" si="11"/>
        <v>2.6855154041163579E-3</v>
      </c>
      <c r="DE46" s="12">
        <f t="shared" si="12"/>
        <v>4.0282731061745377E-3</v>
      </c>
      <c r="DF46" s="15">
        <f t="shared" si="13"/>
        <v>9.9364069952305248E-3</v>
      </c>
    </row>
    <row r="47" spans="1:110">
      <c r="A47" t="s">
        <v>261</v>
      </c>
      <c r="B47" t="s">
        <v>201</v>
      </c>
      <c r="C47" t="s">
        <v>83</v>
      </c>
      <c r="D47" t="str">
        <f t="shared" si="14"/>
        <v>TGA</v>
      </c>
      <c r="E47" t="s">
        <v>127</v>
      </c>
      <c r="F47">
        <f t="shared" si="15"/>
        <v>0.7</v>
      </c>
      <c r="G47" s="11">
        <f t="shared" si="3"/>
        <v>6.9554848966613667E-4</v>
      </c>
      <c r="H47" s="9" t="s">
        <v>330</v>
      </c>
      <c r="I47" t="s">
        <v>358</v>
      </c>
      <c r="J47" t="s">
        <v>358</v>
      </c>
      <c r="K47" t="s">
        <v>356</v>
      </c>
      <c r="L47" t="s">
        <v>358</v>
      </c>
      <c r="M47" t="s">
        <v>356</v>
      </c>
      <c r="N47" t="s">
        <v>358</v>
      </c>
      <c r="O47" t="s">
        <v>358</v>
      </c>
      <c r="P47" t="s">
        <v>357</v>
      </c>
      <c r="Q47" t="s">
        <v>358</v>
      </c>
      <c r="R47" t="s">
        <v>358</v>
      </c>
      <c r="S47" t="s">
        <v>359</v>
      </c>
      <c r="T47" t="s">
        <v>356</v>
      </c>
      <c r="U47" t="s">
        <v>358</v>
      </c>
      <c r="V47" t="s">
        <v>356</v>
      </c>
      <c r="W47" t="s">
        <v>358</v>
      </c>
      <c r="X47" t="s">
        <v>357</v>
      </c>
      <c r="Y47" t="s">
        <v>358</v>
      </c>
      <c r="Z47" t="s">
        <v>358</v>
      </c>
      <c r="AA47" t="s">
        <v>357</v>
      </c>
      <c r="AB47" t="s">
        <v>359</v>
      </c>
      <c r="AC47" t="s">
        <v>358</v>
      </c>
      <c r="AD47" t="s">
        <v>356</v>
      </c>
      <c r="AE47" t="s">
        <v>356</v>
      </c>
      <c r="AF47" t="s">
        <v>357</v>
      </c>
      <c r="AG47" t="s">
        <v>358</v>
      </c>
      <c r="AH47" t="s">
        <v>359</v>
      </c>
      <c r="AI47" t="s">
        <v>356</v>
      </c>
      <c r="AJ47" t="s">
        <v>359</v>
      </c>
      <c r="AK47" t="s">
        <v>357</v>
      </c>
      <c r="AL47" t="s">
        <v>359</v>
      </c>
      <c r="AM47" t="s">
        <v>358</v>
      </c>
      <c r="AN47" t="s">
        <v>356</v>
      </c>
      <c r="AO47" t="s">
        <v>359</v>
      </c>
      <c r="AP47" t="s">
        <v>357</v>
      </c>
      <c r="AQ47" t="s">
        <v>357</v>
      </c>
      <c r="AR47" t="s">
        <v>358</v>
      </c>
      <c r="AS47" t="s">
        <v>356</v>
      </c>
      <c r="AT47" t="s">
        <v>356</v>
      </c>
      <c r="AU47" t="s">
        <v>356</v>
      </c>
      <c r="AV47" t="s">
        <v>357</v>
      </c>
      <c r="AW47" t="s">
        <v>359</v>
      </c>
      <c r="AX47" t="s">
        <v>358</v>
      </c>
      <c r="AY47" t="s">
        <v>356</v>
      </c>
      <c r="AZ47" t="s">
        <v>358</v>
      </c>
      <c r="BA47" t="s">
        <v>359</v>
      </c>
      <c r="BB47" t="s">
        <v>358</v>
      </c>
      <c r="BC47" t="s">
        <v>356</v>
      </c>
      <c r="BD47" t="s">
        <v>358</v>
      </c>
      <c r="BE47" t="s">
        <v>358</v>
      </c>
      <c r="BF47" t="s">
        <v>359</v>
      </c>
      <c r="BG47" t="s">
        <v>358</v>
      </c>
      <c r="BH47" t="s">
        <v>356</v>
      </c>
      <c r="BI47" t="s">
        <v>356</v>
      </c>
      <c r="BJ47" t="s">
        <v>356</v>
      </c>
      <c r="BK47" t="s">
        <v>356</v>
      </c>
      <c r="BL47" t="s">
        <v>359</v>
      </c>
      <c r="BM47" t="s">
        <v>359</v>
      </c>
      <c r="BN47" t="s">
        <v>357</v>
      </c>
      <c r="BO47" t="s">
        <v>359</v>
      </c>
      <c r="BP47" t="s">
        <v>359</v>
      </c>
      <c r="BQ47" t="s">
        <v>358</v>
      </c>
      <c r="BR47" t="s">
        <v>358</v>
      </c>
      <c r="BS47" t="s">
        <v>358</v>
      </c>
      <c r="BT47" t="s">
        <v>356</v>
      </c>
      <c r="BU47" t="s">
        <v>358</v>
      </c>
      <c r="BV47" t="s">
        <v>357</v>
      </c>
      <c r="BW47" t="s">
        <v>357</v>
      </c>
      <c r="BX47" t="s">
        <v>359</v>
      </c>
      <c r="BY47" t="s">
        <v>358</v>
      </c>
      <c r="BZ47" t="s">
        <v>356</v>
      </c>
      <c r="CA47" t="s">
        <v>356</v>
      </c>
      <c r="CB47" t="s">
        <v>357</v>
      </c>
      <c r="CC47" t="s">
        <v>359</v>
      </c>
      <c r="CD47" t="s">
        <v>357</v>
      </c>
      <c r="CE47" t="s">
        <v>359</v>
      </c>
      <c r="CF47" t="s">
        <v>359</v>
      </c>
      <c r="CG47" t="s">
        <v>359</v>
      </c>
      <c r="CH47" t="s">
        <v>359</v>
      </c>
      <c r="CI47" t="s">
        <v>359</v>
      </c>
      <c r="CJ47" t="s">
        <v>357</v>
      </c>
      <c r="CK47" t="s">
        <v>359</v>
      </c>
      <c r="CL47" t="s">
        <v>357</v>
      </c>
      <c r="CM47" t="s">
        <v>359</v>
      </c>
      <c r="CN47" t="s">
        <v>359</v>
      </c>
      <c r="CO47" t="s">
        <v>358</v>
      </c>
      <c r="CW47">
        <f t="shared" si="4"/>
        <v>20</v>
      </c>
      <c r="CX47">
        <f t="shared" si="5"/>
        <v>15</v>
      </c>
      <c r="CY47">
        <f t="shared" si="6"/>
        <v>23</v>
      </c>
      <c r="CZ47">
        <f t="shared" si="7"/>
        <v>27</v>
      </c>
      <c r="DA47">
        <f t="shared" si="8"/>
        <v>85</v>
      </c>
      <c r="DB47" s="12">
        <f t="shared" si="9"/>
        <v>1.6365846815673802E-4</v>
      </c>
      <c r="DC47" s="12">
        <f t="shared" si="10"/>
        <v>1.2274385111755352E-4</v>
      </c>
      <c r="DD47" s="12">
        <f t="shared" si="11"/>
        <v>1.8820723838024875E-4</v>
      </c>
      <c r="DE47" s="12">
        <f t="shared" si="12"/>
        <v>2.2093893201159635E-4</v>
      </c>
      <c r="DF47" s="15">
        <f t="shared" si="13"/>
        <v>6.9554848966613657E-4</v>
      </c>
    </row>
    <row r="48" spans="1:110">
      <c r="A48" t="s">
        <v>262</v>
      </c>
      <c r="B48" t="s">
        <v>202</v>
      </c>
      <c r="C48" t="s">
        <v>84</v>
      </c>
      <c r="D48" t="str">
        <f t="shared" si="14"/>
        <v>TGT</v>
      </c>
      <c r="E48" t="s">
        <v>128</v>
      </c>
      <c r="F48">
        <f t="shared" si="15"/>
        <v>6.3</v>
      </c>
      <c r="G48" s="11">
        <f t="shared" si="3"/>
        <v>6.2599364069952307E-3</v>
      </c>
      <c r="H48" s="9" t="s">
        <v>331</v>
      </c>
      <c r="I48" t="s">
        <v>358</v>
      </c>
      <c r="J48" t="s">
        <v>359</v>
      </c>
      <c r="K48" t="s">
        <v>359</v>
      </c>
      <c r="L48" t="s">
        <v>356</v>
      </c>
      <c r="M48" t="s">
        <v>358</v>
      </c>
      <c r="N48" t="s">
        <v>359</v>
      </c>
      <c r="O48" t="s">
        <v>356</v>
      </c>
      <c r="P48" t="s">
        <v>357</v>
      </c>
      <c r="Q48" t="s">
        <v>356</v>
      </c>
      <c r="R48" t="s">
        <v>358</v>
      </c>
      <c r="S48" t="s">
        <v>359</v>
      </c>
      <c r="T48" t="s">
        <v>356</v>
      </c>
      <c r="U48" t="s">
        <v>359</v>
      </c>
      <c r="V48" t="s">
        <v>356</v>
      </c>
      <c r="W48" t="s">
        <v>358</v>
      </c>
      <c r="X48" t="s">
        <v>357</v>
      </c>
      <c r="Y48" t="s">
        <v>358</v>
      </c>
      <c r="Z48" t="s">
        <v>358</v>
      </c>
      <c r="AA48" t="s">
        <v>357</v>
      </c>
      <c r="AB48" t="s">
        <v>356</v>
      </c>
      <c r="AC48" t="s">
        <v>358</v>
      </c>
      <c r="AD48" t="s">
        <v>357</v>
      </c>
      <c r="AE48" t="s">
        <v>358</v>
      </c>
      <c r="AF48" t="s">
        <v>359</v>
      </c>
      <c r="AG48" t="s">
        <v>356</v>
      </c>
      <c r="AH48" t="s">
        <v>357</v>
      </c>
      <c r="AI48" t="s">
        <v>359</v>
      </c>
      <c r="AJ48" t="s">
        <v>359</v>
      </c>
      <c r="AK48" t="s">
        <v>358</v>
      </c>
      <c r="AL48" t="s">
        <v>356</v>
      </c>
      <c r="AM48" t="s">
        <v>359</v>
      </c>
      <c r="AN48" t="s">
        <v>357</v>
      </c>
      <c r="AO48" t="s">
        <v>357</v>
      </c>
      <c r="AP48" t="s">
        <v>358</v>
      </c>
      <c r="AQ48" t="s">
        <v>357</v>
      </c>
      <c r="AR48" t="s">
        <v>356</v>
      </c>
      <c r="AS48" t="s">
        <v>356</v>
      </c>
      <c r="AT48" t="s">
        <v>357</v>
      </c>
      <c r="AU48" t="s">
        <v>359</v>
      </c>
      <c r="AV48" t="s">
        <v>358</v>
      </c>
      <c r="AW48" t="s">
        <v>358</v>
      </c>
      <c r="AX48" t="s">
        <v>356</v>
      </c>
      <c r="AY48" t="s">
        <v>356</v>
      </c>
      <c r="AZ48" t="s">
        <v>358</v>
      </c>
      <c r="BA48" t="s">
        <v>358</v>
      </c>
      <c r="BB48" t="s">
        <v>357</v>
      </c>
      <c r="BC48" t="s">
        <v>359</v>
      </c>
      <c r="BD48" t="s">
        <v>358</v>
      </c>
      <c r="BE48" t="s">
        <v>357</v>
      </c>
      <c r="BF48" t="s">
        <v>359</v>
      </c>
      <c r="BG48" t="s">
        <v>358</v>
      </c>
      <c r="BH48" t="s">
        <v>358</v>
      </c>
      <c r="BI48" t="s">
        <v>357</v>
      </c>
      <c r="BJ48" t="s">
        <v>357</v>
      </c>
      <c r="BK48" t="s">
        <v>359</v>
      </c>
      <c r="BL48" t="s">
        <v>356</v>
      </c>
      <c r="BM48" t="s">
        <v>356</v>
      </c>
      <c r="BN48" t="s">
        <v>356</v>
      </c>
      <c r="BO48" t="s">
        <v>357</v>
      </c>
      <c r="BP48" t="s">
        <v>359</v>
      </c>
      <c r="BQ48" t="s">
        <v>359</v>
      </c>
      <c r="BR48" t="s">
        <v>358</v>
      </c>
      <c r="BS48" t="s">
        <v>356</v>
      </c>
      <c r="BT48" t="s">
        <v>359</v>
      </c>
      <c r="BU48" t="s">
        <v>357</v>
      </c>
      <c r="BV48" t="s">
        <v>358</v>
      </c>
      <c r="BW48" t="s">
        <v>359</v>
      </c>
      <c r="BX48" t="s">
        <v>357</v>
      </c>
      <c r="BY48" t="s">
        <v>358</v>
      </c>
      <c r="BZ48" t="s">
        <v>358</v>
      </c>
      <c r="CA48" t="s">
        <v>359</v>
      </c>
      <c r="CB48" t="s">
        <v>357</v>
      </c>
      <c r="CW48">
        <f t="shared" si="4"/>
        <v>16</v>
      </c>
      <c r="CX48">
        <f t="shared" si="5"/>
        <v>17</v>
      </c>
      <c r="CY48">
        <f t="shared" si="6"/>
        <v>18</v>
      </c>
      <c r="CZ48">
        <f t="shared" si="7"/>
        <v>21</v>
      </c>
      <c r="DA48">
        <f t="shared" si="8"/>
        <v>72</v>
      </c>
      <c r="DB48" s="12">
        <f t="shared" si="9"/>
        <v>1.3910969793322736E-3</v>
      </c>
      <c r="DC48" s="12">
        <f t="shared" si="10"/>
        <v>1.4780405405405406E-3</v>
      </c>
      <c r="DD48" s="12">
        <f t="shared" si="11"/>
        <v>1.5649841017488077E-3</v>
      </c>
      <c r="DE48" s="12">
        <f t="shared" si="12"/>
        <v>1.8258147853736089E-3</v>
      </c>
      <c r="DF48" s="15">
        <f t="shared" si="13"/>
        <v>6.2599364069952299E-3</v>
      </c>
    </row>
    <row r="49" spans="1:110">
      <c r="A49" t="s">
        <v>263</v>
      </c>
      <c r="B49" t="s">
        <v>203</v>
      </c>
      <c r="C49" t="s">
        <v>81</v>
      </c>
      <c r="D49" t="str">
        <f t="shared" si="14"/>
        <v>CAT</v>
      </c>
      <c r="E49" t="s">
        <v>126</v>
      </c>
      <c r="F49">
        <f t="shared" si="15"/>
        <v>11.3</v>
      </c>
      <c r="G49" s="11">
        <f t="shared" si="3"/>
        <v>1.1228139904610494E-2</v>
      </c>
      <c r="H49" s="9" t="s">
        <v>332</v>
      </c>
      <c r="I49" t="s">
        <v>359</v>
      </c>
      <c r="J49" t="s">
        <v>359</v>
      </c>
      <c r="K49" t="s">
        <v>356</v>
      </c>
      <c r="L49" t="s">
        <v>358</v>
      </c>
      <c r="M49" t="s">
        <v>358</v>
      </c>
      <c r="N49" t="s">
        <v>358</v>
      </c>
      <c r="O49" t="s">
        <v>357</v>
      </c>
      <c r="P49" t="s">
        <v>357</v>
      </c>
      <c r="Q49" t="s">
        <v>358</v>
      </c>
      <c r="R49" t="s">
        <v>358</v>
      </c>
      <c r="S49" t="s">
        <v>359</v>
      </c>
      <c r="T49" t="s">
        <v>359</v>
      </c>
      <c r="U49" t="s">
        <v>358</v>
      </c>
      <c r="V49" t="s">
        <v>356</v>
      </c>
      <c r="W49" t="s">
        <v>358</v>
      </c>
      <c r="X49" t="s">
        <v>359</v>
      </c>
      <c r="Y49" t="s">
        <v>358</v>
      </c>
      <c r="Z49" t="s">
        <v>358</v>
      </c>
      <c r="AA49" t="s">
        <v>357</v>
      </c>
      <c r="AB49" t="s">
        <v>357</v>
      </c>
      <c r="AC49" t="s">
        <v>358</v>
      </c>
      <c r="AD49" t="s">
        <v>356</v>
      </c>
      <c r="AE49" t="s">
        <v>358</v>
      </c>
      <c r="AF49" t="s">
        <v>358</v>
      </c>
      <c r="AG49" t="s">
        <v>359</v>
      </c>
      <c r="AH49" t="s">
        <v>356</v>
      </c>
      <c r="AI49" t="s">
        <v>358</v>
      </c>
      <c r="AJ49" t="s">
        <v>359</v>
      </c>
      <c r="AK49" t="s">
        <v>358</v>
      </c>
      <c r="AL49" t="s">
        <v>356</v>
      </c>
      <c r="AM49" t="s">
        <v>356</v>
      </c>
      <c r="AN49" t="s">
        <v>359</v>
      </c>
      <c r="AO49" t="s">
        <v>357</v>
      </c>
      <c r="AP49" t="s">
        <v>359</v>
      </c>
      <c r="AQ49" t="s">
        <v>356</v>
      </c>
      <c r="AR49" t="s">
        <v>357</v>
      </c>
      <c r="AS49" t="s">
        <v>356</v>
      </c>
      <c r="AT49" t="s">
        <v>356</v>
      </c>
      <c r="AU49" t="s">
        <v>357</v>
      </c>
      <c r="AV49" t="s">
        <v>357</v>
      </c>
      <c r="AW49" t="s">
        <v>359</v>
      </c>
      <c r="AX49" t="s">
        <v>358</v>
      </c>
      <c r="AY49" t="s">
        <v>359</v>
      </c>
      <c r="AZ49" t="s">
        <v>359</v>
      </c>
      <c r="BA49" t="s">
        <v>359</v>
      </c>
      <c r="BB49" t="s">
        <v>356</v>
      </c>
      <c r="BC49" t="s">
        <v>356</v>
      </c>
      <c r="BD49" t="s">
        <v>358</v>
      </c>
      <c r="BE49" t="s">
        <v>358</v>
      </c>
      <c r="BF49" t="s">
        <v>359</v>
      </c>
      <c r="BG49" t="s">
        <v>356</v>
      </c>
      <c r="BH49" t="s">
        <v>358</v>
      </c>
      <c r="BI49" t="s">
        <v>358</v>
      </c>
      <c r="BJ49" t="s">
        <v>357</v>
      </c>
      <c r="BK49" t="s">
        <v>357</v>
      </c>
      <c r="BL49" t="s">
        <v>359</v>
      </c>
      <c r="BM49" t="s">
        <v>356</v>
      </c>
      <c r="BN49" t="s">
        <v>356</v>
      </c>
      <c r="BO49" t="s">
        <v>359</v>
      </c>
      <c r="BP49" t="s">
        <v>357</v>
      </c>
      <c r="BQ49" t="s">
        <v>359</v>
      </c>
      <c r="BR49" t="s">
        <v>359</v>
      </c>
      <c r="BS49" t="s">
        <v>357</v>
      </c>
      <c r="BT49" t="s">
        <v>358</v>
      </c>
      <c r="BU49" t="s">
        <v>359</v>
      </c>
      <c r="BV49" t="s">
        <v>356</v>
      </c>
      <c r="BW49" t="s">
        <v>359</v>
      </c>
      <c r="BX49" t="s">
        <v>359</v>
      </c>
      <c r="BY49" t="s">
        <v>359</v>
      </c>
      <c r="BZ49" t="s">
        <v>357</v>
      </c>
      <c r="CA49" t="s">
        <v>358</v>
      </c>
      <c r="CB49" t="s">
        <v>358</v>
      </c>
      <c r="CC49" t="s">
        <v>356</v>
      </c>
      <c r="CW49">
        <f t="shared" si="4"/>
        <v>16</v>
      </c>
      <c r="CX49">
        <f t="shared" si="5"/>
        <v>13</v>
      </c>
      <c r="CY49">
        <f t="shared" si="6"/>
        <v>22</v>
      </c>
      <c r="CZ49">
        <f t="shared" si="7"/>
        <v>22</v>
      </c>
      <c r="DA49">
        <f t="shared" si="8"/>
        <v>73</v>
      </c>
      <c r="DB49" s="12">
        <f t="shared" si="9"/>
        <v>2.4609621708735329E-3</v>
      </c>
      <c r="DC49" s="12">
        <f t="shared" si="10"/>
        <v>1.9995317638347456E-3</v>
      </c>
      <c r="DD49" s="12">
        <f t="shared" si="11"/>
        <v>3.383822984951108E-3</v>
      </c>
      <c r="DE49" s="12">
        <f t="shared" si="12"/>
        <v>3.383822984951108E-3</v>
      </c>
      <c r="DF49" s="15">
        <f t="shared" si="13"/>
        <v>1.1228139904610496E-2</v>
      </c>
    </row>
    <row r="50" spans="1:110">
      <c r="A50" t="s">
        <v>264</v>
      </c>
      <c r="B50" t="s">
        <v>204</v>
      </c>
      <c r="C50" t="s">
        <v>85</v>
      </c>
      <c r="D50" t="str">
        <f t="shared" si="14"/>
        <v>CTT</v>
      </c>
      <c r="E50" t="s">
        <v>129</v>
      </c>
      <c r="F50">
        <f t="shared" si="15"/>
        <v>9.8000000000000007</v>
      </c>
      <c r="G50" s="11">
        <f t="shared" si="3"/>
        <v>9.7376788553259156E-3</v>
      </c>
      <c r="H50" s="9" t="s">
        <v>333</v>
      </c>
      <c r="I50" t="s">
        <v>358</v>
      </c>
      <c r="J50" t="s">
        <v>358</v>
      </c>
      <c r="K50" t="s">
        <v>358</v>
      </c>
      <c r="L50" t="s">
        <v>357</v>
      </c>
      <c r="M50" t="s">
        <v>358</v>
      </c>
      <c r="N50" t="s">
        <v>356</v>
      </c>
      <c r="O50" t="s">
        <v>359</v>
      </c>
      <c r="P50" t="s">
        <v>357</v>
      </c>
      <c r="Q50" t="s">
        <v>356</v>
      </c>
      <c r="R50" t="s">
        <v>358</v>
      </c>
      <c r="S50" t="s">
        <v>359</v>
      </c>
      <c r="T50" t="s">
        <v>357</v>
      </c>
      <c r="U50" t="s">
        <v>359</v>
      </c>
      <c r="V50" t="s">
        <v>356</v>
      </c>
      <c r="W50" t="s">
        <v>356</v>
      </c>
      <c r="X50" t="s">
        <v>359</v>
      </c>
      <c r="Y50" t="s">
        <v>358</v>
      </c>
      <c r="Z50" t="s">
        <v>358</v>
      </c>
      <c r="AA50" t="s">
        <v>357</v>
      </c>
      <c r="AB50" t="s">
        <v>356</v>
      </c>
      <c r="AC50" t="s">
        <v>358</v>
      </c>
      <c r="AD50" t="s">
        <v>356</v>
      </c>
      <c r="AE50" t="s">
        <v>358</v>
      </c>
      <c r="AF50" t="s">
        <v>359</v>
      </c>
      <c r="AG50" t="s">
        <v>356</v>
      </c>
      <c r="AH50" t="s">
        <v>358</v>
      </c>
      <c r="AI50" t="s">
        <v>357</v>
      </c>
      <c r="AJ50" t="s">
        <v>356</v>
      </c>
      <c r="AK50" t="s">
        <v>358</v>
      </c>
      <c r="AL50" t="s">
        <v>356</v>
      </c>
      <c r="AM50" t="s">
        <v>359</v>
      </c>
      <c r="AN50" t="s">
        <v>357</v>
      </c>
      <c r="AO50" t="s">
        <v>359</v>
      </c>
      <c r="AP50" t="s">
        <v>357</v>
      </c>
      <c r="AQ50" t="s">
        <v>357</v>
      </c>
      <c r="AR50" t="s">
        <v>356</v>
      </c>
      <c r="AS50" t="s">
        <v>356</v>
      </c>
      <c r="AT50" t="s">
        <v>357</v>
      </c>
      <c r="AU50" t="s">
        <v>359</v>
      </c>
      <c r="AV50" t="s">
        <v>357</v>
      </c>
      <c r="AW50" t="s">
        <v>356</v>
      </c>
      <c r="AX50" t="s">
        <v>357</v>
      </c>
      <c r="AY50" t="s">
        <v>357</v>
      </c>
      <c r="AZ50" t="s">
        <v>358</v>
      </c>
      <c r="BA50" t="s">
        <v>358</v>
      </c>
      <c r="BB50" t="s">
        <v>357</v>
      </c>
      <c r="BC50" t="s">
        <v>357</v>
      </c>
      <c r="BD50" t="s">
        <v>358</v>
      </c>
      <c r="BE50" t="s">
        <v>359</v>
      </c>
      <c r="BF50" t="s">
        <v>358</v>
      </c>
      <c r="BG50" t="s">
        <v>358</v>
      </c>
      <c r="BH50" t="s">
        <v>358</v>
      </c>
      <c r="BI50" t="s">
        <v>357</v>
      </c>
      <c r="BJ50" t="s">
        <v>357</v>
      </c>
      <c r="BK50" t="s">
        <v>359</v>
      </c>
      <c r="BL50" t="s">
        <v>356</v>
      </c>
      <c r="BM50" t="s">
        <v>356</v>
      </c>
      <c r="BN50" t="s">
        <v>356</v>
      </c>
      <c r="BO50" t="s">
        <v>357</v>
      </c>
      <c r="BP50" t="s">
        <v>359</v>
      </c>
      <c r="BQ50" t="s">
        <v>359</v>
      </c>
      <c r="BR50" t="s">
        <v>359</v>
      </c>
      <c r="BS50" t="s">
        <v>357</v>
      </c>
      <c r="BT50" t="s">
        <v>359</v>
      </c>
      <c r="BU50" t="s">
        <v>358</v>
      </c>
      <c r="BV50" t="s">
        <v>357</v>
      </c>
      <c r="BW50" t="s">
        <v>359</v>
      </c>
      <c r="BX50" t="s">
        <v>356</v>
      </c>
      <c r="BY50" t="s">
        <v>359</v>
      </c>
      <c r="BZ50" t="s">
        <v>359</v>
      </c>
      <c r="CA50" t="s">
        <v>359</v>
      </c>
      <c r="CB50" t="s">
        <v>356</v>
      </c>
      <c r="CW50">
        <f t="shared" si="4"/>
        <v>17</v>
      </c>
      <c r="CX50">
        <f t="shared" si="5"/>
        <v>19</v>
      </c>
      <c r="CY50">
        <f t="shared" si="6"/>
        <v>18</v>
      </c>
      <c r="CZ50">
        <f t="shared" si="7"/>
        <v>18</v>
      </c>
      <c r="DA50">
        <f t="shared" si="8"/>
        <v>72</v>
      </c>
      <c r="DB50" s="12">
        <f t="shared" si="9"/>
        <v>2.2991741741741744E-3</v>
      </c>
      <c r="DC50" s="12">
        <f t="shared" si="10"/>
        <v>2.569665253488783E-3</v>
      </c>
      <c r="DD50" s="12">
        <f t="shared" si="11"/>
        <v>2.4344197138314789E-3</v>
      </c>
      <c r="DE50" s="12">
        <f t="shared" si="12"/>
        <v>2.4344197138314789E-3</v>
      </c>
      <c r="DF50" s="15">
        <f t="shared" si="13"/>
        <v>9.7376788553259139E-3</v>
      </c>
    </row>
    <row r="51" spans="1:110">
      <c r="A51" t="s">
        <v>265</v>
      </c>
      <c r="B51" t="s">
        <v>205</v>
      </c>
      <c r="C51" t="s">
        <v>86</v>
      </c>
      <c r="D51" t="str">
        <f t="shared" si="14"/>
        <v>CCA</v>
      </c>
      <c r="E51" t="s">
        <v>106</v>
      </c>
      <c r="F51">
        <f t="shared" si="15"/>
        <v>15.6</v>
      </c>
      <c r="G51" s="11">
        <f t="shared" si="3"/>
        <v>1.5500794912559618E-2</v>
      </c>
      <c r="H51" s="9" t="s">
        <v>334</v>
      </c>
      <c r="I51" t="s">
        <v>358</v>
      </c>
      <c r="J51" t="s">
        <v>359</v>
      </c>
      <c r="K51" t="s">
        <v>358</v>
      </c>
      <c r="L51" t="s">
        <v>359</v>
      </c>
      <c r="M51" t="s">
        <v>357</v>
      </c>
      <c r="N51" t="s">
        <v>359</v>
      </c>
      <c r="O51" t="s">
        <v>357</v>
      </c>
      <c r="P51" t="s">
        <v>357</v>
      </c>
      <c r="Q51" t="s">
        <v>356</v>
      </c>
      <c r="R51" t="s">
        <v>358</v>
      </c>
      <c r="S51" t="s">
        <v>357</v>
      </c>
      <c r="T51" t="s">
        <v>357</v>
      </c>
      <c r="U51" t="s">
        <v>359</v>
      </c>
      <c r="V51" t="s">
        <v>356</v>
      </c>
      <c r="W51" t="s">
        <v>358</v>
      </c>
      <c r="X51" t="s">
        <v>357</v>
      </c>
      <c r="Y51" t="s">
        <v>357</v>
      </c>
      <c r="Z51" t="s">
        <v>358</v>
      </c>
      <c r="AA51" t="s">
        <v>358</v>
      </c>
      <c r="AB51" t="s">
        <v>357</v>
      </c>
      <c r="AC51" t="s">
        <v>356</v>
      </c>
      <c r="AD51" t="s">
        <v>358</v>
      </c>
      <c r="AE51" t="s">
        <v>356</v>
      </c>
      <c r="AF51" t="s">
        <v>356</v>
      </c>
      <c r="AG51" t="s">
        <v>359</v>
      </c>
      <c r="AH51" t="s">
        <v>358</v>
      </c>
      <c r="AI51" t="s">
        <v>359</v>
      </c>
      <c r="AJ51" t="s">
        <v>356</v>
      </c>
      <c r="AK51" t="s">
        <v>358</v>
      </c>
      <c r="AL51" t="s">
        <v>358</v>
      </c>
      <c r="AM51" t="s">
        <v>357</v>
      </c>
      <c r="AN51" t="s">
        <v>359</v>
      </c>
      <c r="AO51" t="s">
        <v>357</v>
      </c>
      <c r="AP51" t="s">
        <v>359</v>
      </c>
      <c r="AQ51" t="s">
        <v>359</v>
      </c>
      <c r="AR51" t="s">
        <v>356</v>
      </c>
      <c r="AS51" t="s">
        <v>356</v>
      </c>
      <c r="AT51" t="s">
        <v>356</v>
      </c>
      <c r="AU51" t="s">
        <v>356</v>
      </c>
      <c r="AV51" t="s">
        <v>359</v>
      </c>
      <c r="AW51" t="s">
        <v>359</v>
      </c>
      <c r="AX51" t="s">
        <v>357</v>
      </c>
      <c r="AY51" t="s">
        <v>358</v>
      </c>
      <c r="AZ51" t="s">
        <v>356</v>
      </c>
      <c r="BA51" t="s">
        <v>357</v>
      </c>
      <c r="BB51" t="s">
        <v>358</v>
      </c>
      <c r="BC51" t="s">
        <v>357</v>
      </c>
      <c r="BD51" t="s">
        <v>359</v>
      </c>
      <c r="BE51" t="s">
        <v>358</v>
      </c>
      <c r="BF51" t="s">
        <v>358</v>
      </c>
      <c r="BG51" t="s">
        <v>358</v>
      </c>
      <c r="BH51" t="s">
        <v>358</v>
      </c>
      <c r="BI51" t="s">
        <v>358</v>
      </c>
      <c r="BJ51" t="s">
        <v>357</v>
      </c>
      <c r="BK51" t="s">
        <v>357</v>
      </c>
      <c r="BL51" t="s">
        <v>359</v>
      </c>
      <c r="BM51" t="s">
        <v>356</v>
      </c>
      <c r="BN51" t="s">
        <v>356</v>
      </c>
      <c r="BO51" t="s">
        <v>358</v>
      </c>
      <c r="BP51" t="s">
        <v>357</v>
      </c>
      <c r="BQ51" t="s">
        <v>359</v>
      </c>
      <c r="BR51" t="s">
        <v>359</v>
      </c>
      <c r="BS51" t="s">
        <v>357</v>
      </c>
      <c r="BT51" t="s">
        <v>359</v>
      </c>
      <c r="BU51" t="s">
        <v>359</v>
      </c>
      <c r="BV51" t="s">
        <v>356</v>
      </c>
      <c r="BW51" t="s">
        <v>358</v>
      </c>
      <c r="BX51" t="s">
        <v>358</v>
      </c>
      <c r="BY51" t="s">
        <v>358</v>
      </c>
      <c r="BZ51" t="s">
        <v>359</v>
      </c>
      <c r="CA51" t="s">
        <v>358</v>
      </c>
      <c r="CB51" t="s">
        <v>359</v>
      </c>
      <c r="CC51" t="s">
        <v>358</v>
      </c>
      <c r="CW51">
        <f t="shared" si="4"/>
        <v>14</v>
      </c>
      <c r="CX51">
        <f t="shared" si="5"/>
        <v>17</v>
      </c>
      <c r="CY51">
        <f t="shared" si="6"/>
        <v>19</v>
      </c>
      <c r="CZ51">
        <f t="shared" si="7"/>
        <v>23</v>
      </c>
      <c r="DA51">
        <f t="shared" si="8"/>
        <v>73</v>
      </c>
      <c r="DB51" s="12">
        <f t="shared" si="9"/>
        <v>2.9727551887100637E-3</v>
      </c>
      <c r="DC51" s="12">
        <f t="shared" si="10"/>
        <v>3.6097741577193628E-3</v>
      </c>
      <c r="DD51" s="12">
        <f t="shared" si="11"/>
        <v>4.034453470392229E-3</v>
      </c>
      <c r="DE51" s="12">
        <f t="shared" si="12"/>
        <v>4.8838120957379622E-3</v>
      </c>
      <c r="DF51" s="15">
        <f t="shared" si="13"/>
        <v>1.5500794912559618E-2</v>
      </c>
    </row>
    <row r="52" spans="1:110">
      <c r="A52" t="s">
        <v>266</v>
      </c>
      <c r="B52" t="s">
        <v>206</v>
      </c>
      <c r="C52" t="s">
        <v>87</v>
      </c>
      <c r="D52" t="str">
        <f t="shared" si="14"/>
        <v>GCA</v>
      </c>
      <c r="E52" t="s">
        <v>107</v>
      </c>
      <c r="F52">
        <f t="shared" si="15"/>
        <v>22.6</v>
      </c>
      <c r="G52" s="11">
        <f t="shared" si="3"/>
        <v>2.2456279809220988E-2</v>
      </c>
      <c r="H52" s="9" t="s">
        <v>335</v>
      </c>
      <c r="I52" t="s">
        <v>358</v>
      </c>
      <c r="J52" t="s">
        <v>358</v>
      </c>
      <c r="K52" t="s">
        <v>359</v>
      </c>
      <c r="L52" t="s">
        <v>358</v>
      </c>
      <c r="M52" t="s">
        <v>358</v>
      </c>
      <c r="N52" t="s">
        <v>359</v>
      </c>
      <c r="O52" t="s">
        <v>356</v>
      </c>
      <c r="P52" t="s">
        <v>357</v>
      </c>
      <c r="Q52" t="s">
        <v>356</v>
      </c>
      <c r="R52" t="s">
        <v>358</v>
      </c>
      <c r="S52" t="s">
        <v>359</v>
      </c>
      <c r="T52" t="s">
        <v>359</v>
      </c>
      <c r="U52" t="s">
        <v>356</v>
      </c>
      <c r="V52" t="s">
        <v>356</v>
      </c>
      <c r="W52" t="s">
        <v>358</v>
      </c>
      <c r="X52" t="s">
        <v>357</v>
      </c>
      <c r="Y52" t="s">
        <v>358</v>
      </c>
      <c r="Z52" t="s">
        <v>358</v>
      </c>
      <c r="AA52" t="s">
        <v>357</v>
      </c>
      <c r="AB52" t="s">
        <v>356</v>
      </c>
      <c r="AC52" t="s">
        <v>356</v>
      </c>
      <c r="AD52" t="s">
        <v>358</v>
      </c>
      <c r="AE52" t="s">
        <v>358</v>
      </c>
      <c r="AF52" t="s">
        <v>359</v>
      </c>
      <c r="AG52" t="s">
        <v>356</v>
      </c>
      <c r="AH52" t="s">
        <v>358</v>
      </c>
      <c r="AI52" t="s">
        <v>356</v>
      </c>
      <c r="AJ52" t="s">
        <v>358</v>
      </c>
      <c r="AK52" t="s">
        <v>358</v>
      </c>
      <c r="AL52" t="s">
        <v>357</v>
      </c>
      <c r="AM52" t="s">
        <v>359</v>
      </c>
      <c r="AN52" t="s">
        <v>357</v>
      </c>
      <c r="AO52" t="s">
        <v>358</v>
      </c>
      <c r="AP52" t="s">
        <v>359</v>
      </c>
      <c r="AQ52" t="s">
        <v>356</v>
      </c>
      <c r="AR52" t="s">
        <v>356</v>
      </c>
      <c r="AS52" t="s">
        <v>356</v>
      </c>
      <c r="AT52" t="s">
        <v>356</v>
      </c>
      <c r="AU52" t="s">
        <v>359</v>
      </c>
      <c r="AV52" t="s">
        <v>359</v>
      </c>
      <c r="AW52" t="s">
        <v>357</v>
      </c>
      <c r="AX52" t="s">
        <v>359</v>
      </c>
      <c r="AY52" t="s">
        <v>359</v>
      </c>
      <c r="AZ52" t="s">
        <v>356</v>
      </c>
      <c r="BA52" t="s">
        <v>357</v>
      </c>
      <c r="BB52" t="s">
        <v>359</v>
      </c>
      <c r="BC52" t="s">
        <v>359</v>
      </c>
      <c r="BD52" t="s">
        <v>359</v>
      </c>
      <c r="BE52" t="s">
        <v>359</v>
      </c>
      <c r="BF52" t="s">
        <v>359</v>
      </c>
      <c r="BG52" t="s">
        <v>358</v>
      </c>
      <c r="BH52" t="s">
        <v>358</v>
      </c>
      <c r="BI52" t="s">
        <v>357</v>
      </c>
      <c r="BJ52" t="s">
        <v>357</v>
      </c>
      <c r="BK52" t="s">
        <v>359</v>
      </c>
      <c r="BL52" t="s">
        <v>356</v>
      </c>
      <c r="BM52" t="s">
        <v>356</v>
      </c>
      <c r="BN52" t="s">
        <v>356</v>
      </c>
      <c r="BO52" t="s">
        <v>357</v>
      </c>
      <c r="BP52" t="s">
        <v>359</v>
      </c>
      <c r="BQ52" t="s">
        <v>359</v>
      </c>
      <c r="BR52" t="s">
        <v>358</v>
      </c>
      <c r="BS52" t="s">
        <v>358</v>
      </c>
      <c r="BT52" t="s">
        <v>358</v>
      </c>
      <c r="BU52" t="s">
        <v>357</v>
      </c>
      <c r="BV52" t="s">
        <v>358</v>
      </c>
      <c r="BW52" t="s">
        <v>359</v>
      </c>
      <c r="BX52" t="s">
        <v>359</v>
      </c>
      <c r="BY52" t="s">
        <v>358</v>
      </c>
      <c r="BZ52" t="s">
        <v>359</v>
      </c>
      <c r="CA52" t="s">
        <v>359</v>
      </c>
      <c r="CB52" t="s">
        <v>357</v>
      </c>
      <c r="CW52">
        <f t="shared" si="4"/>
        <v>16</v>
      </c>
      <c r="CX52">
        <f t="shared" si="5"/>
        <v>12</v>
      </c>
      <c r="CY52">
        <f t="shared" si="6"/>
        <v>23</v>
      </c>
      <c r="CZ52">
        <f t="shared" si="7"/>
        <v>21</v>
      </c>
      <c r="DA52">
        <f t="shared" si="8"/>
        <v>72</v>
      </c>
      <c r="DB52" s="12">
        <f t="shared" si="9"/>
        <v>4.9902844020491086E-3</v>
      </c>
      <c r="DC52" s="12">
        <f t="shared" si="10"/>
        <v>3.742713301536831E-3</v>
      </c>
      <c r="DD52" s="12">
        <f t="shared" si="11"/>
        <v>7.1735338279455933E-3</v>
      </c>
      <c r="DE52" s="12">
        <f t="shared" si="12"/>
        <v>6.549748277689455E-3</v>
      </c>
      <c r="DF52" s="15">
        <f t="shared" si="13"/>
        <v>2.2456279809220988E-2</v>
      </c>
    </row>
    <row r="53" spans="1:110">
      <c r="A53" t="s">
        <v>267</v>
      </c>
      <c r="B53" t="s">
        <v>207</v>
      </c>
      <c r="C53" t="s">
        <v>53</v>
      </c>
      <c r="D53" t="str">
        <f t="shared" si="14"/>
        <v>TGC</v>
      </c>
      <c r="E53" t="s">
        <v>110</v>
      </c>
      <c r="F53">
        <f t="shared" si="15"/>
        <v>3.2</v>
      </c>
      <c r="G53" s="11">
        <f t="shared" si="3"/>
        <v>3.1796502384737681E-3</v>
      </c>
      <c r="H53" s="9" t="s">
        <v>336</v>
      </c>
      <c r="I53" t="s">
        <v>358</v>
      </c>
      <c r="J53" t="s">
        <v>358</v>
      </c>
      <c r="K53" t="s">
        <v>358</v>
      </c>
      <c r="L53" t="s">
        <v>358</v>
      </c>
      <c r="M53" t="s">
        <v>357</v>
      </c>
      <c r="N53" t="s">
        <v>359</v>
      </c>
      <c r="O53" t="s">
        <v>356</v>
      </c>
      <c r="P53" t="s">
        <v>357</v>
      </c>
      <c r="Q53" t="s">
        <v>356</v>
      </c>
      <c r="R53" t="s">
        <v>358</v>
      </c>
      <c r="S53" t="s">
        <v>359</v>
      </c>
      <c r="T53" t="s">
        <v>357</v>
      </c>
      <c r="U53" t="s">
        <v>359</v>
      </c>
      <c r="V53" t="s">
        <v>356</v>
      </c>
      <c r="W53" t="s">
        <v>356</v>
      </c>
      <c r="X53" t="s">
        <v>359</v>
      </c>
      <c r="Y53" t="s">
        <v>357</v>
      </c>
      <c r="Z53" t="s">
        <v>358</v>
      </c>
      <c r="AA53" t="s">
        <v>358</v>
      </c>
      <c r="AB53" t="s">
        <v>359</v>
      </c>
      <c r="AC53" t="s">
        <v>357</v>
      </c>
      <c r="AD53" t="s">
        <v>356</v>
      </c>
      <c r="AE53" t="s">
        <v>358</v>
      </c>
      <c r="AF53" t="s">
        <v>356</v>
      </c>
      <c r="AG53" t="s">
        <v>358</v>
      </c>
      <c r="AH53" t="s">
        <v>359</v>
      </c>
      <c r="AI53" t="s">
        <v>358</v>
      </c>
      <c r="AJ53" t="s">
        <v>357</v>
      </c>
      <c r="AK53" t="s">
        <v>359</v>
      </c>
      <c r="AL53" t="s">
        <v>359</v>
      </c>
      <c r="AM53" t="s">
        <v>358</v>
      </c>
      <c r="AN53" t="s">
        <v>359</v>
      </c>
      <c r="AO53" t="s">
        <v>359</v>
      </c>
      <c r="AP53" t="s">
        <v>357</v>
      </c>
      <c r="AQ53" t="s">
        <v>357</v>
      </c>
      <c r="AR53" t="s">
        <v>358</v>
      </c>
      <c r="AS53" t="s">
        <v>359</v>
      </c>
      <c r="AT53" t="s">
        <v>356</v>
      </c>
      <c r="AU53" t="s">
        <v>356</v>
      </c>
      <c r="AV53" t="s">
        <v>358</v>
      </c>
      <c r="AW53" t="s">
        <v>359</v>
      </c>
      <c r="AX53" t="s">
        <v>358</v>
      </c>
      <c r="AY53" t="s">
        <v>358</v>
      </c>
      <c r="AZ53" t="s">
        <v>358</v>
      </c>
      <c r="BA53" t="s">
        <v>356</v>
      </c>
      <c r="BB53" t="s">
        <v>358</v>
      </c>
      <c r="BC53" t="s">
        <v>358</v>
      </c>
      <c r="BD53" t="s">
        <v>357</v>
      </c>
      <c r="BE53" t="s">
        <v>357</v>
      </c>
      <c r="BF53" t="s">
        <v>356</v>
      </c>
      <c r="BG53" t="s">
        <v>358</v>
      </c>
      <c r="BH53" t="s">
        <v>358</v>
      </c>
      <c r="BI53" t="s">
        <v>358</v>
      </c>
      <c r="BJ53" t="s">
        <v>358</v>
      </c>
      <c r="BK53" t="s">
        <v>357</v>
      </c>
      <c r="BL53" t="s">
        <v>357</v>
      </c>
      <c r="BM53" t="s">
        <v>359</v>
      </c>
      <c r="BN53" t="s">
        <v>356</v>
      </c>
      <c r="BO53" t="s">
        <v>356</v>
      </c>
      <c r="BP53" t="s">
        <v>356</v>
      </c>
      <c r="BQ53" t="s">
        <v>357</v>
      </c>
      <c r="BR53" t="s">
        <v>359</v>
      </c>
      <c r="BS53" t="s">
        <v>359</v>
      </c>
      <c r="BT53" t="s">
        <v>359</v>
      </c>
      <c r="BU53" t="s">
        <v>359</v>
      </c>
      <c r="BV53" t="s">
        <v>357</v>
      </c>
      <c r="BW53" t="s">
        <v>357</v>
      </c>
      <c r="BX53" t="s">
        <v>358</v>
      </c>
      <c r="BY53" t="s">
        <v>356</v>
      </c>
      <c r="BZ53" t="s">
        <v>357</v>
      </c>
      <c r="CA53" t="s">
        <v>357</v>
      </c>
      <c r="CB53" t="s">
        <v>359</v>
      </c>
      <c r="CC53" t="s">
        <v>359</v>
      </c>
      <c r="CD53" t="s">
        <v>356</v>
      </c>
      <c r="CW53">
        <f t="shared" si="4"/>
        <v>15</v>
      </c>
      <c r="CX53">
        <f t="shared" si="5"/>
        <v>17</v>
      </c>
      <c r="CY53">
        <f t="shared" si="6"/>
        <v>19</v>
      </c>
      <c r="CZ53">
        <f t="shared" si="7"/>
        <v>23</v>
      </c>
      <c r="DA53">
        <f t="shared" si="8"/>
        <v>74</v>
      </c>
      <c r="DB53" s="12">
        <f t="shared" si="9"/>
        <v>6.4452369698792596E-4</v>
      </c>
      <c r="DC53" s="12">
        <f t="shared" si="10"/>
        <v>7.3046018991964939E-4</v>
      </c>
      <c r="DD53" s="12">
        <f t="shared" si="11"/>
        <v>8.1639668285137283E-4</v>
      </c>
      <c r="DE53" s="12">
        <f t="shared" si="12"/>
        <v>9.882696687148198E-4</v>
      </c>
      <c r="DF53" s="15">
        <f t="shared" si="13"/>
        <v>3.1796502384737677E-3</v>
      </c>
    </row>
    <row r="54" spans="1:110">
      <c r="A54" t="s">
        <v>268</v>
      </c>
      <c r="B54" t="s">
        <v>208</v>
      </c>
      <c r="C54" t="s">
        <v>60</v>
      </c>
      <c r="D54" t="str">
        <f t="shared" si="14"/>
        <v>TCT</v>
      </c>
      <c r="E54" t="s">
        <v>115</v>
      </c>
      <c r="F54">
        <f t="shared" si="15"/>
        <v>15.6</v>
      </c>
      <c r="G54" s="11">
        <f t="shared" si="3"/>
        <v>1.5500794912559618E-2</v>
      </c>
      <c r="H54" s="9" t="s">
        <v>337</v>
      </c>
      <c r="I54" t="s">
        <v>358</v>
      </c>
      <c r="J54" t="s">
        <v>358</v>
      </c>
      <c r="K54" t="s">
        <v>358</v>
      </c>
      <c r="L54" t="s">
        <v>356</v>
      </c>
      <c r="M54" t="s">
        <v>358</v>
      </c>
      <c r="N54" t="s">
        <v>357</v>
      </c>
      <c r="O54" t="s">
        <v>358</v>
      </c>
      <c r="P54" t="s">
        <v>357</v>
      </c>
      <c r="Q54" t="s">
        <v>359</v>
      </c>
      <c r="R54" t="s">
        <v>358</v>
      </c>
      <c r="S54" t="s">
        <v>359</v>
      </c>
      <c r="T54" t="s">
        <v>359</v>
      </c>
      <c r="U54" t="s">
        <v>357</v>
      </c>
      <c r="V54" t="s">
        <v>356</v>
      </c>
      <c r="W54" t="s">
        <v>356</v>
      </c>
      <c r="X54" t="s">
        <v>357</v>
      </c>
      <c r="Y54" t="s">
        <v>358</v>
      </c>
      <c r="Z54" t="s">
        <v>358</v>
      </c>
      <c r="AA54" t="s">
        <v>356</v>
      </c>
      <c r="AB54" t="s">
        <v>357</v>
      </c>
      <c r="AC54" t="s">
        <v>358</v>
      </c>
      <c r="AD54" t="s">
        <v>358</v>
      </c>
      <c r="AE54" t="s">
        <v>358</v>
      </c>
      <c r="AF54" t="s">
        <v>359</v>
      </c>
      <c r="AG54" t="s">
        <v>356</v>
      </c>
      <c r="AH54" t="s">
        <v>357</v>
      </c>
      <c r="AI54" t="s">
        <v>359</v>
      </c>
      <c r="AJ54" t="s">
        <v>358</v>
      </c>
      <c r="AK54" t="s">
        <v>356</v>
      </c>
      <c r="AL54" t="s">
        <v>357</v>
      </c>
      <c r="AM54" t="s">
        <v>359</v>
      </c>
      <c r="AN54" t="s">
        <v>357</v>
      </c>
      <c r="AO54" t="s">
        <v>357</v>
      </c>
      <c r="AP54" t="s">
        <v>359</v>
      </c>
      <c r="AQ54" t="s">
        <v>357</v>
      </c>
      <c r="AR54" t="s">
        <v>356</v>
      </c>
      <c r="AS54" t="s">
        <v>356</v>
      </c>
      <c r="AT54" t="s">
        <v>356</v>
      </c>
      <c r="AU54" t="s">
        <v>357</v>
      </c>
      <c r="AV54" t="s">
        <v>359</v>
      </c>
      <c r="AW54" t="s">
        <v>358</v>
      </c>
      <c r="AX54" t="s">
        <v>356</v>
      </c>
      <c r="AY54" t="s">
        <v>357</v>
      </c>
      <c r="AZ54" t="s">
        <v>357</v>
      </c>
      <c r="BA54" t="s">
        <v>357</v>
      </c>
      <c r="BB54" t="s">
        <v>358</v>
      </c>
      <c r="BC54" t="s">
        <v>357</v>
      </c>
      <c r="BD54" t="s">
        <v>356</v>
      </c>
      <c r="BE54" t="s">
        <v>358</v>
      </c>
      <c r="BF54" t="s">
        <v>358</v>
      </c>
      <c r="BG54" t="s">
        <v>358</v>
      </c>
      <c r="BH54" t="s">
        <v>358</v>
      </c>
      <c r="BI54" t="s">
        <v>357</v>
      </c>
      <c r="BJ54" t="s">
        <v>357</v>
      </c>
      <c r="BK54" t="s">
        <v>359</v>
      </c>
      <c r="BL54" t="s">
        <v>356</v>
      </c>
      <c r="BM54" t="s">
        <v>356</v>
      </c>
      <c r="BN54" t="s">
        <v>358</v>
      </c>
      <c r="BO54" t="s">
        <v>357</v>
      </c>
      <c r="BP54" t="s">
        <v>359</v>
      </c>
      <c r="BQ54" t="s">
        <v>359</v>
      </c>
      <c r="BR54" t="s">
        <v>359</v>
      </c>
      <c r="BS54" t="s">
        <v>357</v>
      </c>
      <c r="BT54" t="s">
        <v>357</v>
      </c>
      <c r="BU54" t="s">
        <v>359</v>
      </c>
      <c r="BV54" t="s">
        <v>356</v>
      </c>
      <c r="BW54" t="s">
        <v>359</v>
      </c>
      <c r="BX54" t="s">
        <v>357</v>
      </c>
      <c r="BY54" t="s">
        <v>359</v>
      </c>
      <c r="BZ54" t="s">
        <v>359</v>
      </c>
      <c r="CA54" t="s">
        <v>357</v>
      </c>
      <c r="CB54" t="s">
        <v>358</v>
      </c>
      <c r="CW54">
        <f t="shared" si="4"/>
        <v>14</v>
      </c>
      <c r="CX54">
        <f t="shared" si="5"/>
        <v>22</v>
      </c>
      <c r="CY54">
        <f t="shared" si="6"/>
        <v>16</v>
      </c>
      <c r="CZ54">
        <f t="shared" si="7"/>
        <v>20</v>
      </c>
      <c r="DA54">
        <f t="shared" si="8"/>
        <v>72</v>
      </c>
      <c r="DB54" s="12">
        <f t="shared" si="9"/>
        <v>3.0140434552199257E-3</v>
      </c>
      <c r="DC54" s="12">
        <f t="shared" si="10"/>
        <v>4.736354001059883E-3</v>
      </c>
      <c r="DD54" s="12">
        <f t="shared" si="11"/>
        <v>3.4446210916799151E-3</v>
      </c>
      <c r="DE54" s="12">
        <f t="shared" si="12"/>
        <v>4.3057763645998936E-3</v>
      </c>
      <c r="DF54" s="15">
        <f t="shared" si="13"/>
        <v>1.5500794912559616E-2</v>
      </c>
    </row>
    <row r="55" spans="1:110">
      <c r="A55" t="s">
        <v>269</v>
      </c>
      <c r="B55" t="s">
        <v>209</v>
      </c>
      <c r="C55" t="s">
        <v>54</v>
      </c>
      <c r="D55" t="str">
        <f t="shared" si="14"/>
        <v>TAC</v>
      </c>
      <c r="E55" t="s">
        <v>111</v>
      </c>
      <c r="F55">
        <f t="shared" si="15"/>
        <v>10.9</v>
      </c>
      <c r="G55" s="11">
        <f t="shared" si="3"/>
        <v>1.0830683624801272E-2</v>
      </c>
      <c r="H55" s="9" t="s">
        <v>338</v>
      </c>
      <c r="I55" t="s">
        <v>356</v>
      </c>
      <c r="J55" t="s">
        <v>358</v>
      </c>
      <c r="K55" t="s">
        <v>359</v>
      </c>
      <c r="L55" t="s">
        <v>359</v>
      </c>
      <c r="M55" t="s">
        <v>359</v>
      </c>
      <c r="N55" t="s">
        <v>357</v>
      </c>
      <c r="O55" t="s">
        <v>358</v>
      </c>
      <c r="P55" t="s">
        <v>357</v>
      </c>
      <c r="Q55" t="s">
        <v>356</v>
      </c>
      <c r="R55" t="s">
        <v>356</v>
      </c>
      <c r="S55" t="s">
        <v>359</v>
      </c>
      <c r="T55" t="s">
        <v>357</v>
      </c>
      <c r="U55" t="s">
        <v>359</v>
      </c>
      <c r="V55" t="s">
        <v>356</v>
      </c>
      <c r="W55" t="s">
        <v>356</v>
      </c>
      <c r="X55" t="s">
        <v>357</v>
      </c>
      <c r="Y55" t="s">
        <v>357</v>
      </c>
      <c r="Z55" t="s">
        <v>358</v>
      </c>
      <c r="AA55" t="s">
        <v>358</v>
      </c>
      <c r="AB55" t="s">
        <v>357</v>
      </c>
      <c r="AC55" t="s">
        <v>356</v>
      </c>
      <c r="AD55" t="s">
        <v>358</v>
      </c>
      <c r="AE55" t="s">
        <v>356</v>
      </c>
      <c r="AF55" t="s">
        <v>358</v>
      </c>
      <c r="AG55" t="s">
        <v>357</v>
      </c>
      <c r="AH55" t="s">
        <v>358</v>
      </c>
      <c r="AI55" t="s">
        <v>359</v>
      </c>
      <c r="AJ55" t="s">
        <v>359</v>
      </c>
      <c r="AK55" t="s">
        <v>357</v>
      </c>
      <c r="AL55" t="s">
        <v>359</v>
      </c>
      <c r="AM55" t="s">
        <v>357</v>
      </c>
      <c r="AN55" t="s">
        <v>359</v>
      </c>
      <c r="AO55" t="s">
        <v>357</v>
      </c>
      <c r="AP55" t="s">
        <v>357</v>
      </c>
      <c r="AQ55" t="s">
        <v>356</v>
      </c>
      <c r="AR55" t="s">
        <v>359</v>
      </c>
      <c r="AS55" t="s">
        <v>356</v>
      </c>
      <c r="AT55" t="s">
        <v>356</v>
      </c>
      <c r="AU55" t="s">
        <v>356</v>
      </c>
      <c r="AV55" t="s">
        <v>358</v>
      </c>
      <c r="AW55" t="s">
        <v>356</v>
      </c>
      <c r="AX55" t="s">
        <v>358</v>
      </c>
      <c r="AY55" t="s">
        <v>358</v>
      </c>
      <c r="AZ55" t="s">
        <v>356</v>
      </c>
      <c r="BA55" t="s">
        <v>357</v>
      </c>
      <c r="BB55" t="s">
        <v>358</v>
      </c>
      <c r="BC55" t="s">
        <v>357</v>
      </c>
      <c r="BD55" t="s">
        <v>356</v>
      </c>
      <c r="BE55" t="s">
        <v>358</v>
      </c>
      <c r="BF55" t="s">
        <v>359</v>
      </c>
      <c r="BG55" t="s">
        <v>358</v>
      </c>
      <c r="BH55" t="s">
        <v>358</v>
      </c>
      <c r="BI55" t="s">
        <v>358</v>
      </c>
      <c r="BJ55" t="s">
        <v>357</v>
      </c>
      <c r="BK55" t="s">
        <v>357</v>
      </c>
      <c r="BL55" t="s">
        <v>359</v>
      </c>
      <c r="BM55" t="s">
        <v>356</v>
      </c>
      <c r="BN55" t="s">
        <v>356</v>
      </c>
      <c r="BO55" t="s">
        <v>356</v>
      </c>
      <c r="BP55" t="s">
        <v>357</v>
      </c>
      <c r="BQ55" t="s">
        <v>359</v>
      </c>
      <c r="BR55" t="s">
        <v>359</v>
      </c>
      <c r="BS55" t="s">
        <v>357</v>
      </c>
      <c r="BT55" t="s">
        <v>358</v>
      </c>
      <c r="BU55" t="s">
        <v>357</v>
      </c>
      <c r="BV55" t="s">
        <v>359</v>
      </c>
      <c r="BW55" t="s">
        <v>356</v>
      </c>
      <c r="BX55" t="s">
        <v>358</v>
      </c>
      <c r="BY55" t="s">
        <v>358</v>
      </c>
      <c r="BZ55" t="s">
        <v>358</v>
      </c>
      <c r="CA55" t="s">
        <v>359</v>
      </c>
      <c r="CB55" t="s">
        <v>357</v>
      </c>
      <c r="CC55" t="s">
        <v>356</v>
      </c>
      <c r="CD55" t="s">
        <v>359</v>
      </c>
      <c r="CE55" t="s">
        <v>359</v>
      </c>
      <c r="CF55" t="s">
        <v>356</v>
      </c>
      <c r="CW55">
        <f t="shared" si="4"/>
        <v>20</v>
      </c>
      <c r="CX55">
        <f t="shared" si="5"/>
        <v>19</v>
      </c>
      <c r="CY55">
        <f t="shared" si="6"/>
        <v>18</v>
      </c>
      <c r="CZ55">
        <f t="shared" si="7"/>
        <v>19</v>
      </c>
      <c r="DA55">
        <f t="shared" si="8"/>
        <v>76</v>
      </c>
      <c r="DB55" s="12">
        <f t="shared" si="9"/>
        <v>2.8501799012634926E-3</v>
      </c>
      <c r="DC55" s="12">
        <f t="shared" si="10"/>
        <v>2.707670906200318E-3</v>
      </c>
      <c r="DD55" s="12">
        <f t="shared" si="11"/>
        <v>2.5651619111371434E-3</v>
      </c>
      <c r="DE55" s="12">
        <f t="shared" si="12"/>
        <v>2.707670906200318E-3</v>
      </c>
      <c r="DF55" s="15">
        <f t="shared" si="13"/>
        <v>1.0830683624801272E-2</v>
      </c>
    </row>
    <row r="56" spans="1:110">
      <c r="A56" t="s">
        <v>270</v>
      </c>
      <c r="B56" t="s">
        <v>210</v>
      </c>
      <c r="C56" t="s">
        <v>77</v>
      </c>
      <c r="D56" t="str">
        <f t="shared" si="14"/>
        <v>TCC</v>
      </c>
      <c r="E56" t="s">
        <v>124</v>
      </c>
      <c r="F56">
        <f t="shared" si="15"/>
        <v>7.6</v>
      </c>
      <c r="G56" s="11">
        <f t="shared" si="3"/>
        <v>7.5516693163751982E-3</v>
      </c>
      <c r="H56" s="9" t="s">
        <v>339</v>
      </c>
      <c r="I56" t="s">
        <v>358</v>
      </c>
      <c r="J56" t="s">
        <v>359</v>
      </c>
      <c r="K56" t="s">
        <v>358</v>
      </c>
      <c r="L56" t="s">
        <v>356</v>
      </c>
      <c r="M56" t="s">
        <v>357</v>
      </c>
      <c r="N56" t="s">
        <v>359</v>
      </c>
      <c r="O56" t="s">
        <v>358</v>
      </c>
      <c r="P56" t="s">
        <v>357</v>
      </c>
      <c r="Q56" t="s">
        <v>358</v>
      </c>
      <c r="R56" t="s">
        <v>358</v>
      </c>
      <c r="S56" t="s">
        <v>357</v>
      </c>
      <c r="T56" t="s">
        <v>358</v>
      </c>
      <c r="U56" t="s">
        <v>357</v>
      </c>
      <c r="V56" t="s">
        <v>356</v>
      </c>
      <c r="W56" t="s">
        <v>356</v>
      </c>
      <c r="X56" t="s">
        <v>359</v>
      </c>
      <c r="Y56" t="s">
        <v>358</v>
      </c>
      <c r="Z56" t="s">
        <v>358</v>
      </c>
      <c r="AA56" t="s">
        <v>359</v>
      </c>
      <c r="AB56" t="s">
        <v>356</v>
      </c>
      <c r="AC56" t="s">
        <v>358</v>
      </c>
      <c r="AD56" t="s">
        <v>359</v>
      </c>
      <c r="AE56" t="s">
        <v>356</v>
      </c>
      <c r="AF56" t="s">
        <v>357</v>
      </c>
      <c r="AG56" t="s">
        <v>359</v>
      </c>
      <c r="AH56" t="s">
        <v>356</v>
      </c>
      <c r="AI56" t="s">
        <v>358</v>
      </c>
      <c r="AJ56" t="s">
        <v>356</v>
      </c>
      <c r="AK56" t="s">
        <v>358</v>
      </c>
      <c r="AL56" t="s">
        <v>357</v>
      </c>
      <c r="AM56" t="s">
        <v>359</v>
      </c>
      <c r="AN56" t="s">
        <v>357</v>
      </c>
      <c r="AO56" t="s">
        <v>357</v>
      </c>
      <c r="AP56" t="s">
        <v>359</v>
      </c>
      <c r="AQ56" t="s">
        <v>359</v>
      </c>
      <c r="AR56" t="s">
        <v>356</v>
      </c>
      <c r="AS56" t="s">
        <v>356</v>
      </c>
      <c r="AT56" t="s">
        <v>356</v>
      </c>
      <c r="AU56" t="s">
        <v>359</v>
      </c>
      <c r="AV56" t="s">
        <v>357</v>
      </c>
      <c r="AW56" t="s">
        <v>359</v>
      </c>
      <c r="AX56" t="s">
        <v>356</v>
      </c>
      <c r="AY56" t="s">
        <v>359</v>
      </c>
      <c r="AZ56" t="s">
        <v>358</v>
      </c>
      <c r="BA56" t="s">
        <v>358</v>
      </c>
      <c r="BB56" t="s">
        <v>357</v>
      </c>
      <c r="BC56" t="s">
        <v>356</v>
      </c>
      <c r="BD56" t="s">
        <v>359</v>
      </c>
      <c r="BE56" t="s">
        <v>358</v>
      </c>
      <c r="BF56" t="s">
        <v>356</v>
      </c>
      <c r="BG56" t="s">
        <v>358</v>
      </c>
      <c r="BH56" t="s">
        <v>357</v>
      </c>
      <c r="BI56" t="s">
        <v>357</v>
      </c>
      <c r="BJ56" t="s">
        <v>359</v>
      </c>
      <c r="BK56" t="s">
        <v>358</v>
      </c>
      <c r="BL56" t="s">
        <v>356</v>
      </c>
      <c r="BM56" t="s">
        <v>358</v>
      </c>
      <c r="BN56" t="s">
        <v>357</v>
      </c>
      <c r="BO56" t="s">
        <v>359</v>
      </c>
      <c r="BP56" t="s">
        <v>357</v>
      </c>
      <c r="BQ56" t="s">
        <v>359</v>
      </c>
      <c r="BR56" t="s">
        <v>358</v>
      </c>
      <c r="BS56" t="s">
        <v>357</v>
      </c>
      <c r="BT56" t="s">
        <v>359</v>
      </c>
      <c r="BU56" t="s">
        <v>358</v>
      </c>
      <c r="BV56" t="s">
        <v>356</v>
      </c>
      <c r="BW56" t="s">
        <v>357</v>
      </c>
      <c r="BX56" t="s">
        <v>359</v>
      </c>
      <c r="BY56" t="s">
        <v>358</v>
      </c>
      <c r="BZ56" t="s">
        <v>359</v>
      </c>
      <c r="CA56" t="s">
        <v>357</v>
      </c>
      <c r="CW56">
        <f t="shared" si="4"/>
        <v>15</v>
      </c>
      <c r="CX56">
        <f t="shared" si="5"/>
        <v>17</v>
      </c>
      <c r="CY56">
        <f t="shared" si="6"/>
        <v>19</v>
      </c>
      <c r="CZ56">
        <f t="shared" si="7"/>
        <v>20</v>
      </c>
      <c r="DA56">
        <f t="shared" si="8"/>
        <v>71</v>
      </c>
      <c r="DB56" s="12">
        <f t="shared" si="9"/>
        <v>1.5954230950088447E-3</v>
      </c>
      <c r="DC56" s="12">
        <f t="shared" si="10"/>
        <v>1.8081461743433573E-3</v>
      </c>
      <c r="DD56" s="12">
        <f t="shared" si="11"/>
        <v>2.0208692536778702E-3</v>
      </c>
      <c r="DE56" s="12">
        <f t="shared" si="12"/>
        <v>2.1272307933451261E-3</v>
      </c>
      <c r="DF56" s="15">
        <f t="shared" si="13"/>
        <v>7.551669316375199E-3</v>
      </c>
    </row>
    <row r="57" spans="1:110">
      <c r="A57" t="s">
        <v>271</v>
      </c>
      <c r="B57" t="s">
        <v>211</v>
      </c>
      <c r="C57" t="s">
        <v>84</v>
      </c>
      <c r="D57" t="str">
        <f t="shared" si="14"/>
        <v>TGT</v>
      </c>
      <c r="E57" t="s">
        <v>128</v>
      </c>
      <c r="F57">
        <f t="shared" si="15"/>
        <v>6.3</v>
      </c>
      <c r="G57" s="11">
        <f t="shared" si="3"/>
        <v>6.2599364069952307E-3</v>
      </c>
      <c r="H57" s="9" t="s">
        <v>340</v>
      </c>
      <c r="I57" t="s">
        <v>358</v>
      </c>
      <c r="J57" t="s">
        <v>359</v>
      </c>
      <c r="K57" t="s">
        <v>357</v>
      </c>
      <c r="L57" t="s">
        <v>358</v>
      </c>
      <c r="M57" t="s">
        <v>358</v>
      </c>
      <c r="N57" t="s">
        <v>357</v>
      </c>
      <c r="O57" t="s">
        <v>358</v>
      </c>
      <c r="P57" t="s">
        <v>357</v>
      </c>
      <c r="Q57" t="s">
        <v>358</v>
      </c>
      <c r="R57" t="s">
        <v>358</v>
      </c>
      <c r="S57" t="s">
        <v>359</v>
      </c>
      <c r="T57" t="s">
        <v>357</v>
      </c>
      <c r="U57" t="s">
        <v>359</v>
      </c>
      <c r="V57" t="s">
        <v>356</v>
      </c>
      <c r="W57" t="s">
        <v>356</v>
      </c>
      <c r="X57" t="s">
        <v>359</v>
      </c>
      <c r="Y57" t="s">
        <v>358</v>
      </c>
      <c r="Z57" t="s">
        <v>358</v>
      </c>
      <c r="AA57" t="s">
        <v>359</v>
      </c>
      <c r="AB57" t="s">
        <v>356</v>
      </c>
      <c r="AC57" t="s">
        <v>358</v>
      </c>
      <c r="AD57" t="s">
        <v>356</v>
      </c>
      <c r="AE57" t="s">
        <v>358</v>
      </c>
      <c r="AF57" t="s">
        <v>359</v>
      </c>
      <c r="AG57" t="s">
        <v>356</v>
      </c>
      <c r="AH57" t="s">
        <v>356</v>
      </c>
      <c r="AI57" t="s">
        <v>357</v>
      </c>
      <c r="AJ57" t="s">
        <v>359</v>
      </c>
      <c r="AK57" t="s">
        <v>358</v>
      </c>
      <c r="AL57" t="s">
        <v>359</v>
      </c>
      <c r="AM57" t="s">
        <v>359</v>
      </c>
      <c r="AN57" t="s">
        <v>357</v>
      </c>
      <c r="AO57" t="s">
        <v>357</v>
      </c>
      <c r="AP57" t="s">
        <v>358</v>
      </c>
      <c r="AQ57" t="s">
        <v>357</v>
      </c>
      <c r="AR57" t="s">
        <v>356</v>
      </c>
      <c r="AS57" t="s">
        <v>356</v>
      </c>
      <c r="AT57" t="s">
        <v>358</v>
      </c>
      <c r="AU57" t="s">
        <v>359</v>
      </c>
      <c r="AV57" t="s">
        <v>358</v>
      </c>
      <c r="AW57" t="s">
        <v>356</v>
      </c>
      <c r="AX57" t="s">
        <v>357</v>
      </c>
      <c r="AY57" t="s">
        <v>359</v>
      </c>
      <c r="AZ57" t="s">
        <v>358</v>
      </c>
      <c r="BA57" t="s">
        <v>358</v>
      </c>
      <c r="BB57" t="s">
        <v>357</v>
      </c>
      <c r="BC57" t="s">
        <v>357</v>
      </c>
      <c r="BD57" t="s">
        <v>358</v>
      </c>
      <c r="BE57" t="s">
        <v>359</v>
      </c>
      <c r="BF57" t="s">
        <v>358</v>
      </c>
      <c r="BG57" t="s">
        <v>358</v>
      </c>
      <c r="BH57" t="s">
        <v>358</v>
      </c>
      <c r="BI57" t="s">
        <v>357</v>
      </c>
      <c r="BJ57" t="s">
        <v>357</v>
      </c>
      <c r="BK57" t="s">
        <v>359</v>
      </c>
      <c r="BL57" t="s">
        <v>356</v>
      </c>
      <c r="BM57" t="s">
        <v>356</v>
      </c>
      <c r="BN57" t="s">
        <v>359</v>
      </c>
      <c r="BO57" t="s">
        <v>357</v>
      </c>
      <c r="BP57" t="s">
        <v>359</v>
      </c>
      <c r="BQ57" t="s">
        <v>359</v>
      </c>
      <c r="BR57" t="s">
        <v>357</v>
      </c>
      <c r="BS57" t="s">
        <v>358</v>
      </c>
      <c r="BT57" t="s">
        <v>357</v>
      </c>
      <c r="BU57" t="s">
        <v>359</v>
      </c>
      <c r="BV57" t="s">
        <v>356</v>
      </c>
      <c r="BW57" t="s">
        <v>359</v>
      </c>
      <c r="BX57" t="s">
        <v>359</v>
      </c>
      <c r="BY57" t="s">
        <v>356</v>
      </c>
      <c r="BZ57" t="s">
        <v>358</v>
      </c>
      <c r="CA57" t="s">
        <v>359</v>
      </c>
      <c r="CB57" t="s">
        <v>357</v>
      </c>
      <c r="CW57">
        <f t="shared" si="4"/>
        <v>13</v>
      </c>
      <c r="CX57">
        <f t="shared" si="5"/>
        <v>17</v>
      </c>
      <c r="CY57">
        <f t="shared" si="6"/>
        <v>20</v>
      </c>
      <c r="CZ57">
        <f t="shared" si="7"/>
        <v>22</v>
      </c>
      <c r="DA57">
        <f t="shared" si="8"/>
        <v>72</v>
      </c>
      <c r="DB57" s="12">
        <f t="shared" si="9"/>
        <v>1.1302662957074722E-3</v>
      </c>
      <c r="DC57" s="12">
        <f t="shared" si="10"/>
        <v>1.4780405405405406E-3</v>
      </c>
      <c r="DD57" s="12">
        <f t="shared" si="11"/>
        <v>1.738871224165342E-3</v>
      </c>
      <c r="DE57" s="12">
        <f t="shared" si="12"/>
        <v>1.9127583465818759E-3</v>
      </c>
      <c r="DF57" s="15">
        <f t="shared" si="13"/>
        <v>6.2599364069952307E-3</v>
      </c>
    </row>
    <row r="58" spans="1:110">
      <c r="A58" t="s">
        <v>272</v>
      </c>
      <c r="B58" t="s">
        <v>212</v>
      </c>
      <c r="C58" t="s">
        <v>81</v>
      </c>
      <c r="D58" t="str">
        <f t="shared" si="14"/>
        <v>CAT</v>
      </c>
      <c r="E58" t="s">
        <v>126</v>
      </c>
      <c r="F58">
        <f t="shared" si="15"/>
        <v>11.3</v>
      </c>
      <c r="G58" s="11">
        <f t="shared" si="3"/>
        <v>1.1228139904610494E-2</v>
      </c>
      <c r="H58" s="9" t="s">
        <v>341</v>
      </c>
      <c r="I58" t="s">
        <v>359</v>
      </c>
      <c r="J58" t="s">
        <v>358</v>
      </c>
      <c r="K58" t="s">
        <v>359</v>
      </c>
      <c r="L58" t="s">
        <v>358</v>
      </c>
      <c r="M58" t="s">
        <v>358</v>
      </c>
      <c r="N58" t="s">
        <v>356</v>
      </c>
      <c r="O58" t="s">
        <v>358</v>
      </c>
      <c r="P58" t="s">
        <v>356</v>
      </c>
      <c r="Q58" t="s">
        <v>357</v>
      </c>
      <c r="R58" t="s">
        <v>356</v>
      </c>
      <c r="S58" t="s">
        <v>358</v>
      </c>
      <c r="T58" t="s">
        <v>356</v>
      </c>
      <c r="U58" t="s">
        <v>358</v>
      </c>
      <c r="V58" t="s">
        <v>359</v>
      </c>
      <c r="W58" t="s">
        <v>357</v>
      </c>
      <c r="X58" t="s">
        <v>356</v>
      </c>
      <c r="Y58" t="s">
        <v>357</v>
      </c>
      <c r="Z58" t="s">
        <v>358</v>
      </c>
      <c r="AA58" t="s">
        <v>358</v>
      </c>
      <c r="AB58" t="s">
        <v>357</v>
      </c>
      <c r="AC58" t="s">
        <v>358</v>
      </c>
      <c r="AD58" t="s">
        <v>359</v>
      </c>
      <c r="AE58" t="s">
        <v>358</v>
      </c>
      <c r="AF58" t="s">
        <v>359</v>
      </c>
      <c r="AG58" t="s">
        <v>357</v>
      </c>
      <c r="AH58" t="s">
        <v>359</v>
      </c>
      <c r="AI58" t="s">
        <v>357</v>
      </c>
      <c r="AJ58" t="s">
        <v>358</v>
      </c>
      <c r="AK58" t="s">
        <v>358</v>
      </c>
      <c r="AL58" t="s">
        <v>358</v>
      </c>
      <c r="AM58" t="s">
        <v>358</v>
      </c>
      <c r="AN58" t="s">
        <v>357</v>
      </c>
      <c r="AO58" t="s">
        <v>359</v>
      </c>
      <c r="AP58" t="s">
        <v>357</v>
      </c>
      <c r="AQ58" t="s">
        <v>359</v>
      </c>
      <c r="AR58" t="s">
        <v>356</v>
      </c>
      <c r="AS58" t="s">
        <v>357</v>
      </c>
      <c r="AT58" t="s">
        <v>356</v>
      </c>
      <c r="AU58" t="s">
        <v>356</v>
      </c>
      <c r="AV58" t="s">
        <v>358</v>
      </c>
      <c r="AW58" t="s">
        <v>359</v>
      </c>
      <c r="AX58" t="s">
        <v>359</v>
      </c>
      <c r="AY58" t="s">
        <v>357</v>
      </c>
      <c r="AZ58" t="s">
        <v>357</v>
      </c>
      <c r="BA58" t="s">
        <v>359</v>
      </c>
      <c r="BB58" t="s">
        <v>356</v>
      </c>
      <c r="BC58" t="s">
        <v>359</v>
      </c>
      <c r="BD58" t="s">
        <v>358</v>
      </c>
      <c r="BE58" t="s">
        <v>357</v>
      </c>
      <c r="BF58" t="s">
        <v>356</v>
      </c>
      <c r="BG58" t="s">
        <v>359</v>
      </c>
      <c r="BH58" t="s">
        <v>359</v>
      </c>
      <c r="BI58" t="s">
        <v>358</v>
      </c>
      <c r="BJ58" t="s">
        <v>358</v>
      </c>
      <c r="BK58" t="s">
        <v>358</v>
      </c>
      <c r="BL58" t="s">
        <v>357</v>
      </c>
      <c r="BM58" t="s">
        <v>357</v>
      </c>
      <c r="BN58" t="s">
        <v>359</v>
      </c>
      <c r="BO58" t="s">
        <v>356</v>
      </c>
      <c r="BP58" t="s">
        <v>356</v>
      </c>
      <c r="BQ58" t="s">
        <v>356</v>
      </c>
      <c r="BR58" t="s">
        <v>357</v>
      </c>
      <c r="BS58" t="s">
        <v>359</v>
      </c>
      <c r="BT58" t="s">
        <v>359</v>
      </c>
      <c r="BU58" t="s">
        <v>359</v>
      </c>
      <c r="BV58" t="s">
        <v>358</v>
      </c>
      <c r="BW58" t="s">
        <v>358</v>
      </c>
      <c r="BX58" t="s">
        <v>359</v>
      </c>
      <c r="BY58" t="s">
        <v>357</v>
      </c>
      <c r="BZ58" t="s">
        <v>359</v>
      </c>
      <c r="CA58" t="s">
        <v>359</v>
      </c>
      <c r="CB58" t="s">
        <v>358</v>
      </c>
      <c r="CC58" t="s">
        <v>359</v>
      </c>
      <c r="CD58" t="s">
        <v>357</v>
      </c>
      <c r="CE58" t="s">
        <v>356</v>
      </c>
      <c r="CF58" t="s">
        <v>359</v>
      </c>
      <c r="CG58" t="s">
        <v>359</v>
      </c>
      <c r="CH58" t="s">
        <v>356</v>
      </c>
      <c r="CW58">
        <f t="shared" si="4"/>
        <v>15</v>
      </c>
      <c r="CX58">
        <f t="shared" si="5"/>
        <v>17</v>
      </c>
      <c r="CY58">
        <f t="shared" si="6"/>
        <v>24</v>
      </c>
      <c r="CZ58">
        <f t="shared" si="7"/>
        <v>22</v>
      </c>
      <c r="DA58">
        <f t="shared" si="8"/>
        <v>78</v>
      </c>
      <c r="DB58" s="12">
        <f t="shared" si="9"/>
        <v>2.1592576739635563E-3</v>
      </c>
      <c r="DC58" s="12">
        <f t="shared" si="10"/>
        <v>2.4471586971586976E-3</v>
      </c>
      <c r="DD58" s="12">
        <f t="shared" si="11"/>
        <v>3.4548122783416902E-3</v>
      </c>
      <c r="DE58" s="12">
        <f t="shared" si="12"/>
        <v>3.1669112551465498E-3</v>
      </c>
      <c r="DF58" s="15">
        <f t="shared" si="13"/>
        <v>1.1228139904610494E-2</v>
      </c>
    </row>
    <row r="59" spans="1:110">
      <c r="A59" t="s">
        <v>273</v>
      </c>
      <c r="B59" t="s">
        <v>213</v>
      </c>
      <c r="C59" t="s">
        <v>88</v>
      </c>
      <c r="D59" t="str">
        <f t="shared" si="14"/>
        <v>TAA</v>
      </c>
      <c r="E59" t="s">
        <v>130</v>
      </c>
      <c r="F59">
        <f t="shared" si="15"/>
        <v>1.6</v>
      </c>
      <c r="G59" s="11">
        <f t="shared" si="3"/>
        <v>1.589825119236884E-3</v>
      </c>
      <c r="H59" s="9" t="s">
        <v>342</v>
      </c>
      <c r="I59" t="s">
        <v>356</v>
      </c>
      <c r="J59" t="s">
        <v>359</v>
      </c>
      <c r="K59" t="s">
        <v>359</v>
      </c>
      <c r="L59" t="s">
        <v>359</v>
      </c>
      <c r="M59" t="s">
        <v>359</v>
      </c>
      <c r="N59" t="s">
        <v>357</v>
      </c>
      <c r="O59" t="s">
        <v>358</v>
      </c>
      <c r="P59" t="s">
        <v>357</v>
      </c>
      <c r="Q59" t="s">
        <v>358</v>
      </c>
      <c r="R59" t="s">
        <v>356</v>
      </c>
      <c r="S59" t="s">
        <v>357</v>
      </c>
      <c r="T59" t="s">
        <v>358</v>
      </c>
      <c r="U59" t="s">
        <v>359</v>
      </c>
      <c r="V59" t="s">
        <v>356</v>
      </c>
      <c r="W59" t="s">
        <v>356</v>
      </c>
      <c r="X59" t="s">
        <v>357</v>
      </c>
      <c r="Y59" t="s">
        <v>357</v>
      </c>
      <c r="Z59" t="s">
        <v>358</v>
      </c>
      <c r="AA59" t="s">
        <v>358</v>
      </c>
      <c r="AB59" t="s">
        <v>359</v>
      </c>
      <c r="AC59" t="s">
        <v>356</v>
      </c>
      <c r="AD59" t="s">
        <v>358</v>
      </c>
      <c r="AE59" t="s">
        <v>356</v>
      </c>
      <c r="AF59" t="s">
        <v>359</v>
      </c>
      <c r="AG59" t="s">
        <v>356</v>
      </c>
      <c r="AH59" t="s">
        <v>357</v>
      </c>
      <c r="AI59" t="s">
        <v>358</v>
      </c>
      <c r="AJ59" t="s">
        <v>356</v>
      </c>
      <c r="AK59" t="s">
        <v>359</v>
      </c>
      <c r="AL59" t="s">
        <v>359</v>
      </c>
      <c r="AM59" t="s">
        <v>357</v>
      </c>
      <c r="AN59" t="s">
        <v>358</v>
      </c>
      <c r="AO59" t="s">
        <v>359</v>
      </c>
      <c r="AP59" t="s">
        <v>357</v>
      </c>
      <c r="AQ59" t="s">
        <v>357</v>
      </c>
      <c r="AR59" t="s">
        <v>356</v>
      </c>
      <c r="AS59" t="s">
        <v>356</v>
      </c>
      <c r="AT59" t="s">
        <v>356</v>
      </c>
      <c r="AU59" t="s">
        <v>356</v>
      </c>
      <c r="AV59" t="s">
        <v>359</v>
      </c>
      <c r="AW59" t="s">
        <v>358</v>
      </c>
      <c r="AX59" t="s">
        <v>358</v>
      </c>
      <c r="AY59" t="s">
        <v>358</v>
      </c>
      <c r="AZ59" t="s">
        <v>357</v>
      </c>
      <c r="BA59" t="s">
        <v>357</v>
      </c>
      <c r="BB59" t="s">
        <v>357</v>
      </c>
      <c r="BC59" t="s">
        <v>357</v>
      </c>
      <c r="BD59" t="s">
        <v>359</v>
      </c>
      <c r="BE59" t="s">
        <v>357</v>
      </c>
      <c r="BF59" t="s">
        <v>356</v>
      </c>
      <c r="BG59" t="s">
        <v>359</v>
      </c>
      <c r="BH59" t="s">
        <v>356</v>
      </c>
      <c r="BI59" t="s">
        <v>358</v>
      </c>
      <c r="BJ59" t="s">
        <v>358</v>
      </c>
      <c r="BK59" t="s">
        <v>357</v>
      </c>
      <c r="BL59" t="s">
        <v>357</v>
      </c>
      <c r="BM59" t="s">
        <v>359</v>
      </c>
      <c r="BN59" t="s">
        <v>356</v>
      </c>
      <c r="BO59" t="s">
        <v>356</v>
      </c>
      <c r="BP59" t="s">
        <v>356</v>
      </c>
      <c r="BQ59" t="s">
        <v>357</v>
      </c>
      <c r="BR59" t="s">
        <v>359</v>
      </c>
      <c r="BS59" t="s">
        <v>359</v>
      </c>
      <c r="BT59" t="s">
        <v>357</v>
      </c>
      <c r="BU59" t="s">
        <v>358</v>
      </c>
      <c r="BV59" t="s">
        <v>357</v>
      </c>
      <c r="BW59" t="s">
        <v>359</v>
      </c>
      <c r="BX59" t="s">
        <v>356</v>
      </c>
      <c r="BY59" t="s">
        <v>358</v>
      </c>
      <c r="BZ59" t="s">
        <v>358</v>
      </c>
      <c r="CA59" t="s">
        <v>358</v>
      </c>
      <c r="CB59" t="s">
        <v>358</v>
      </c>
      <c r="CC59" t="s">
        <v>357</v>
      </c>
      <c r="CD59" t="s">
        <v>356</v>
      </c>
      <c r="CW59">
        <f t="shared" si="4"/>
        <v>19</v>
      </c>
      <c r="CX59">
        <f t="shared" si="5"/>
        <v>20</v>
      </c>
      <c r="CY59">
        <f t="shared" si="6"/>
        <v>17</v>
      </c>
      <c r="CZ59">
        <f t="shared" si="7"/>
        <v>18</v>
      </c>
      <c r="DA59">
        <f t="shared" si="8"/>
        <v>74</v>
      </c>
      <c r="DB59" s="12">
        <f t="shared" si="9"/>
        <v>4.0819834142568641E-4</v>
      </c>
      <c r="DC59" s="12">
        <f t="shared" si="10"/>
        <v>4.2968246465861733E-4</v>
      </c>
      <c r="DD59" s="12">
        <f t="shared" si="11"/>
        <v>3.652300949598247E-4</v>
      </c>
      <c r="DE59" s="12">
        <f t="shared" si="12"/>
        <v>3.8671421819275555E-4</v>
      </c>
      <c r="DF59" s="15">
        <f t="shared" si="13"/>
        <v>1.589825119236884E-3</v>
      </c>
    </row>
    <row r="60" spans="1:110">
      <c r="A60" t="s">
        <v>274</v>
      </c>
      <c r="B60" t="s">
        <v>214</v>
      </c>
      <c r="C60" t="s">
        <v>71</v>
      </c>
      <c r="D60" t="str">
        <f t="shared" si="14"/>
        <v>TTT</v>
      </c>
      <c r="E60" t="s">
        <v>122</v>
      </c>
      <c r="F60">
        <f t="shared" si="15"/>
        <v>29.1</v>
      </c>
      <c r="G60" s="11">
        <f t="shared" si="3"/>
        <v>2.8914944356120829E-2</v>
      </c>
      <c r="H60" s="9" t="s">
        <v>343</v>
      </c>
      <c r="I60" t="s">
        <v>358</v>
      </c>
      <c r="J60" t="s">
        <v>358</v>
      </c>
      <c r="K60" t="s">
        <v>358</v>
      </c>
      <c r="L60" t="s">
        <v>358</v>
      </c>
      <c r="M60" t="s">
        <v>357</v>
      </c>
      <c r="N60" t="s">
        <v>356</v>
      </c>
      <c r="O60" t="s">
        <v>357</v>
      </c>
      <c r="P60" t="s">
        <v>357</v>
      </c>
      <c r="Q60" t="s">
        <v>358</v>
      </c>
      <c r="R60" t="s">
        <v>358</v>
      </c>
      <c r="S60" t="s">
        <v>359</v>
      </c>
      <c r="T60" t="s">
        <v>356</v>
      </c>
      <c r="U60" t="s">
        <v>357</v>
      </c>
      <c r="V60" t="s">
        <v>356</v>
      </c>
      <c r="W60" t="s">
        <v>358</v>
      </c>
      <c r="X60" t="s">
        <v>359</v>
      </c>
      <c r="Y60" t="s">
        <v>358</v>
      </c>
      <c r="Z60" t="s">
        <v>358</v>
      </c>
      <c r="AA60" t="s">
        <v>359</v>
      </c>
      <c r="AB60" t="s">
        <v>356</v>
      </c>
      <c r="AC60" t="s">
        <v>356</v>
      </c>
      <c r="AD60" t="s">
        <v>358</v>
      </c>
      <c r="AE60" t="s">
        <v>357</v>
      </c>
      <c r="AF60" t="s">
        <v>358</v>
      </c>
      <c r="AG60" t="s">
        <v>359</v>
      </c>
      <c r="AH60" t="s">
        <v>356</v>
      </c>
      <c r="AI60" t="s">
        <v>357</v>
      </c>
      <c r="AJ60" t="s">
        <v>359</v>
      </c>
      <c r="AK60" t="s">
        <v>358</v>
      </c>
      <c r="AL60" t="s">
        <v>358</v>
      </c>
      <c r="AM60" t="s">
        <v>356</v>
      </c>
      <c r="AN60" t="s">
        <v>359</v>
      </c>
      <c r="AO60" t="s">
        <v>357</v>
      </c>
      <c r="AP60" t="s">
        <v>357</v>
      </c>
      <c r="AQ60" t="s">
        <v>357</v>
      </c>
      <c r="AR60" t="s">
        <v>357</v>
      </c>
      <c r="AS60" t="s">
        <v>356</v>
      </c>
      <c r="AT60" t="s">
        <v>356</v>
      </c>
      <c r="AU60" t="s">
        <v>357</v>
      </c>
      <c r="AV60" t="s">
        <v>359</v>
      </c>
      <c r="AW60" t="s">
        <v>359</v>
      </c>
      <c r="AX60" t="s">
        <v>358</v>
      </c>
      <c r="AY60" t="s">
        <v>356</v>
      </c>
      <c r="AZ60" t="s">
        <v>359</v>
      </c>
      <c r="BA60" t="s">
        <v>357</v>
      </c>
      <c r="BB60" t="s">
        <v>357</v>
      </c>
      <c r="BC60" t="s">
        <v>356</v>
      </c>
      <c r="BD60" t="s">
        <v>358</v>
      </c>
      <c r="BE60" t="s">
        <v>356</v>
      </c>
      <c r="BF60" t="s">
        <v>359</v>
      </c>
      <c r="BG60" t="s">
        <v>356</v>
      </c>
      <c r="BH60" t="s">
        <v>358</v>
      </c>
      <c r="BI60" t="s">
        <v>358</v>
      </c>
      <c r="BJ60" t="s">
        <v>357</v>
      </c>
      <c r="BK60" t="s">
        <v>357</v>
      </c>
      <c r="BL60" t="s">
        <v>359</v>
      </c>
      <c r="BM60" t="s">
        <v>358</v>
      </c>
      <c r="BN60" t="s">
        <v>356</v>
      </c>
      <c r="BO60" t="s">
        <v>359</v>
      </c>
      <c r="BP60" t="s">
        <v>357</v>
      </c>
      <c r="BQ60" t="s">
        <v>359</v>
      </c>
      <c r="BR60" t="s">
        <v>359</v>
      </c>
      <c r="BS60" t="s">
        <v>357</v>
      </c>
      <c r="BT60" t="s">
        <v>358</v>
      </c>
      <c r="BU60" t="s">
        <v>357</v>
      </c>
      <c r="BV60" t="s">
        <v>356</v>
      </c>
      <c r="BW60" t="s">
        <v>357</v>
      </c>
      <c r="BX60" t="s">
        <v>356</v>
      </c>
      <c r="BY60" t="s">
        <v>359</v>
      </c>
      <c r="BZ60" t="s">
        <v>359</v>
      </c>
      <c r="CA60" t="s">
        <v>359</v>
      </c>
      <c r="CB60" t="s">
        <v>359</v>
      </c>
      <c r="CC60" t="s">
        <v>356</v>
      </c>
      <c r="CD60" t="s">
        <v>359</v>
      </c>
      <c r="CE60" t="s">
        <v>359</v>
      </c>
      <c r="CF60" t="s">
        <v>356</v>
      </c>
      <c r="CW60">
        <f t="shared" si="4"/>
        <v>18</v>
      </c>
      <c r="CX60">
        <f t="shared" si="5"/>
        <v>19</v>
      </c>
      <c r="CY60">
        <f t="shared" si="6"/>
        <v>20</v>
      </c>
      <c r="CZ60">
        <f t="shared" si="7"/>
        <v>19</v>
      </c>
      <c r="DA60">
        <f t="shared" si="8"/>
        <v>76</v>
      </c>
      <c r="DB60" s="12">
        <f t="shared" si="9"/>
        <v>6.8482762948707228E-3</v>
      </c>
      <c r="DC60" s="12">
        <f t="shared" si="10"/>
        <v>7.2287360890302072E-3</v>
      </c>
      <c r="DD60" s="12">
        <f t="shared" si="11"/>
        <v>7.6091958831896924E-3</v>
      </c>
      <c r="DE60" s="12">
        <f t="shared" si="12"/>
        <v>7.2287360890302072E-3</v>
      </c>
      <c r="DF60" s="15">
        <f t="shared" si="13"/>
        <v>2.8914944356120829E-2</v>
      </c>
    </row>
    <row r="61" spans="1:110">
      <c r="A61" t="s">
        <v>275</v>
      </c>
      <c r="B61" t="s">
        <v>215</v>
      </c>
      <c r="C61" t="s">
        <v>59</v>
      </c>
      <c r="D61" t="str">
        <f t="shared" si="14"/>
        <v>GAG</v>
      </c>
      <c r="E61" t="s">
        <v>94</v>
      </c>
      <c r="F61">
        <f t="shared" si="15"/>
        <v>14.9</v>
      </c>
      <c r="G61" s="11">
        <f t="shared" si="3"/>
        <v>1.4805246422893482E-2</v>
      </c>
      <c r="H61" s="9" t="s">
        <v>344</v>
      </c>
      <c r="I61" t="s">
        <v>358</v>
      </c>
      <c r="J61" t="s">
        <v>359</v>
      </c>
      <c r="K61" t="s">
        <v>357</v>
      </c>
      <c r="L61" t="s">
        <v>359</v>
      </c>
      <c r="M61" t="s">
        <v>359</v>
      </c>
      <c r="N61" t="s">
        <v>359</v>
      </c>
      <c r="O61" t="s">
        <v>358</v>
      </c>
      <c r="P61" t="s">
        <v>357</v>
      </c>
      <c r="Q61" t="s">
        <v>358</v>
      </c>
      <c r="R61" t="s">
        <v>358</v>
      </c>
      <c r="S61" t="s">
        <v>359</v>
      </c>
      <c r="T61" t="s">
        <v>358</v>
      </c>
      <c r="U61" t="s">
        <v>356</v>
      </c>
      <c r="V61" t="s">
        <v>356</v>
      </c>
      <c r="W61" t="s">
        <v>356</v>
      </c>
      <c r="X61" t="s">
        <v>357</v>
      </c>
      <c r="Y61" t="s">
        <v>357</v>
      </c>
      <c r="Z61" t="s">
        <v>358</v>
      </c>
      <c r="AA61" t="s">
        <v>358</v>
      </c>
      <c r="AB61" t="s">
        <v>357</v>
      </c>
      <c r="AC61" t="s">
        <v>356</v>
      </c>
      <c r="AD61" t="s">
        <v>356</v>
      </c>
      <c r="AE61" t="s">
        <v>356</v>
      </c>
      <c r="AF61" t="s">
        <v>359</v>
      </c>
      <c r="AG61" t="s">
        <v>358</v>
      </c>
      <c r="AH61" t="s">
        <v>359</v>
      </c>
      <c r="AI61" t="s">
        <v>357</v>
      </c>
      <c r="AJ61" t="s">
        <v>357</v>
      </c>
      <c r="AK61" t="s">
        <v>359</v>
      </c>
      <c r="AL61" t="s">
        <v>359</v>
      </c>
      <c r="AM61" t="s">
        <v>358</v>
      </c>
      <c r="AN61" t="s">
        <v>357</v>
      </c>
      <c r="AO61" t="s">
        <v>357</v>
      </c>
      <c r="AP61" t="s">
        <v>357</v>
      </c>
      <c r="AQ61" t="s">
        <v>358</v>
      </c>
      <c r="AR61" t="s">
        <v>356</v>
      </c>
      <c r="AS61" t="s">
        <v>358</v>
      </c>
      <c r="AT61" t="s">
        <v>358</v>
      </c>
      <c r="AU61" t="s">
        <v>358</v>
      </c>
      <c r="AV61" t="s">
        <v>356</v>
      </c>
      <c r="AW61" t="s">
        <v>359</v>
      </c>
      <c r="AX61" t="s">
        <v>358</v>
      </c>
      <c r="AY61" t="s">
        <v>356</v>
      </c>
      <c r="AZ61" t="s">
        <v>356</v>
      </c>
      <c r="BA61" t="s">
        <v>356</v>
      </c>
      <c r="BB61" t="s">
        <v>357</v>
      </c>
      <c r="BC61" t="s">
        <v>357</v>
      </c>
      <c r="BD61" t="s">
        <v>357</v>
      </c>
      <c r="BE61" t="s">
        <v>357</v>
      </c>
      <c r="BF61" t="s">
        <v>357</v>
      </c>
      <c r="BG61" t="s">
        <v>356</v>
      </c>
      <c r="BH61" t="s">
        <v>359</v>
      </c>
      <c r="BI61" t="s">
        <v>357</v>
      </c>
      <c r="BJ61" t="s">
        <v>359</v>
      </c>
      <c r="BK61" t="s">
        <v>357</v>
      </c>
      <c r="BL61" t="s">
        <v>357</v>
      </c>
      <c r="BM61" t="s">
        <v>357</v>
      </c>
      <c r="BN61" t="s">
        <v>359</v>
      </c>
      <c r="BO61" t="s">
        <v>356</v>
      </c>
      <c r="BP61" t="s">
        <v>356</v>
      </c>
      <c r="BQ61" t="s">
        <v>359</v>
      </c>
      <c r="BR61" t="s">
        <v>357</v>
      </c>
      <c r="BS61" t="s">
        <v>359</v>
      </c>
      <c r="BT61" t="s">
        <v>359</v>
      </c>
      <c r="BU61" t="s">
        <v>357</v>
      </c>
      <c r="BV61" t="s">
        <v>358</v>
      </c>
      <c r="BW61" t="s">
        <v>357</v>
      </c>
      <c r="BX61" t="s">
        <v>359</v>
      </c>
      <c r="BY61" t="s">
        <v>358</v>
      </c>
      <c r="BZ61" t="s">
        <v>358</v>
      </c>
      <c r="CA61" t="s">
        <v>358</v>
      </c>
      <c r="CB61" t="s">
        <v>356</v>
      </c>
      <c r="CC61" t="s">
        <v>358</v>
      </c>
      <c r="CD61" t="s">
        <v>357</v>
      </c>
      <c r="CE61" t="s">
        <v>356</v>
      </c>
      <c r="CF61" t="s">
        <v>359</v>
      </c>
      <c r="CG61" t="s">
        <v>359</v>
      </c>
      <c r="CH61" t="s">
        <v>356</v>
      </c>
      <c r="CW61">
        <f t="shared" si="4"/>
        <v>17</v>
      </c>
      <c r="CX61">
        <f t="shared" si="5"/>
        <v>23</v>
      </c>
      <c r="CY61">
        <f t="shared" si="6"/>
        <v>19</v>
      </c>
      <c r="CZ61">
        <f t="shared" si="7"/>
        <v>19</v>
      </c>
      <c r="DA61">
        <f t="shared" si="8"/>
        <v>78</v>
      </c>
      <c r="DB61" s="12">
        <f t="shared" si="9"/>
        <v>3.2267844767844768E-3</v>
      </c>
      <c r="DC61" s="12">
        <f t="shared" si="10"/>
        <v>4.3656495862378214E-3</v>
      </c>
      <c r="DD61" s="12">
        <f t="shared" si="11"/>
        <v>3.6064061799355915E-3</v>
      </c>
      <c r="DE61" s="12">
        <f t="shared" si="12"/>
        <v>3.6064061799355915E-3</v>
      </c>
      <c r="DF61" s="15">
        <f t="shared" si="13"/>
        <v>1.4805246422893482E-2</v>
      </c>
    </row>
    <row r="62" spans="1:110">
      <c r="A62" t="s">
        <v>276</v>
      </c>
      <c r="B62" t="s">
        <v>216</v>
      </c>
      <c r="C62" t="s">
        <v>69</v>
      </c>
      <c r="D62" t="str">
        <f t="shared" si="14"/>
        <v>TAG</v>
      </c>
      <c r="E62" t="s">
        <v>121</v>
      </c>
      <c r="F62">
        <f t="shared" si="15"/>
        <v>0.9</v>
      </c>
      <c r="G62" s="11">
        <f t="shared" si="3"/>
        <v>8.9427662957074726E-4</v>
      </c>
      <c r="H62" s="9" t="s">
        <v>345</v>
      </c>
      <c r="I62" t="s">
        <v>358</v>
      </c>
      <c r="J62" t="s">
        <v>359</v>
      </c>
      <c r="K62" t="s">
        <v>359</v>
      </c>
      <c r="L62" t="s">
        <v>359</v>
      </c>
      <c r="M62" t="s">
        <v>357</v>
      </c>
      <c r="N62" t="s">
        <v>357</v>
      </c>
      <c r="O62" t="s">
        <v>358</v>
      </c>
      <c r="P62" t="s">
        <v>357</v>
      </c>
      <c r="Q62" t="s">
        <v>358</v>
      </c>
      <c r="R62" t="s">
        <v>356</v>
      </c>
      <c r="S62" t="s">
        <v>359</v>
      </c>
      <c r="T62" t="s">
        <v>358</v>
      </c>
      <c r="U62" t="s">
        <v>359</v>
      </c>
      <c r="V62" t="s">
        <v>356</v>
      </c>
      <c r="W62" t="s">
        <v>356</v>
      </c>
      <c r="X62" t="s">
        <v>357</v>
      </c>
      <c r="Y62" t="s">
        <v>357</v>
      </c>
      <c r="Z62" t="s">
        <v>358</v>
      </c>
      <c r="AA62" t="s">
        <v>358</v>
      </c>
      <c r="AB62" t="s">
        <v>359</v>
      </c>
      <c r="AC62" t="s">
        <v>356</v>
      </c>
      <c r="AD62" t="s">
        <v>358</v>
      </c>
      <c r="AE62" t="s">
        <v>356</v>
      </c>
      <c r="AF62" t="s">
        <v>359</v>
      </c>
      <c r="AG62" t="s">
        <v>358</v>
      </c>
      <c r="AH62" t="s">
        <v>357</v>
      </c>
      <c r="AI62" t="s">
        <v>356</v>
      </c>
      <c r="AJ62" t="s">
        <v>358</v>
      </c>
      <c r="AK62" t="s">
        <v>359</v>
      </c>
      <c r="AL62" t="s">
        <v>359</v>
      </c>
      <c r="AM62" t="s">
        <v>359</v>
      </c>
      <c r="AN62" t="s">
        <v>358</v>
      </c>
      <c r="AO62" t="s">
        <v>359</v>
      </c>
      <c r="AP62" t="s">
        <v>357</v>
      </c>
      <c r="AQ62" t="s">
        <v>357</v>
      </c>
      <c r="AR62" t="s">
        <v>356</v>
      </c>
      <c r="AS62" t="s">
        <v>358</v>
      </c>
      <c r="AT62" t="s">
        <v>356</v>
      </c>
      <c r="AU62" t="s">
        <v>359</v>
      </c>
      <c r="AV62" t="s">
        <v>359</v>
      </c>
      <c r="AW62" t="s">
        <v>358</v>
      </c>
      <c r="AX62" t="s">
        <v>358</v>
      </c>
      <c r="AY62" t="s">
        <v>358</v>
      </c>
      <c r="AZ62" t="s">
        <v>357</v>
      </c>
      <c r="BA62" t="s">
        <v>357</v>
      </c>
      <c r="BB62" t="s">
        <v>357</v>
      </c>
      <c r="BC62" t="s">
        <v>358</v>
      </c>
      <c r="BD62" t="s">
        <v>357</v>
      </c>
      <c r="BE62" t="s">
        <v>357</v>
      </c>
      <c r="BF62" t="s">
        <v>358</v>
      </c>
      <c r="BG62" t="s">
        <v>359</v>
      </c>
      <c r="BH62" t="s">
        <v>356</v>
      </c>
      <c r="BI62" t="s">
        <v>358</v>
      </c>
      <c r="BJ62" t="s">
        <v>358</v>
      </c>
      <c r="BK62" t="s">
        <v>357</v>
      </c>
      <c r="BL62" t="s">
        <v>357</v>
      </c>
      <c r="BM62" t="s">
        <v>359</v>
      </c>
      <c r="BN62" t="s">
        <v>356</v>
      </c>
      <c r="BO62" t="s">
        <v>356</v>
      </c>
      <c r="BP62" t="s">
        <v>359</v>
      </c>
      <c r="BQ62" t="s">
        <v>357</v>
      </c>
      <c r="BR62" t="s">
        <v>359</v>
      </c>
      <c r="BS62" t="s">
        <v>359</v>
      </c>
      <c r="BT62" t="s">
        <v>357</v>
      </c>
      <c r="BU62" t="s">
        <v>358</v>
      </c>
      <c r="BV62" t="s">
        <v>357</v>
      </c>
      <c r="BW62" t="s">
        <v>359</v>
      </c>
      <c r="BX62" t="s">
        <v>356</v>
      </c>
      <c r="BY62" t="s">
        <v>356</v>
      </c>
      <c r="BZ62" t="s">
        <v>358</v>
      </c>
      <c r="CA62" t="s">
        <v>358</v>
      </c>
      <c r="CB62" t="s">
        <v>358</v>
      </c>
      <c r="CC62" t="s">
        <v>357</v>
      </c>
      <c r="CD62" t="s">
        <v>356</v>
      </c>
      <c r="CW62">
        <f t="shared" si="4"/>
        <v>14</v>
      </c>
      <c r="CX62">
        <f t="shared" si="5"/>
        <v>19</v>
      </c>
      <c r="CY62">
        <f t="shared" si="6"/>
        <v>19</v>
      </c>
      <c r="CZ62">
        <f t="shared" si="7"/>
        <v>22</v>
      </c>
      <c r="DA62">
        <f t="shared" si="8"/>
        <v>74</v>
      </c>
      <c r="DB62" s="12">
        <f t="shared" si="9"/>
        <v>1.6918747045933057E-4</v>
      </c>
      <c r="DC62" s="12">
        <f t="shared" si="10"/>
        <v>2.2961156705194862E-4</v>
      </c>
      <c r="DD62" s="12">
        <f t="shared" si="11"/>
        <v>2.2961156705194862E-4</v>
      </c>
      <c r="DE62" s="12">
        <f t="shared" si="12"/>
        <v>2.6586602500751946E-4</v>
      </c>
      <c r="DF62" s="15">
        <f t="shared" si="13"/>
        <v>8.9427662957074715E-4</v>
      </c>
    </row>
    <row r="63" spans="1:110">
      <c r="A63" t="s">
        <v>277</v>
      </c>
      <c r="B63" t="s">
        <v>217</v>
      </c>
      <c r="C63" t="s">
        <v>49</v>
      </c>
      <c r="D63" t="str">
        <f t="shared" si="14"/>
        <v>TGG</v>
      </c>
      <c r="E63" t="s">
        <v>108</v>
      </c>
      <c r="F63">
        <f t="shared" si="15"/>
        <v>14.2</v>
      </c>
      <c r="G63" s="11">
        <f t="shared" si="3"/>
        <v>1.4109697933227345E-2</v>
      </c>
      <c r="H63" s="9" t="s">
        <v>346</v>
      </c>
      <c r="I63" t="s">
        <v>359</v>
      </c>
      <c r="J63" t="s">
        <v>358</v>
      </c>
      <c r="K63" t="s">
        <v>358</v>
      </c>
      <c r="L63" t="s">
        <v>358</v>
      </c>
      <c r="M63" t="s">
        <v>356</v>
      </c>
      <c r="N63" t="s">
        <v>357</v>
      </c>
      <c r="O63" t="s">
        <v>358</v>
      </c>
      <c r="P63" t="s">
        <v>357</v>
      </c>
      <c r="Q63" t="s">
        <v>356</v>
      </c>
      <c r="R63" t="s">
        <v>356</v>
      </c>
      <c r="S63" t="s">
        <v>357</v>
      </c>
      <c r="T63" t="s">
        <v>357</v>
      </c>
      <c r="U63" t="s">
        <v>359</v>
      </c>
      <c r="V63" t="s">
        <v>356</v>
      </c>
      <c r="W63" t="s">
        <v>358</v>
      </c>
      <c r="X63" t="s">
        <v>357</v>
      </c>
      <c r="Y63" t="s">
        <v>358</v>
      </c>
      <c r="Z63" t="s">
        <v>358</v>
      </c>
      <c r="AA63" t="s">
        <v>357</v>
      </c>
      <c r="AB63" t="s">
        <v>359</v>
      </c>
      <c r="AC63" t="s">
        <v>357</v>
      </c>
      <c r="AD63" t="s">
        <v>356</v>
      </c>
      <c r="AE63" t="s">
        <v>358</v>
      </c>
      <c r="AF63" t="s">
        <v>356</v>
      </c>
      <c r="AG63" t="s">
        <v>356</v>
      </c>
      <c r="AH63" t="s">
        <v>358</v>
      </c>
      <c r="AI63" t="s">
        <v>359</v>
      </c>
      <c r="AJ63" t="s">
        <v>359</v>
      </c>
      <c r="AK63" t="s">
        <v>357</v>
      </c>
      <c r="AL63" t="s">
        <v>357</v>
      </c>
      <c r="AM63" t="s">
        <v>358</v>
      </c>
      <c r="AN63" t="s">
        <v>357</v>
      </c>
      <c r="AO63" t="s">
        <v>357</v>
      </c>
      <c r="AP63" t="s">
        <v>357</v>
      </c>
      <c r="AQ63" t="s">
        <v>357</v>
      </c>
      <c r="AR63" t="s">
        <v>358</v>
      </c>
      <c r="AS63" t="s">
        <v>358</v>
      </c>
      <c r="AT63" t="s">
        <v>358</v>
      </c>
      <c r="AU63" t="s">
        <v>358</v>
      </c>
      <c r="AV63" t="s">
        <v>356</v>
      </c>
      <c r="AW63" t="s">
        <v>359</v>
      </c>
      <c r="AX63" t="s">
        <v>356</v>
      </c>
      <c r="AY63" t="s">
        <v>356</v>
      </c>
      <c r="AZ63" t="s">
        <v>358</v>
      </c>
      <c r="BA63" t="s">
        <v>358</v>
      </c>
      <c r="BB63" t="s">
        <v>356</v>
      </c>
      <c r="BC63" t="s">
        <v>358</v>
      </c>
      <c r="BD63" t="s">
        <v>357</v>
      </c>
      <c r="BE63" t="s">
        <v>359</v>
      </c>
      <c r="BF63" t="s">
        <v>358</v>
      </c>
      <c r="BG63" t="s">
        <v>357</v>
      </c>
      <c r="BH63" t="s">
        <v>356</v>
      </c>
      <c r="BI63" t="s">
        <v>358</v>
      </c>
      <c r="BJ63" t="s">
        <v>358</v>
      </c>
      <c r="BK63" t="s">
        <v>357</v>
      </c>
      <c r="BL63" t="s">
        <v>357</v>
      </c>
      <c r="BM63" t="s">
        <v>359</v>
      </c>
      <c r="BN63" t="s">
        <v>356</v>
      </c>
      <c r="BO63" t="s">
        <v>356</v>
      </c>
      <c r="BP63" t="s">
        <v>356</v>
      </c>
      <c r="BQ63" t="s">
        <v>357</v>
      </c>
      <c r="BR63" t="s">
        <v>359</v>
      </c>
      <c r="BS63" t="s">
        <v>359</v>
      </c>
      <c r="BT63" t="s">
        <v>357</v>
      </c>
      <c r="BU63" t="s">
        <v>356</v>
      </c>
      <c r="BV63" t="s">
        <v>359</v>
      </c>
      <c r="BW63" t="s">
        <v>359</v>
      </c>
      <c r="BX63" t="s">
        <v>356</v>
      </c>
      <c r="BY63" t="s">
        <v>357</v>
      </c>
      <c r="BZ63" t="s">
        <v>359</v>
      </c>
      <c r="CA63" t="s">
        <v>359</v>
      </c>
      <c r="CB63" t="s">
        <v>359</v>
      </c>
      <c r="CC63" t="s">
        <v>358</v>
      </c>
      <c r="CD63" t="s">
        <v>356</v>
      </c>
      <c r="CE63" t="s">
        <v>359</v>
      </c>
      <c r="CF63" t="s">
        <v>359</v>
      </c>
      <c r="CG63" t="s">
        <v>356</v>
      </c>
      <c r="CW63">
        <f t="shared" si="4"/>
        <v>19</v>
      </c>
      <c r="CX63">
        <f t="shared" si="5"/>
        <v>20</v>
      </c>
      <c r="CY63">
        <f t="shared" si="6"/>
        <v>17</v>
      </c>
      <c r="CZ63">
        <f t="shared" si="7"/>
        <v>21</v>
      </c>
      <c r="DA63">
        <f t="shared" si="8"/>
        <v>77</v>
      </c>
      <c r="DB63" s="12">
        <f t="shared" si="9"/>
        <v>3.4816137757314233E-3</v>
      </c>
      <c r="DC63" s="12">
        <f t="shared" si="10"/>
        <v>3.6648566060330763E-3</v>
      </c>
      <c r="DD63" s="12">
        <f t="shared" si="11"/>
        <v>3.1151281151281149E-3</v>
      </c>
      <c r="DE63" s="12">
        <f t="shared" si="12"/>
        <v>3.8480994363347303E-3</v>
      </c>
      <c r="DF63" s="15">
        <f t="shared" si="13"/>
        <v>1.4109697933227344E-2</v>
      </c>
    </row>
    <row r="64" spans="1:110">
      <c r="A64" t="s">
        <v>278</v>
      </c>
      <c r="B64" t="s">
        <v>218</v>
      </c>
      <c r="C64" t="s">
        <v>50</v>
      </c>
      <c r="D64" t="str">
        <f t="shared" si="14"/>
        <v>CAA</v>
      </c>
      <c r="E64" t="s">
        <v>91</v>
      </c>
      <c r="F64">
        <f t="shared" si="15"/>
        <v>39.700000000000003</v>
      </c>
      <c r="G64" s="11">
        <f t="shared" si="3"/>
        <v>3.944753577106519E-2</v>
      </c>
      <c r="H64" s="9" t="s">
        <v>347</v>
      </c>
      <c r="I64" t="s">
        <v>356</v>
      </c>
      <c r="J64" t="s">
        <v>359</v>
      </c>
      <c r="K64" t="s">
        <v>357</v>
      </c>
      <c r="L64" t="s">
        <v>359</v>
      </c>
      <c r="M64" t="s">
        <v>359</v>
      </c>
      <c r="N64" t="s">
        <v>357</v>
      </c>
      <c r="O64" t="s">
        <v>358</v>
      </c>
      <c r="P64" t="s">
        <v>357</v>
      </c>
      <c r="Q64" t="s">
        <v>356</v>
      </c>
      <c r="R64" t="s">
        <v>358</v>
      </c>
      <c r="S64" t="s">
        <v>359</v>
      </c>
      <c r="T64" t="s">
        <v>359</v>
      </c>
      <c r="U64" t="s">
        <v>359</v>
      </c>
      <c r="V64" t="s">
        <v>356</v>
      </c>
      <c r="W64" t="s">
        <v>356</v>
      </c>
      <c r="X64" t="s">
        <v>357</v>
      </c>
      <c r="Y64" t="s">
        <v>357</v>
      </c>
      <c r="Z64" t="s">
        <v>358</v>
      </c>
      <c r="AA64" t="s">
        <v>358</v>
      </c>
      <c r="AB64" t="s">
        <v>359</v>
      </c>
      <c r="AC64" t="s">
        <v>356</v>
      </c>
      <c r="AD64" t="s">
        <v>358</v>
      </c>
      <c r="AE64" t="s">
        <v>356</v>
      </c>
      <c r="AF64" t="s">
        <v>358</v>
      </c>
      <c r="AG64" t="s">
        <v>358</v>
      </c>
      <c r="AH64" t="s">
        <v>359</v>
      </c>
      <c r="AI64" t="s">
        <v>358</v>
      </c>
      <c r="AJ64" t="s">
        <v>358</v>
      </c>
      <c r="AK64" t="s">
        <v>359</v>
      </c>
      <c r="AL64" t="s">
        <v>357</v>
      </c>
      <c r="AM64" t="s">
        <v>358</v>
      </c>
      <c r="AN64" t="s">
        <v>357</v>
      </c>
      <c r="AO64" t="s">
        <v>357</v>
      </c>
      <c r="AP64" t="s">
        <v>357</v>
      </c>
      <c r="AQ64" t="s">
        <v>359</v>
      </c>
      <c r="AR64" t="s">
        <v>356</v>
      </c>
      <c r="AS64" t="s">
        <v>356</v>
      </c>
      <c r="AT64" t="s">
        <v>356</v>
      </c>
      <c r="AU64" t="s">
        <v>356</v>
      </c>
      <c r="AV64" t="s">
        <v>356</v>
      </c>
      <c r="AW64" t="s">
        <v>359</v>
      </c>
      <c r="AX64" t="s">
        <v>356</v>
      </c>
      <c r="AY64" t="s">
        <v>358</v>
      </c>
      <c r="AZ64" t="s">
        <v>357</v>
      </c>
      <c r="BA64" t="s">
        <v>359</v>
      </c>
      <c r="BB64" t="s">
        <v>357</v>
      </c>
      <c r="BC64" t="s">
        <v>358</v>
      </c>
      <c r="BD64" t="s">
        <v>357</v>
      </c>
      <c r="BE64" t="s">
        <v>358</v>
      </c>
      <c r="BF64" t="s">
        <v>357</v>
      </c>
      <c r="BG64" t="s">
        <v>356</v>
      </c>
      <c r="BH64" t="s">
        <v>357</v>
      </c>
      <c r="BI64" t="s">
        <v>358</v>
      </c>
      <c r="BJ64" t="s">
        <v>358</v>
      </c>
      <c r="BK64" t="s">
        <v>358</v>
      </c>
      <c r="BL64" t="s">
        <v>357</v>
      </c>
      <c r="BM64" t="s">
        <v>357</v>
      </c>
      <c r="BN64" t="s">
        <v>359</v>
      </c>
      <c r="BO64" t="s">
        <v>356</v>
      </c>
      <c r="BP64" t="s">
        <v>356</v>
      </c>
      <c r="BQ64" t="s">
        <v>356</v>
      </c>
      <c r="BR64" t="s">
        <v>357</v>
      </c>
      <c r="BS64" t="s">
        <v>359</v>
      </c>
      <c r="BT64" t="s">
        <v>359</v>
      </c>
      <c r="BU64" t="s">
        <v>359</v>
      </c>
      <c r="BV64" t="s">
        <v>356</v>
      </c>
      <c r="BW64" t="s">
        <v>357</v>
      </c>
      <c r="BX64" t="s">
        <v>359</v>
      </c>
      <c r="BY64" t="s">
        <v>356</v>
      </c>
      <c r="BZ64" t="s">
        <v>358</v>
      </c>
      <c r="CA64" t="s">
        <v>358</v>
      </c>
      <c r="CB64" t="s">
        <v>356</v>
      </c>
      <c r="CC64" t="s">
        <v>358</v>
      </c>
      <c r="CD64" t="s">
        <v>357</v>
      </c>
      <c r="CE64" t="s">
        <v>356</v>
      </c>
      <c r="CF64" t="s">
        <v>359</v>
      </c>
      <c r="CG64" t="s">
        <v>359</v>
      </c>
      <c r="CH64" t="s">
        <v>356</v>
      </c>
      <c r="CW64">
        <f t="shared" si="4"/>
        <v>21</v>
      </c>
      <c r="CX64">
        <f t="shared" si="5"/>
        <v>19</v>
      </c>
      <c r="CY64">
        <f t="shared" si="6"/>
        <v>19</v>
      </c>
      <c r="CZ64">
        <f t="shared" si="7"/>
        <v>19</v>
      </c>
      <c r="DA64">
        <f t="shared" si="8"/>
        <v>78</v>
      </c>
      <c r="DB64" s="12">
        <f t="shared" si="9"/>
        <v>1.0620490399902167E-2</v>
      </c>
      <c r="DC64" s="12">
        <f t="shared" si="10"/>
        <v>9.6090151237210077E-3</v>
      </c>
      <c r="DD64" s="12">
        <f t="shared" si="11"/>
        <v>9.6090151237210077E-3</v>
      </c>
      <c r="DE64" s="12">
        <f t="shared" si="12"/>
        <v>9.6090151237210077E-3</v>
      </c>
      <c r="DF64" s="15">
        <f t="shared" si="13"/>
        <v>3.944753577106519E-2</v>
      </c>
    </row>
    <row r="65" spans="1:110">
      <c r="A65" t="s">
        <v>279</v>
      </c>
      <c r="B65" t="s">
        <v>219</v>
      </c>
      <c r="C65" t="s">
        <v>64</v>
      </c>
      <c r="D65" t="str">
        <f t="shared" si="14"/>
        <v>TTG</v>
      </c>
      <c r="E65" t="s">
        <v>118</v>
      </c>
      <c r="F65">
        <f t="shared" si="15"/>
        <v>22</v>
      </c>
      <c r="G65" s="11">
        <f t="shared" si="3"/>
        <v>2.1860095389507155E-2</v>
      </c>
      <c r="H65" s="9" t="s">
        <v>348</v>
      </c>
      <c r="I65" t="s">
        <v>357</v>
      </c>
      <c r="J65" t="s">
        <v>358</v>
      </c>
      <c r="K65" t="s">
        <v>358</v>
      </c>
      <c r="L65" t="s">
        <v>358</v>
      </c>
      <c r="M65" t="s">
        <v>356</v>
      </c>
      <c r="N65" t="s">
        <v>356</v>
      </c>
      <c r="O65" t="s">
        <v>358</v>
      </c>
      <c r="P65" t="s">
        <v>357</v>
      </c>
      <c r="Q65" t="s">
        <v>356</v>
      </c>
      <c r="R65" t="s">
        <v>358</v>
      </c>
      <c r="S65" t="s">
        <v>358</v>
      </c>
      <c r="T65" t="s">
        <v>359</v>
      </c>
      <c r="U65" t="s">
        <v>358</v>
      </c>
      <c r="V65" t="s">
        <v>356</v>
      </c>
      <c r="W65" t="s">
        <v>359</v>
      </c>
      <c r="X65" t="s">
        <v>358</v>
      </c>
      <c r="Y65" t="s">
        <v>357</v>
      </c>
      <c r="Z65" t="s">
        <v>357</v>
      </c>
      <c r="AA65" t="s">
        <v>358</v>
      </c>
      <c r="AB65" t="s">
        <v>358</v>
      </c>
      <c r="AC65" t="s">
        <v>359</v>
      </c>
      <c r="AD65" t="s">
        <v>356</v>
      </c>
      <c r="AE65" t="s">
        <v>356</v>
      </c>
      <c r="AF65" t="s">
        <v>356</v>
      </c>
      <c r="AG65" t="s">
        <v>358</v>
      </c>
      <c r="AH65" t="s">
        <v>359</v>
      </c>
      <c r="AI65" t="s">
        <v>359</v>
      </c>
      <c r="AJ65" t="s">
        <v>356</v>
      </c>
      <c r="AK65" t="s">
        <v>359</v>
      </c>
      <c r="AL65" t="s">
        <v>359</v>
      </c>
      <c r="AM65" t="s">
        <v>357</v>
      </c>
      <c r="AN65" t="s">
        <v>358</v>
      </c>
      <c r="AO65" t="s">
        <v>356</v>
      </c>
      <c r="AP65" t="s">
        <v>357</v>
      </c>
      <c r="AQ65" t="s">
        <v>357</v>
      </c>
      <c r="AR65" t="s">
        <v>357</v>
      </c>
      <c r="AS65" t="s">
        <v>357</v>
      </c>
      <c r="AT65" t="s">
        <v>358</v>
      </c>
      <c r="AU65" t="s">
        <v>358</v>
      </c>
      <c r="AV65" t="s">
        <v>359</v>
      </c>
      <c r="AW65" t="s">
        <v>357</v>
      </c>
      <c r="AX65" t="s">
        <v>359</v>
      </c>
      <c r="AY65" t="s">
        <v>356</v>
      </c>
      <c r="AZ65" t="s">
        <v>358</v>
      </c>
      <c r="BA65" t="s">
        <v>358</v>
      </c>
      <c r="BB65" t="s">
        <v>356</v>
      </c>
      <c r="BC65" t="s">
        <v>357</v>
      </c>
      <c r="BD65" t="s">
        <v>359</v>
      </c>
      <c r="BE65" t="s">
        <v>357</v>
      </c>
      <c r="BF65" t="s">
        <v>359</v>
      </c>
      <c r="BG65" t="s">
        <v>358</v>
      </c>
      <c r="BH65" t="s">
        <v>359</v>
      </c>
      <c r="BI65" t="s">
        <v>358</v>
      </c>
      <c r="BJ65" t="s">
        <v>358</v>
      </c>
      <c r="BK65" t="s">
        <v>358</v>
      </c>
      <c r="BL65" t="s">
        <v>357</v>
      </c>
      <c r="BM65" t="s">
        <v>357</v>
      </c>
      <c r="BN65" t="s">
        <v>359</v>
      </c>
      <c r="BO65" t="s">
        <v>358</v>
      </c>
      <c r="BP65" t="s">
        <v>356</v>
      </c>
      <c r="BQ65" t="s">
        <v>357</v>
      </c>
      <c r="BR65" t="s">
        <v>357</v>
      </c>
      <c r="BS65" t="s">
        <v>359</v>
      </c>
      <c r="BT65" t="s">
        <v>359</v>
      </c>
      <c r="BU65" t="s">
        <v>357</v>
      </c>
      <c r="BV65" t="s">
        <v>358</v>
      </c>
      <c r="BW65" t="s">
        <v>359</v>
      </c>
      <c r="BX65" t="s">
        <v>359</v>
      </c>
      <c r="BY65" t="s">
        <v>357</v>
      </c>
      <c r="BZ65" t="s">
        <v>357</v>
      </c>
      <c r="CA65" t="s">
        <v>359</v>
      </c>
      <c r="CB65" t="s">
        <v>359</v>
      </c>
      <c r="CC65" t="s">
        <v>359</v>
      </c>
      <c r="CD65" t="s">
        <v>356</v>
      </c>
      <c r="CE65" t="s">
        <v>358</v>
      </c>
      <c r="CW65">
        <f t="shared" si="4"/>
        <v>13</v>
      </c>
      <c r="CX65">
        <f t="shared" si="5"/>
        <v>19</v>
      </c>
      <c r="CY65">
        <f t="shared" si="6"/>
        <v>20</v>
      </c>
      <c r="CZ65">
        <f t="shared" si="7"/>
        <v>23</v>
      </c>
      <c r="DA65">
        <f t="shared" si="8"/>
        <v>75</v>
      </c>
      <c r="DB65" s="12">
        <f t="shared" si="9"/>
        <v>3.7890832008479068E-3</v>
      </c>
      <c r="DC65" s="12">
        <f t="shared" si="10"/>
        <v>5.5378908320084796E-3</v>
      </c>
      <c r="DD65" s="12">
        <f t="shared" si="11"/>
        <v>5.8293587705352413E-3</v>
      </c>
      <c r="DE65" s="12">
        <f t="shared" si="12"/>
        <v>6.703762586115527E-3</v>
      </c>
      <c r="DF65" s="15">
        <f t="shared" si="13"/>
        <v>2.1860095389507155E-2</v>
      </c>
    </row>
    <row r="66" spans="1:110">
      <c r="A66" t="s">
        <v>280</v>
      </c>
      <c r="B66" t="s">
        <v>220</v>
      </c>
      <c r="C66" t="s">
        <v>89</v>
      </c>
      <c r="D66" t="str">
        <f t="shared" si="14"/>
        <v>CTG</v>
      </c>
      <c r="E66" t="s">
        <v>131</v>
      </c>
      <c r="F66">
        <f t="shared" si="15"/>
        <v>13</v>
      </c>
      <c r="G66" s="11">
        <f t="shared" si="3"/>
        <v>1.2917329093799682E-2</v>
      </c>
      <c r="H66" s="9" t="s">
        <v>349</v>
      </c>
      <c r="I66" t="s">
        <v>357</v>
      </c>
      <c r="J66" t="s">
        <v>358</v>
      </c>
      <c r="K66" t="s">
        <v>359</v>
      </c>
      <c r="L66" t="s">
        <v>359</v>
      </c>
      <c r="M66" t="s">
        <v>358</v>
      </c>
      <c r="N66" t="s">
        <v>356</v>
      </c>
      <c r="O66" t="s">
        <v>358</v>
      </c>
      <c r="P66" t="s">
        <v>357</v>
      </c>
      <c r="Q66" t="s">
        <v>356</v>
      </c>
      <c r="R66" t="s">
        <v>358</v>
      </c>
      <c r="S66" t="s">
        <v>356</v>
      </c>
      <c r="T66" t="s">
        <v>359</v>
      </c>
      <c r="U66" t="s">
        <v>358</v>
      </c>
      <c r="V66" t="s">
        <v>356</v>
      </c>
      <c r="W66" t="s">
        <v>356</v>
      </c>
      <c r="X66" t="s">
        <v>357</v>
      </c>
      <c r="Y66" t="s">
        <v>357</v>
      </c>
      <c r="Z66" t="s">
        <v>358</v>
      </c>
      <c r="AA66" t="s">
        <v>358</v>
      </c>
      <c r="AB66" t="s">
        <v>357</v>
      </c>
      <c r="AC66" t="s">
        <v>356</v>
      </c>
      <c r="AD66" t="s">
        <v>358</v>
      </c>
      <c r="AE66" t="s">
        <v>356</v>
      </c>
      <c r="AF66" t="s">
        <v>358</v>
      </c>
      <c r="AG66" t="s">
        <v>357</v>
      </c>
      <c r="AH66" t="s">
        <v>359</v>
      </c>
      <c r="AI66" t="s">
        <v>356</v>
      </c>
      <c r="AJ66" t="s">
        <v>359</v>
      </c>
      <c r="AK66" t="s">
        <v>359</v>
      </c>
      <c r="AL66" t="s">
        <v>357</v>
      </c>
      <c r="AM66" t="s">
        <v>358</v>
      </c>
      <c r="AN66" t="s">
        <v>357</v>
      </c>
      <c r="AO66" t="s">
        <v>359</v>
      </c>
      <c r="AP66" t="s">
        <v>357</v>
      </c>
      <c r="AQ66" t="s">
        <v>359</v>
      </c>
      <c r="AR66" t="s">
        <v>357</v>
      </c>
      <c r="AS66" t="s">
        <v>358</v>
      </c>
      <c r="AT66" t="s">
        <v>356</v>
      </c>
      <c r="AU66" t="s">
        <v>356</v>
      </c>
      <c r="AV66" t="s">
        <v>356</v>
      </c>
      <c r="AW66" t="s">
        <v>359</v>
      </c>
      <c r="AX66" t="s">
        <v>356</v>
      </c>
      <c r="AY66" t="s">
        <v>358</v>
      </c>
      <c r="AZ66" t="s">
        <v>358</v>
      </c>
      <c r="BA66" t="s">
        <v>356</v>
      </c>
      <c r="BB66" t="s">
        <v>358</v>
      </c>
      <c r="BC66" t="s">
        <v>357</v>
      </c>
      <c r="BD66" t="s">
        <v>357</v>
      </c>
      <c r="BE66" t="s">
        <v>357</v>
      </c>
      <c r="BF66" t="s">
        <v>358</v>
      </c>
      <c r="BG66" t="s">
        <v>357</v>
      </c>
      <c r="BH66" t="s">
        <v>356</v>
      </c>
      <c r="BI66" t="s">
        <v>358</v>
      </c>
      <c r="BJ66" t="s">
        <v>358</v>
      </c>
      <c r="BK66" t="s">
        <v>357</v>
      </c>
      <c r="BL66" t="s">
        <v>357</v>
      </c>
      <c r="BM66" t="s">
        <v>359</v>
      </c>
      <c r="BN66" t="s">
        <v>356</v>
      </c>
      <c r="BO66" t="s">
        <v>356</v>
      </c>
      <c r="BP66" t="s">
        <v>356</v>
      </c>
      <c r="BQ66" t="s">
        <v>359</v>
      </c>
      <c r="BR66" t="s">
        <v>359</v>
      </c>
      <c r="BS66" t="s">
        <v>359</v>
      </c>
      <c r="BT66" t="s">
        <v>357</v>
      </c>
      <c r="BU66" t="s">
        <v>356</v>
      </c>
      <c r="BV66" t="s">
        <v>359</v>
      </c>
      <c r="BW66" t="s">
        <v>359</v>
      </c>
      <c r="BX66" t="s">
        <v>357</v>
      </c>
      <c r="BY66" t="s">
        <v>359</v>
      </c>
      <c r="BZ66" t="s">
        <v>358</v>
      </c>
      <c r="CA66" t="s">
        <v>358</v>
      </c>
      <c r="CB66" t="s">
        <v>359</v>
      </c>
      <c r="CC66" t="s">
        <v>356</v>
      </c>
      <c r="CD66" t="s">
        <v>358</v>
      </c>
      <c r="CE66" t="s">
        <v>359</v>
      </c>
      <c r="CF66" t="s">
        <v>359</v>
      </c>
      <c r="CG66" t="s">
        <v>356</v>
      </c>
      <c r="CW66">
        <f t="shared" si="4"/>
        <v>20</v>
      </c>
      <c r="CX66">
        <f t="shared" si="5"/>
        <v>18</v>
      </c>
      <c r="CY66">
        <f t="shared" si="6"/>
        <v>19</v>
      </c>
      <c r="CZ66">
        <f t="shared" si="7"/>
        <v>20</v>
      </c>
      <c r="DA66">
        <f t="shared" si="8"/>
        <v>77</v>
      </c>
      <c r="DB66" s="12">
        <f t="shared" si="9"/>
        <v>3.3551504139739431E-3</v>
      </c>
      <c r="DC66" s="12">
        <f t="shared" si="10"/>
        <v>3.0196353725765487E-3</v>
      </c>
      <c r="DD66" s="12">
        <f t="shared" si="11"/>
        <v>3.1873928932752461E-3</v>
      </c>
      <c r="DE66" s="12">
        <f t="shared" si="12"/>
        <v>3.3551504139739431E-3</v>
      </c>
      <c r="DF66" s="15">
        <f t="shared" si="13"/>
        <v>1.2917329093799682E-2</v>
      </c>
    </row>
    <row r="67" spans="1:110">
      <c r="A67" t="s">
        <v>281</v>
      </c>
      <c r="B67" t="s">
        <v>221</v>
      </c>
      <c r="C67" t="s">
        <v>56</v>
      </c>
      <c r="D67" t="str">
        <f t="shared" si="14"/>
        <v>GTT</v>
      </c>
      <c r="E67" t="s">
        <v>113</v>
      </c>
      <c r="F67">
        <f t="shared" si="15"/>
        <v>20.8</v>
      </c>
      <c r="G67" s="11">
        <f t="shared" si="3"/>
        <v>2.0667726550079493E-2</v>
      </c>
      <c r="H67" s="9" t="s">
        <v>350</v>
      </c>
      <c r="I67" t="s">
        <v>357</v>
      </c>
      <c r="J67" t="s">
        <v>358</v>
      </c>
      <c r="K67" t="s">
        <v>359</v>
      </c>
      <c r="L67" t="s">
        <v>359</v>
      </c>
      <c r="M67" t="s">
        <v>359</v>
      </c>
      <c r="N67" t="s">
        <v>359</v>
      </c>
      <c r="O67" t="s">
        <v>356</v>
      </c>
      <c r="P67" t="s">
        <v>357</v>
      </c>
      <c r="Q67" t="s">
        <v>356</v>
      </c>
      <c r="R67" t="s">
        <v>358</v>
      </c>
      <c r="S67" t="s">
        <v>359</v>
      </c>
      <c r="T67" t="s">
        <v>357</v>
      </c>
      <c r="U67" t="s">
        <v>359</v>
      </c>
      <c r="V67" t="s">
        <v>356</v>
      </c>
      <c r="W67" t="s">
        <v>356</v>
      </c>
      <c r="X67" t="s">
        <v>357</v>
      </c>
      <c r="Y67" t="s">
        <v>358</v>
      </c>
      <c r="Z67" t="s">
        <v>358</v>
      </c>
      <c r="AA67" t="s">
        <v>359</v>
      </c>
      <c r="AB67" t="s">
        <v>356</v>
      </c>
      <c r="AC67" t="s">
        <v>358</v>
      </c>
      <c r="AD67" t="s">
        <v>356</v>
      </c>
      <c r="AE67" t="s">
        <v>358</v>
      </c>
      <c r="AF67" t="s">
        <v>359</v>
      </c>
      <c r="AG67" t="s">
        <v>356</v>
      </c>
      <c r="AH67" t="s">
        <v>356</v>
      </c>
      <c r="AI67" t="s">
        <v>358</v>
      </c>
      <c r="AJ67" t="s">
        <v>359</v>
      </c>
      <c r="AK67" t="s">
        <v>358</v>
      </c>
      <c r="AL67" t="s">
        <v>358</v>
      </c>
      <c r="AM67" t="s">
        <v>359</v>
      </c>
      <c r="AN67" t="s">
        <v>357</v>
      </c>
      <c r="AO67" t="s">
        <v>358</v>
      </c>
      <c r="AP67" t="s">
        <v>357</v>
      </c>
      <c r="AQ67" t="s">
        <v>357</v>
      </c>
      <c r="AR67" t="s">
        <v>356</v>
      </c>
      <c r="AS67" t="s">
        <v>356</v>
      </c>
      <c r="AT67" t="s">
        <v>359</v>
      </c>
      <c r="AU67" t="s">
        <v>359</v>
      </c>
      <c r="AV67" t="s">
        <v>358</v>
      </c>
      <c r="AW67" t="s">
        <v>359</v>
      </c>
      <c r="AX67" t="s">
        <v>358</v>
      </c>
      <c r="AY67" t="s">
        <v>356</v>
      </c>
      <c r="AZ67" t="s">
        <v>358</v>
      </c>
      <c r="BA67" t="s">
        <v>358</v>
      </c>
      <c r="BB67" t="s">
        <v>357</v>
      </c>
      <c r="BC67" t="s">
        <v>357</v>
      </c>
      <c r="BD67" t="s">
        <v>358</v>
      </c>
      <c r="BE67" t="s">
        <v>357</v>
      </c>
      <c r="BF67" t="s">
        <v>356</v>
      </c>
      <c r="BG67" t="s">
        <v>356</v>
      </c>
      <c r="BH67" t="s">
        <v>358</v>
      </c>
      <c r="BI67" t="s">
        <v>357</v>
      </c>
      <c r="BJ67" t="s">
        <v>357</v>
      </c>
      <c r="BK67" t="s">
        <v>359</v>
      </c>
      <c r="BL67" t="s">
        <v>358</v>
      </c>
      <c r="BM67" t="s">
        <v>356</v>
      </c>
      <c r="BN67" t="s">
        <v>359</v>
      </c>
      <c r="BO67" t="s">
        <v>357</v>
      </c>
      <c r="BP67" t="s">
        <v>359</v>
      </c>
      <c r="BQ67" t="s">
        <v>357</v>
      </c>
      <c r="BR67" t="s">
        <v>357</v>
      </c>
      <c r="BS67" t="s">
        <v>356</v>
      </c>
      <c r="BT67" t="s">
        <v>359</v>
      </c>
      <c r="BU67" t="s">
        <v>357</v>
      </c>
      <c r="BV67" t="s">
        <v>358</v>
      </c>
      <c r="BW67" t="s">
        <v>358</v>
      </c>
      <c r="BX67" t="s">
        <v>358</v>
      </c>
      <c r="BY67" t="s">
        <v>358</v>
      </c>
      <c r="BZ67" t="s">
        <v>359</v>
      </c>
      <c r="CA67" t="s">
        <v>356</v>
      </c>
      <c r="CB67" t="s">
        <v>358</v>
      </c>
      <c r="CC67" t="s">
        <v>359</v>
      </c>
      <c r="CD67" t="s">
        <v>359</v>
      </c>
      <c r="CE67" t="s">
        <v>356</v>
      </c>
      <c r="CW67">
        <f t="shared" si="4"/>
        <v>17</v>
      </c>
      <c r="CX67">
        <f t="shared" si="5"/>
        <v>16</v>
      </c>
      <c r="CY67">
        <f t="shared" si="6"/>
        <v>20</v>
      </c>
      <c r="CZ67">
        <f t="shared" si="7"/>
        <v>22</v>
      </c>
      <c r="DA67">
        <f t="shared" si="8"/>
        <v>75</v>
      </c>
      <c r="DB67" s="12">
        <f t="shared" si="9"/>
        <v>4.6846846846846845E-3</v>
      </c>
      <c r="DC67" s="12">
        <f t="shared" si="10"/>
        <v>4.4091149973502922E-3</v>
      </c>
      <c r="DD67" s="12">
        <f t="shared" si="11"/>
        <v>5.511393746687865E-3</v>
      </c>
      <c r="DE67" s="12">
        <f t="shared" si="12"/>
        <v>6.0625331213566514E-3</v>
      </c>
      <c r="DF67" s="15">
        <f t="shared" si="13"/>
        <v>2.0667726550079493E-2</v>
      </c>
    </row>
    <row r="68" spans="1:110">
      <c r="A68" t="s">
        <v>282</v>
      </c>
      <c r="B68" t="s">
        <v>222</v>
      </c>
      <c r="C68" t="s">
        <v>57</v>
      </c>
      <c r="D68" t="str">
        <f t="shared" si="14"/>
        <v>GAA</v>
      </c>
      <c r="E68" t="s">
        <v>93</v>
      </c>
      <c r="F68">
        <f t="shared" si="15"/>
        <v>46.1</v>
      </c>
      <c r="G68" s="11">
        <f t="shared" si="3"/>
        <v>4.5806836248012718E-2</v>
      </c>
      <c r="H68" s="9" t="s">
        <v>351</v>
      </c>
      <c r="I68" t="s">
        <v>359</v>
      </c>
      <c r="J68" t="s">
        <v>359</v>
      </c>
      <c r="K68" t="s">
        <v>359</v>
      </c>
      <c r="L68" t="s">
        <v>359</v>
      </c>
      <c r="M68" t="s">
        <v>357</v>
      </c>
      <c r="N68" t="s">
        <v>358</v>
      </c>
      <c r="O68" t="s">
        <v>358</v>
      </c>
      <c r="P68" t="s">
        <v>357</v>
      </c>
      <c r="Q68" t="s">
        <v>356</v>
      </c>
      <c r="R68" t="s">
        <v>358</v>
      </c>
      <c r="S68" t="s">
        <v>359</v>
      </c>
      <c r="T68" t="s">
        <v>357</v>
      </c>
      <c r="U68" t="s">
        <v>359</v>
      </c>
      <c r="V68" t="s">
        <v>356</v>
      </c>
      <c r="W68" t="s">
        <v>358</v>
      </c>
      <c r="X68" t="s">
        <v>357</v>
      </c>
      <c r="Y68" t="s">
        <v>357</v>
      </c>
      <c r="Z68" t="s">
        <v>358</v>
      </c>
      <c r="AA68" t="s">
        <v>358</v>
      </c>
      <c r="AB68" t="s">
        <v>357</v>
      </c>
      <c r="AC68" t="s">
        <v>356</v>
      </c>
      <c r="AD68" t="s">
        <v>358</v>
      </c>
      <c r="AE68" t="s">
        <v>357</v>
      </c>
      <c r="AF68" t="s">
        <v>356</v>
      </c>
      <c r="AG68" t="s">
        <v>358</v>
      </c>
      <c r="AH68" t="s">
        <v>359</v>
      </c>
      <c r="AI68" t="s">
        <v>358</v>
      </c>
      <c r="AJ68" t="s">
        <v>359</v>
      </c>
      <c r="AK68" t="s">
        <v>359</v>
      </c>
      <c r="AL68" t="s">
        <v>357</v>
      </c>
      <c r="AM68" t="s">
        <v>358</v>
      </c>
      <c r="AN68" t="s">
        <v>357</v>
      </c>
      <c r="AO68" t="s">
        <v>357</v>
      </c>
      <c r="AP68" t="s">
        <v>357</v>
      </c>
      <c r="AQ68" t="s">
        <v>358</v>
      </c>
      <c r="AR68" t="s">
        <v>356</v>
      </c>
      <c r="AS68" t="s">
        <v>356</v>
      </c>
      <c r="AT68" t="s">
        <v>358</v>
      </c>
      <c r="AU68" t="s">
        <v>356</v>
      </c>
      <c r="AV68" t="s">
        <v>356</v>
      </c>
      <c r="AW68" t="s">
        <v>359</v>
      </c>
      <c r="AX68" t="s">
        <v>356</v>
      </c>
      <c r="AY68" t="s">
        <v>358</v>
      </c>
      <c r="AZ68" t="s">
        <v>358</v>
      </c>
      <c r="BA68" t="s">
        <v>356</v>
      </c>
      <c r="BB68" t="s">
        <v>358</v>
      </c>
      <c r="BC68" t="s">
        <v>358</v>
      </c>
      <c r="BD68" t="s">
        <v>357</v>
      </c>
      <c r="BE68" t="s">
        <v>359</v>
      </c>
      <c r="BF68" t="s">
        <v>356</v>
      </c>
      <c r="BG68" t="s">
        <v>357</v>
      </c>
      <c r="BH68" t="s">
        <v>359</v>
      </c>
      <c r="BI68" t="s">
        <v>359</v>
      </c>
      <c r="BJ68" t="s">
        <v>358</v>
      </c>
      <c r="BK68" t="s">
        <v>357</v>
      </c>
      <c r="BL68" t="s">
        <v>357</v>
      </c>
      <c r="BM68" t="s">
        <v>359</v>
      </c>
      <c r="BN68" t="s">
        <v>356</v>
      </c>
      <c r="BO68" t="s">
        <v>356</v>
      </c>
      <c r="BP68" t="s">
        <v>357</v>
      </c>
      <c r="BQ68" t="s">
        <v>359</v>
      </c>
      <c r="BR68" t="s">
        <v>359</v>
      </c>
      <c r="BS68" t="s">
        <v>358</v>
      </c>
      <c r="BT68" t="s">
        <v>358</v>
      </c>
      <c r="BU68" t="s">
        <v>356</v>
      </c>
      <c r="BV68" t="s">
        <v>357</v>
      </c>
      <c r="BW68" t="s">
        <v>359</v>
      </c>
      <c r="BX68" t="s">
        <v>357</v>
      </c>
      <c r="BY68" t="s">
        <v>358</v>
      </c>
      <c r="BZ68" t="s">
        <v>358</v>
      </c>
      <c r="CA68" t="s">
        <v>358</v>
      </c>
      <c r="CB68" t="s">
        <v>358</v>
      </c>
      <c r="CC68" t="s">
        <v>358</v>
      </c>
      <c r="CD68" t="s">
        <v>356</v>
      </c>
      <c r="CW68">
        <f t="shared" si="4"/>
        <v>15</v>
      </c>
      <c r="CX68">
        <f t="shared" si="5"/>
        <v>18</v>
      </c>
      <c r="CY68">
        <f t="shared" si="6"/>
        <v>17</v>
      </c>
      <c r="CZ68">
        <f t="shared" si="7"/>
        <v>24</v>
      </c>
      <c r="DA68">
        <f t="shared" si="8"/>
        <v>74</v>
      </c>
      <c r="DB68" s="12">
        <f t="shared" si="9"/>
        <v>9.2851695097323078E-3</v>
      </c>
      <c r="DC68" s="12">
        <f t="shared" si="10"/>
        <v>1.1142203411678769E-2</v>
      </c>
      <c r="DD68" s="12">
        <f t="shared" si="11"/>
        <v>1.052319211102995E-2</v>
      </c>
      <c r="DE68" s="12">
        <f t="shared" si="12"/>
        <v>1.4856271215571693E-2</v>
      </c>
      <c r="DF68" s="15">
        <f t="shared" si="13"/>
        <v>4.5806836248012725E-2</v>
      </c>
    </row>
    <row r="69" spans="1:110">
      <c r="A69" t="s">
        <v>283</v>
      </c>
      <c r="B69" t="s">
        <v>223</v>
      </c>
      <c r="C69" t="s">
        <v>76</v>
      </c>
      <c r="D69" t="str">
        <f t="shared" si="14"/>
        <v>ACG</v>
      </c>
      <c r="E69" t="s">
        <v>102</v>
      </c>
      <c r="F69">
        <f t="shared" si="15"/>
        <v>5.0999999999999996</v>
      </c>
      <c r="G69" s="11">
        <f t="shared" si="3"/>
        <v>5.067567567567567E-3</v>
      </c>
      <c r="H69" s="9" t="s">
        <v>352</v>
      </c>
      <c r="I69" t="s">
        <v>358</v>
      </c>
      <c r="J69" t="s">
        <v>356</v>
      </c>
      <c r="K69" t="s">
        <v>358</v>
      </c>
      <c r="L69" t="s">
        <v>356</v>
      </c>
      <c r="M69" t="s">
        <v>356</v>
      </c>
      <c r="N69" t="s">
        <v>359</v>
      </c>
      <c r="O69" t="s">
        <v>358</v>
      </c>
      <c r="P69" t="s">
        <v>357</v>
      </c>
      <c r="Q69" t="s">
        <v>358</v>
      </c>
      <c r="R69" t="s">
        <v>358</v>
      </c>
      <c r="S69" t="s">
        <v>357</v>
      </c>
      <c r="T69" t="s">
        <v>358</v>
      </c>
      <c r="U69" t="s">
        <v>357</v>
      </c>
      <c r="V69" t="s">
        <v>356</v>
      </c>
      <c r="W69" t="s">
        <v>356</v>
      </c>
      <c r="X69" t="s">
        <v>359</v>
      </c>
      <c r="Y69" t="s">
        <v>357</v>
      </c>
      <c r="Z69" t="s">
        <v>358</v>
      </c>
      <c r="AA69" t="s">
        <v>358</v>
      </c>
      <c r="AB69" t="s">
        <v>356</v>
      </c>
      <c r="AC69" t="s">
        <v>357</v>
      </c>
      <c r="AD69" t="s">
        <v>357</v>
      </c>
      <c r="AE69" t="s">
        <v>358</v>
      </c>
      <c r="AF69" t="s">
        <v>359</v>
      </c>
      <c r="AG69" t="s">
        <v>356</v>
      </c>
      <c r="AH69" t="s">
        <v>357</v>
      </c>
      <c r="AI69" t="s">
        <v>359</v>
      </c>
      <c r="AJ69" t="s">
        <v>357</v>
      </c>
      <c r="AK69" t="s">
        <v>359</v>
      </c>
      <c r="AL69" t="s">
        <v>356</v>
      </c>
      <c r="AM69" t="s">
        <v>358</v>
      </c>
      <c r="AN69" t="s">
        <v>356</v>
      </c>
      <c r="AO69" t="s">
        <v>357</v>
      </c>
      <c r="AP69" t="s">
        <v>357</v>
      </c>
      <c r="AQ69" t="s">
        <v>356</v>
      </c>
      <c r="AR69" t="s">
        <v>359</v>
      </c>
      <c r="AS69" t="s">
        <v>358</v>
      </c>
      <c r="AT69" t="s">
        <v>356</v>
      </c>
      <c r="AU69" t="s">
        <v>356</v>
      </c>
      <c r="AV69" t="s">
        <v>359</v>
      </c>
      <c r="AW69" t="s">
        <v>359</v>
      </c>
      <c r="AX69" t="s">
        <v>357</v>
      </c>
      <c r="AY69" t="s">
        <v>358</v>
      </c>
      <c r="AZ69" t="s">
        <v>356</v>
      </c>
      <c r="BA69" t="s">
        <v>356</v>
      </c>
      <c r="BB69" t="s">
        <v>358</v>
      </c>
      <c r="BC69" t="s">
        <v>358</v>
      </c>
      <c r="BD69" t="s">
        <v>357</v>
      </c>
      <c r="BE69" t="s">
        <v>357</v>
      </c>
      <c r="BF69" t="s">
        <v>358</v>
      </c>
      <c r="BG69" t="s">
        <v>358</v>
      </c>
      <c r="BH69" t="s">
        <v>358</v>
      </c>
      <c r="BI69" t="s">
        <v>358</v>
      </c>
      <c r="BJ69" t="s">
        <v>358</v>
      </c>
      <c r="BK69" t="s">
        <v>357</v>
      </c>
      <c r="BL69" t="s">
        <v>357</v>
      </c>
      <c r="BM69" t="s">
        <v>359</v>
      </c>
      <c r="BN69" t="s">
        <v>356</v>
      </c>
      <c r="BO69" t="s">
        <v>356</v>
      </c>
      <c r="BP69" t="s">
        <v>358</v>
      </c>
      <c r="BQ69" t="s">
        <v>357</v>
      </c>
      <c r="BR69" t="s">
        <v>359</v>
      </c>
      <c r="BS69" t="s">
        <v>359</v>
      </c>
      <c r="BT69" t="s">
        <v>359</v>
      </c>
      <c r="BU69" t="s">
        <v>357</v>
      </c>
      <c r="BV69" t="s">
        <v>359</v>
      </c>
      <c r="BW69" t="s">
        <v>359</v>
      </c>
      <c r="BX69" t="s">
        <v>358</v>
      </c>
      <c r="BY69" t="s">
        <v>357</v>
      </c>
      <c r="BZ69" t="s">
        <v>357</v>
      </c>
      <c r="CA69" t="s">
        <v>359</v>
      </c>
      <c r="CB69" t="s">
        <v>357</v>
      </c>
      <c r="CC69" t="s">
        <v>359</v>
      </c>
      <c r="CD69" t="s">
        <v>358</v>
      </c>
      <c r="CE69" t="s">
        <v>359</v>
      </c>
      <c r="CF69" t="s">
        <v>359</v>
      </c>
      <c r="CG69" t="s">
        <v>357</v>
      </c>
      <c r="CW69">
        <f t="shared" si="4"/>
        <v>16</v>
      </c>
      <c r="CX69">
        <f t="shared" si="5"/>
        <v>21</v>
      </c>
      <c r="CY69">
        <f t="shared" si="6"/>
        <v>18</v>
      </c>
      <c r="CZ69">
        <f t="shared" si="7"/>
        <v>22</v>
      </c>
      <c r="DA69">
        <f t="shared" si="8"/>
        <v>77</v>
      </c>
      <c r="DB69" s="12">
        <f t="shared" si="9"/>
        <v>1.0530010530010528E-3</v>
      </c>
      <c r="DC69" s="12">
        <f t="shared" si="10"/>
        <v>1.3820638820638818E-3</v>
      </c>
      <c r="DD69" s="12">
        <f t="shared" si="11"/>
        <v>1.1846261846261844E-3</v>
      </c>
      <c r="DE69" s="12">
        <f t="shared" si="12"/>
        <v>1.4478764478764476E-3</v>
      </c>
      <c r="DF69" s="15">
        <f t="shared" si="13"/>
        <v>5.0675675675675661E-3</v>
      </c>
    </row>
    <row r="70" spans="1:110">
      <c r="A70" t="s">
        <v>284</v>
      </c>
      <c r="B70" t="s">
        <v>224</v>
      </c>
      <c r="C70" t="s">
        <v>61</v>
      </c>
      <c r="D70" t="str">
        <f t="shared" ref="D70:D101" si="16">RIGHT(C70,3)</f>
        <v>GTA</v>
      </c>
      <c r="E70" t="s">
        <v>116</v>
      </c>
      <c r="F70">
        <f t="shared" ref="F70:F101" si="17">VLOOKUP(E70,$A$76:$B$139,2,FALSE)</f>
        <v>19.2</v>
      </c>
      <c r="G70" s="11">
        <f t="shared" si="3"/>
        <v>1.9077901430842606E-2</v>
      </c>
      <c r="H70" s="9" t="s">
        <v>354</v>
      </c>
      <c r="I70" t="s">
        <v>358</v>
      </c>
      <c r="J70" t="s">
        <v>358</v>
      </c>
      <c r="K70" t="s">
        <v>358</v>
      </c>
      <c r="L70" t="s">
        <v>357</v>
      </c>
      <c r="M70" t="s">
        <v>359</v>
      </c>
      <c r="N70" t="s">
        <v>358</v>
      </c>
      <c r="O70" t="s">
        <v>358</v>
      </c>
      <c r="P70" t="s">
        <v>357</v>
      </c>
      <c r="Q70" t="s">
        <v>356</v>
      </c>
      <c r="R70" t="s">
        <v>357</v>
      </c>
      <c r="S70" t="s">
        <v>359</v>
      </c>
      <c r="T70" t="s">
        <v>359</v>
      </c>
      <c r="U70" t="s">
        <v>356</v>
      </c>
      <c r="V70" t="s">
        <v>356</v>
      </c>
      <c r="W70" t="s">
        <v>358</v>
      </c>
      <c r="X70" t="s">
        <v>357</v>
      </c>
      <c r="Y70" t="s">
        <v>359</v>
      </c>
      <c r="Z70" t="s">
        <v>359</v>
      </c>
      <c r="AA70" t="s">
        <v>358</v>
      </c>
      <c r="AB70" t="s">
        <v>358</v>
      </c>
      <c r="AC70" t="s">
        <v>357</v>
      </c>
      <c r="AD70" t="s">
        <v>357</v>
      </c>
      <c r="AE70" t="s">
        <v>358</v>
      </c>
      <c r="AF70" t="s">
        <v>356</v>
      </c>
      <c r="AG70" t="s">
        <v>356</v>
      </c>
      <c r="AH70" t="s">
        <v>358</v>
      </c>
      <c r="AI70" t="s">
        <v>358</v>
      </c>
      <c r="AJ70" t="s">
        <v>356</v>
      </c>
      <c r="AK70" t="s">
        <v>356</v>
      </c>
      <c r="AL70" t="s">
        <v>358</v>
      </c>
      <c r="AM70" t="s">
        <v>359</v>
      </c>
      <c r="AN70" t="s">
        <v>359</v>
      </c>
      <c r="AO70" t="s">
        <v>358</v>
      </c>
      <c r="AP70" t="s">
        <v>357</v>
      </c>
      <c r="AQ70" t="s">
        <v>359</v>
      </c>
      <c r="AR70" t="s">
        <v>357</v>
      </c>
      <c r="AS70" t="s">
        <v>358</v>
      </c>
      <c r="AT70" t="s">
        <v>357</v>
      </c>
      <c r="AU70" t="s">
        <v>356</v>
      </c>
      <c r="AV70" t="s">
        <v>356</v>
      </c>
      <c r="AW70" t="s">
        <v>356</v>
      </c>
      <c r="AX70" t="s">
        <v>356</v>
      </c>
      <c r="AY70" t="s">
        <v>359</v>
      </c>
      <c r="AZ70" t="s">
        <v>358</v>
      </c>
      <c r="BA70" t="s">
        <v>358</v>
      </c>
      <c r="BB70" t="s">
        <v>356</v>
      </c>
      <c r="BC70" t="s">
        <v>357</v>
      </c>
      <c r="BD70" t="s">
        <v>358</v>
      </c>
      <c r="BE70" t="s">
        <v>359</v>
      </c>
      <c r="BF70" t="s">
        <v>359</v>
      </c>
      <c r="BG70" t="s">
        <v>357</v>
      </c>
      <c r="BH70" t="s">
        <v>359</v>
      </c>
      <c r="BI70" t="s">
        <v>357</v>
      </c>
      <c r="BJ70" t="s">
        <v>358</v>
      </c>
      <c r="BK70" t="s">
        <v>357</v>
      </c>
      <c r="BL70" t="s">
        <v>358</v>
      </c>
      <c r="BM70" t="s">
        <v>359</v>
      </c>
      <c r="BN70" t="s">
        <v>357</v>
      </c>
      <c r="BO70" t="s">
        <v>357</v>
      </c>
      <c r="BP70" t="s">
        <v>359</v>
      </c>
      <c r="BQ70" t="s">
        <v>358</v>
      </c>
      <c r="BR70" t="s">
        <v>357</v>
      </c>
      <c r="BS70" t="s">
        <v>356</v>
      </c>
      <c r="BT70" t="s">
        <v>358</v>
      </c>
      <c r="BU70" t="s">
        <v>358</v>
      </c>
      <c r="BV70" t="s">
        <v>357</v>
      </c>
      <c r="BW70" t="s">
        <v>357</v>
      </c>
      <c r="BX70" t="s">
        <v>359</v>
      </c>
      <c r="BY70" t="s">
        <v>356</v>
      </c>
      <c r="BZ70" t="s">
        <v>356</v>
      </c>
      <c r="CA70" t="s">
        <v>356</v>
      </c>
      <c r="CB70" t="s">
        <v>357</v>
      </c>
      <c r="CC70" t="s">
        <v>359</v>
      </c>
      <c r="CD70" t="s">
        <v>359</v>
      </c>
      <c r="CE70" t="s">
        <v>357</v>
      </c>
      <c r="CF70" t="s">
        <v>356</v>
      </c>
      <c r="CG70" t="s">
        <v>359</v>
      </c>
      <c r="CH70" t="s">
        <v>357</v>
      </c>
      <c r="CI70" t="s">
        <v>359</v>
      </c>
      <c r="CJ70" t="s">
        <v>358</v>
      </c>
      <c r="CK70" t="s">
        <v>358</v>
      </c>
      <c r="CL70" t="s">
        <v>359</v>
      </c>
      <c r="CM70" t="s">
        <v>359</v>
      </c>
      <c r="CN70" t="s">
        <v>359</v>
      </c>
      <c r="CO70" t="s">
        <v>356</v>
      </c>
      <c r="CW70">
        <f t="shared" si="4"/>
        <v>18</v>
      </c>
      <c r="CX70">
        <f t="shared" si="5"/>
        <v>21</v>
      </c>
      <c r="CY70">
        <f t="shared" si="6"/>
        <v>22</v>
      </c>
      <c r="CZ70">
        <f t="shared" si="7"/>
        <v>24</v>
      </c>
      <c r="DA70">
        <f t="shared" si="8"/>
        <v>85</v>
      </c>
      <c r="DB70" s="12">
        <f t="shared" si="9"/>
        <v>4.0400261853549045E-3</v>
      </c>
      <c r="DC70" s="12">
        <f t="shared" si="10"/>
        <v>4.7133638829140552E-3</v>
      </c>
      <c r="DD70" s="12">
        <f t="shared" si="11"/>
        <v>4.9378097821004396E-3</v>
      </c>
      <c r="DE70" s="12">
        <f t="shared" si="12"/>
        <v>5.3867015804732066E-3</v>
      </c>
      <c r="DF70" s="15">
        <f t="shared" si="13"/>
        <v>1.9077901430842606E-2</v>
      </c>
    </row>
    <row r="71" spans="1:110">
      <c r="A71" t="s">
        <v>353</v>
      </c>
      <c r="B71" t="s">
        <v>225</v>
      </c>
      <c r="C71" t="s">
        <v>74</v>
      </c>
      <c r="D71" t="str">
        <f t="shared" si="16"/>
        <v>CGA</v>
      </c>
      <c r="E71" t="s">
        <v>101</v>
      </c>
      <c r="F71">
        <f t="shared" si="17"/>
        <v>6.7</v>
      </c>
      <c r="G71" s="11">
        <f t="shared" ref="G71" si="18">F71/$F$72</f>
        <v>6.6573926868044517E-3</v>
      </c>
      <c r="H71" s="9" t="s">
        <v>355</v>
      </c>
      <c r="I71" t="s">
        <v>359</v>
      </c>
      <c r="J71" t="s">
        <v>359</v>
      </c>
      <c r="K71" t="s">
        <v>356</v>
      </c>
      <c r="L71" t="s">
        <v>358</v>
      </c>
      <c r="M71" t="s">
        <v>358</v>
      </c>
      <c r="N71" t="s">
        <v>357</v>
      </c>
      <c r="O71" t="s">
        <v>359</v>
      </c>
      <c r="P71" t="s">
        <v>358</v>
      </c>
      <c r="Q71" t="s">
        <v>359</v>
      </c>
      <c r="R71" t="s">
        <v>359</v>
      </c>
      <c r="S71" t="s">
        <v>357</v>
      </c>
      <c r="T71" t="s">
        <v>356</v>
      </c>
      <c r="U71" t="s">
        <v>356</v>
      </c>
      <c r="V71" t="s">
        <v>357</v>
      </c>
      <c r="W71" t="s">
        <v>358</v>
      </c>
      <c r="X71" t="s">
        <v>358</v>
      </c>
      <c r="Y71" t="s">
        <v>357</v>
      </c>
      <c r="Z71" t="s">
        <v>356</v>
      </c>
      <c r="AA71" t="s">
        <v>356</v>
      </c>
      <c r="AB71" t="s">
        <v>358</v>
      </c>
      <c r="AC71" t="s">
        <v>358</v>
      </c>
      <c r="AD71" t="s">
        <v>359</v>
      </c>
      <c r="AE71" t="s">
        <v>356</v>
      </c>
      <c r="AF71" t="s">
        <v>356</v>
      </c>
      <c r="AG71" t="s">
        <v>359</v>
      </c>
      <c r="AH71" t="s">
        <v>357</v>
      </c>
      <c r="AI71" t="s">
        <v>358</v>
      </c>
      <c r="AJ71" t="s">
        <v>357</v>
      </c>
      <c r="AK71" t="s">
        <v>359</v>
      </c>
      <c r="AL71" t="s">
        <v>357</v>
      </c>
      <c r="AM71" t="s">
        <v>359</v>
      </c>
      <c r="AN71" t="s">
        <v>358</v>
      </c>
      <c r="AO71" t="s">
        <v>356</v>
      </c>
      <c r="AP71" t="s">
        <v>356</v>
      </c>
      <c r="AQ71" t="s">
        <v>356</v>
      </c>
      <c r="AR71" t="s">
        <v>356</v>
      </c>
      <c r="AS71" t="s">
        <v>359</v>
      </c>
      <c r="AT71" t="s">
        <v>356</v>
      </c>
      <c r="AU71" t="s">
        <v>358</v>
      </c>
      <c r="AV71" t="s">
        <v>357</v>
      </c>
      <c r="AW71" t="s">
        <v>359</v>
      </c>
      <c r="AX71" t="s">
        <v>357</v>
      </c>
      <c r="AY71" t="s">
        <v>356</v>
      </c>
      <c r="AZ71" t="s">
        <v>357</v>
      </c>
      <c r="BA71" t="s">
        <v>358</v>
      </c>
      <c r="BB71" t="s">
        <v>359</v>
      </c>
      <c r="BC71" t="s">
        <v>356</v>
      </c>
      <c r="BD71" t="s">
        <v>358</v>
      </c>
      <c r="BE71" t="s">
        <v>358</v>
      </c>
      <c r="BF71" t="s">
        <v>357</v>
      </c>
      <c r="BG71" t="s">
        <v>357</v>
      </c>
      <c r="BH71" t="s">
        <v>359</v>
      </c>
      <c r="BI71" t="s">
        <v>356</v>
      </c>
      <c r="BJ71" t="s">
        <v>356</v>
      </c>
      <c r="BK71" t="s">
        <v>357</v>
      </c>
      <c r="BL71" t="s">
        <v>357</v>
      </c>
      <c r="BM71" t="s">
        <v>359</v>
      </c>
      <c r="BN71" t="s">
        <v>359</v>
      </c>
      <c r="BO71" t="s">
        <v>357</v>
      </c>
      <c r="BP71" t="s">
        <v>358</v>
      </c>
      <c r="BQ71" t="s">
        <v>357</v>
      </c>
      <c r="BR71" t="s">
        <v>358</v>
      </c>
      <c r="BS71" t="s">
        <v>357</v>
      </c>
      <c r="BT71" t="s">
        <v>358</v>
      </c>
      <c r="BU71" t="s">
        <v>357</v>
      </c>
      <c r="BV71" t="s">
        <v>358</v>
      </c>
      <c r="BW71" t="s">
        <v>356</v>
      </c>
      <c r="BX71" t="s">
        <v>356</v>
      </c>
      <c r="CW71">
        <f>COUNTIF(I71:CV71,"A")</f>
        <v>18</v>
      </c>
      <c r="CX71">
        <f>COUNTIF(I71:CV71,"T")</f>
        <v>18</v>
      </c>
      <c r="CY71">
        <f>COUNTIF(I71:CV71,"C")</f>
        <v>15</v>
      </c>
      <c r="CZ71">
        <f>COUNTIF(I71:CV71,"G")</f>
        <v>17</v>
      </c>
      <c r="DA71">
        <f t="shared" ref="DA71" si="19">SUM(CW71:CZ71)</f>
        <v>68</v>
      </c>
      <c r="DB71" s="12">
        <f t="shared" ref="DB71" si="20">$G71*CW71/$DA71</f>
        <v>1.7622510053305902E-3</v>
      </c>
      <c r="DC71" s="12">
        <f t="shared" ref="DC71" si="21">$G71*CX71/$DA71</f>
        <v>1.7622510053305902E-3</v>
      </c>
      <c r="DD71" s="12">
        <f t="shared" ref="DD71" si="22">$G71*CY71/$DA71</f>
        <v>1.4685425044421584E-3</v>
      </c>
      <c r="DE71" s="12">
        <f t="shared" ref="DE71" si="23">$G71*CZ71/$DA71</f>
        <v>1.6643481717011129E-3</v>
      </c>
      <c r="DF71" s="15">
        <f t="shared" ref="DF71" si="24">SUM(DB71:DE71)</f>
        <v>6.6573926868044517E-3</v>
      </c>
    </row>
    <row r="72" spans="1:110">
      <c r="F72">
        <f>SUM(F6:F71)</f>
        <v>1006.4</v>
      </c>
      <c r="G72" s="11">
        <f>SUM(G6:G71)</f>
        <v>1.0000000000000002</v>
      </c>
      <c r="DB72" s="15">
        <f>SUM(DB6:DB71)</f>
        <v>0.20522424733468148</v>
      </c>
      <c r="DC72" s="15">
        <f t="shared" ref="DC72:DE72" si="25">SUM(DC6:DC71)</f>
        <v>0.23429105763800306</v>
      </c>
      <c r="DD72" s="15">
        <f t="shared" si="25"/>
        <v>0.25563119735653633</v>
      </c>
      <c r="DE72" s="15">
        <f t="shared" si="25"/>
        <v>0.30485349767077907</v>
      </c>
    </row>
    <row r="75" spans="1:110">
      <c r="A75" t="s">
        <v>134</v>
      </c>
      <c r="B75" t="s">
        <v>158</v>
      </c>
      <c r="C75" t="s">
        <v>159</v>
      </c>
    </row>
    <row r="76" spans="1:110">
      <c r="A76" s="10" t="s">
        <v>122</v>
      </c>
      <c r="B76">
        <v>29.1</v>
      </c>
      <c r="C76">
        <v>58836</v>
      </c>
    </row>
    <row r="77" spans="1:110">
      <c r="A77" s="10" t="s">
        <v>114</v>
      </c>
      <c r="B77">
        <v>10.199999999999999</v>
      </c>
      <c r="C77">
        <v>20574</v>
      </c>
    </row>
    <row r="78" spans="1:110">
      <c r="A78" s="10" t="s">
        <v>136</v>
      </c>
      <c r="B78">
        <v>39.4</v>
      </c>
      <c r="C78">
        <v>79573</v>
      </c>
    </row>
    <row r="79" spans="1:110">
      <c r="A79" s="10" t="s">
        <v>118</v>
      </c>
      <c r="B79">
        <v>22</v>
      </c>
      <c r="C79">
        <v>44422</v>
      </c>
    </row>
    <row r="80" spans="1:110">
      <c r="A80" t="s">
        <v>115</v>
      </c>
      <c r="B80">
        <v>15.6</v>
      </c>
      <c r="C80">
        <v>31635</v>
      </c>
    </row>
    <row r="81" spans="1:3">
      <c r="A81" t="s">
        <v>124</v>
      </c>
      <c r="B81">
        <v>7.6</v>
      </c>
      <c r="C81">
        <v>15387</v>
      </c>
    </row>
    <row r="82" spans="1:3">
      <c r="A82" t="s">
        <v>137</v>
      </c>
      <c r="B82">
        <v>10.4</v>
      </c>
      <c r="C82">
        <v>20999</v>
      </c>
    </row>
    <row r="83" spans="1:3">
      <c r="A83" t="s">
        <v>138</v>
      </c>
      <c r="B83">
        <v>4.0999999999999996</v>
      </c>
      <c r="C83">
        <v>8211</v>
      </c>
    </row>
    <row r="84" spans="1:3">
      <c r="A84" t="s">
        <v>135</v>
      </c>
      <c r="B84">
        <v>19.7</v>
      </c>
      <c r="C84">
        <v>39879</v>
      </c>
    </row>
    <row r="85" spans="1:3">
      <c r="A85" t="s">
        <v>111</v>
      </c>
      <c r="B85">
        <v>10.9</v>
      </c>
      <c r="C85">
        <v>22100</v>
      </c>
    </row>
    <row r="86" spans="1:3">
      <c r="A86" t="s">
        <v>130</v>
      </c>
      <c r="B86">
        <v>1.6</v>
      </c>
      <c r="C86">
        <v>3176</v>
      </c>
    </row>
    <row r="87" spans="1:3">
      <c r="A87" t="s">
        <v>121</v>
      </c>
      <c r="B87">
        <v>0.9</v>
      </c>
      <c r="C87">
        <v>1753</v>
      </c>
    </row>
    <row r="88" spans="1:3">
      <c r="A88" t="s">
        <v>128</v>
      </c>
      <c r="B88">
        <v>6.3</v>
      </c>
      <c r="C88">
        <v>12750</v>
      </c>
    </row>
    <row r="89" spans="1:3">
      <c r="A89" t="s">
        <v>110</v>
      </c>
      <c r="B89">
        <v>3.2</v>
      </c>
      <c r="C89">
        <v>6528</v>
      </c>
    </row>
    <row r="90" spans="1:3">
      <c r="A90" t="s">
        <v>127</v>
      </c>
      <c r="B90">
        <v>0.7</v>
      </c>
      <c r="C90">
        <v>1345</v>
      </c>
    </row>
    <row r="91" spans="1:3">
      <c r="A91" t="s">
        <v>108</v>
      </c>
      <c r="B91">
        <v>14.2</v>
      </c>
      <c r="C91">
        <v>28798</v>
      </c>
    </row>
    <row r="92" spans="1:3">
      <c r="A92" s="10" t="s">
        <v>129</v>
      </c>
      <c r="B92">
        <v>9.8000000000000007</v>
      </c>
      <c r="C92">
        <v>19716</v>
      </c>
    </row>
    <row r="93" spans="1:3">
      <c r="A93" s="10" t="s">
        <v>139</v>
      </c>
      <c r="B93">
        <v>10.6</v>
      </c>
      <c r="C93">
        <v>21501</v>
      </c>
    </row>
    <row r="94" spans="1:3">
      <c r="A94" s="10" t="s">
        <v>141</v>
      </c>
      <c r="B94">
        <v>14.6</v>
      </c>
      <c r="C94">
        <v>29565</v>
      </c>
    </row>
    <row r="95" spans="1:3">
      <c r="A95" s="10" t="s">
        <v>131</v>
      </c>
      <c r="B95">
        <v>13</v>
      </c>
      <c r="C95">
        <v>26233</v>
      </c>
    </row>
    <row r="96" spans="1:3">
      <c r="A96" t="s">
        <v>109</v>
      </c>
      <c r="B96">
        <v>14.5</v>
      </c>
      <c r="C96">
        <v>29313</v>
      </c>
    </row>
    <row r="97" spans="1:3">
      <c r="A97" t="s">
        <v>95</v>
      </c>
      <c r="B97">
        <v>11.6</v>
      </c>
      <c r="C97">
        <v>23414</v>
      </c>
    </row>
    <row r="98" spans="1:3">
      <c r="A98" t="s">
        <v>106</v>
      </c>
      <c r="B98">
        <v>15.6</v>
      </c>
      <c r="C98">
        <v>31506</v>
      </c>
    </row>
    <row r="99" spans="1:3">
      <c r="A99" t="s">
        <v>97</v>
      </c>
      <c r="B99">
        <v>4.7</v>
      </c>
      <c r="C99">
        <v>9445</v>
      </c>
    </row>
    <row r="100" spans="1:3">
      <c r="A100" t="s">
        <v>126</v>
      </c>
      <c r="B100">
        <v>11.3</v>
      </c>
      <c r="C100">
        <v>22830</v>
      </c>
    </row>
    <row r="101" spans="1:3">
      <c r="A101" t="s">
        <v>140</v>
      </c>
      <c r="B101">
        <v>7</v>
      </c>
      <c r="C101">
        <v>14212</v>
      </c>
    </row>
    <row r="102" spans="1:3">
      <c r="A102" t="s">
        <v>91</v>
      </c>
      <c r="B102">
        <v>39.700000000000003</v>
      </c>
      <c r="C102">
        <v>80255</v>
      </c>
    </row>
    <row r="103" spans="1:3">
      <c r="A103" t="s">
        <v>92</v>
      </c>
      <c r="B103">
        <v>15.6</v>
      </c>
      <c r="C103">
        <v>31514</v>
      </c>
    </row>
    <row r="104" spans="1:3">
      <c r="A104" t="s">
        <v>125</v>
      </c>
      <c r="B104">
        <v>12.4</v>
      </c>
      <c r="C104">
        <v>25118</v>
      </c>
    </row>
    <row r="105" spans="1:3">
      <c r="A105" t="s">
        <v>103</v>
      </c>
      <c r="B105">
        <v>12</v>
      </c>
      <c r="C105">
        <v>24326</v>
      </c>
    </row>
    <row r="106" spans="1:3">
      <c r="A106" t="s">
        <v>101</v>
      </c>
      <c r="B106">
        <v>6.7</v>
      </c>
      <c r="C106">
        <v>13458</v>
      </c>
    </row>
    <row r="107" spans="1:3">
      <c r="A107" t="s">
        <v>96</v>
      </c>
      <c r="B107">
        <v>6.3</v>
      </c>
      <c r="C107">
        <v>12762</v>
      </c>
    </row>
    <row r="108" spans="1:3">
      <c r="A108" s="10" t="s">
        <v>142</v>
      </c>
      <c r="B108">
        <v>39.799999999999997</v>
      </c>
      <c r="C108">
        <v>80463</v>
      </c>
    </row>
    <row r="109" spans="1:3">
      <c r="A109" s="10" t="s">
        <v>146</v>
      </c>
      <c r="B109">
        <v>17.5</v>
      </c>
      <c r="C109">
        <v>35302</v>
      </c>
    </row>
    <row r="110" spans="1:3">
      <c r="A110" s="10" t="s">
        <v>150</v>
      </c>
      <c r="B110">
        <v>12</v>
      </c>
      <c r="C110">
        <v>24212</v>
      </c>
    </row>
    <row r="111" spans="1:3">
      <c r="A111" s="10" t="s">
        <v>154</v>
      </c>
      <c r="B111">
        <v>17.3</v>
      </c>
      <c r="C111">
        <v>34913</v>
      </c>
    </row>
    <row r="112" spans="1:3">
      <c r="A112" t="s">
        <v>143</v>
      </c>
      <c r="B112">
        <v>20.3</v>
      </c>
      <c r="C112">
        <v>41136</v>
      </c>
    </row>
    <row r="113" spans="1:3">
      <c r="A113" t="s">
        <v>147</v>
      </c>
      <c r="B113">
        <v>13.4</v>
      </c>
      <c r="C113">
        <v>27150</v>
      </c>
    </row>
    <row r="114" spans="1:3">
      <c r="A114" t="s">
        <v>151</v>
      </c>
      <c r="B114">
        <v>19.2</v>
      </c>
      <c r="C114">
        <v>38832</v>
      </c>
    </row>
    <row r="115" spans="1:3">
      <c r="A115" t="s">
        <v>102</v>
      </c>
      <c r="B115">
        <v>5.0999999999999996</v>
      </c>
      <c r="C115">
        <v>10311</v>
      </c>
    </row>
    <row r="116" spans="1:3">
      <c r="A116" t="s">
        <v>144</v>
      </c>
      <c r="B116">
        <v>30.4</v>
      </c>
      <c r="C116">
        <v>61527</v>
      </c>
    </row>
    <row r="117" spans="1:3">
      <c r="A117" t="s">
        <v>148</v>
      </c>
      <c r="B117">
        <v>15.7</v>
      </c>
      <c r="C117">
        <v>31774</v>
      </c>
    </row>
    <row r="118" spans="1:3">
      <c r="A118" t="s">
        <v>152</v>
      </c>
      <c r="B118">
        <v>35</v>
      </c>
      <c r="C118">
        <v>70665</v>
      </c>
    </row>
    <row r="119" spans="1:3">
      <c r="A119" t="s">
        <v>155</v>
      </c>
      <c r="B119">
        <v>12.9</v>
      </c>
      <c r="C119">
        <v>26154</v>
      </c>
    </row>
    <row r="120" spans="1:3">
      <c r="A120" t="s">
        <v>145</v>
      </c>
      <c r="B120">
        <v>16.5</v>
      </c>
      <c r="C120">
        <v>33406</v>
      </c>
    </row>
    <row r="121" spans="1:3">
      <c r="A121" t="s">
        <v>149</v>
      </c>
      <c r="B121">
        <v>9.6999999999999993</v>
      </c>
      <c r="C121">
        <v>19681</v>
      </c>
    </row>
    <row r="122" spans="1:3">
      <c r="A122" t="s">
        <v>153</v>
      </c>
      <c r="B122">
        <v>9.1</v>
      </c>
      <c r="C122">
        <v>18387</v>
      </c>
    </row>
    <row r="123" spans="1:3">
      <c r="A123" t="s">
        <v>156</v>
      </c>
      <c r="B123">
        <v>3.6</v>
      </c>
      <c r="C123">
        <v>7275</v>
      </c>
    </row>
    <row r="124" spans="1:3">
      <c r="A124" s="10" t="s">
        <v>113</v>
      </c>
      <c r="B124">
        <v>20.8</v>
      </c>
      <c r="C124">
        <v>42073</v>
      </c>
    </row>
    <row r="125" spans="1:3">
      <c r="A125" s="10" t="s">
        <v>123</v>
      </c>
      <c r="B125">
        <v>11.7</v>
      </c>
      <c r="C125">
        <v>23657</v>
      </c>
    </row>
    <row r="126" spans="1:3">
      <c r="A126" s="10" t="s">
        <v>116</v>
      </c>
      <c r="B126">
        <v>19.2</v>
      </c>
      <c r="C126">
        <v>38848</v>
      </c>
    </row>
    <row r="127" spans="1:3">
      <c r="A127" s="10" t="s">
        <v>112</v>
      </c>
      <c r="B127">
        <v>14.8</v>
      </c>
      <c r="C127">
        <v>29902</v>
      </c>
    </row>
    <row r="128" spans="1:3">
      <c r="A128" t="s">
        <v>119</v>
      </c>
      <c r="B128">
        <v>28.7</v>
      </c>
      <c r="C128">
        <v>58005</v>
      </c>
    </row>
    <row r="129" spans="1:3">
      <c r="A129" t="s">
        <v>104</v>
      </c>
      <c r="B129">
        <v>17.3</v>
      </c>
      <c r="C129">
        <v>35019</v>
      </c>
    </row>
    <row r="130" spans="1:3">
      <c r="A130" t="s">
        <v>107</v>
      </c>
      <c r="B130">
        <v>22.6</v>
      </c>
      <c r="C130">
        <v>45695</v>
      </c>
    </row>
    <row r="131" spans="1:3">
      <c r="A131" t="s">
        <v>157</v>
      </c>
      <c r="B131">
        <v>11.1</v>
      </c>
      <c r="C131">
        <v>22482</v>
      </c>
    </row>
    <row r="132" spans="1:3">
      <c r="A132" t="s">
        <v>120</v>
      </c>
      <c r="B132">
        <v>34.6</v>
      </c>
      <c r="C132">
        <v>69959</v>
      </c>
    </row>
    <row r="133" spans="1:3">
      <c r="A133" t="s">
        <v>99</v>
      </c>
      <c r="B133">
        <v>13.3</v>
      </c>
      <c r="C133">
        <v>26867</v>
      </c>
    </row>
    <row r="134" spans="1:3">
      <c r="A134" t="s">
        <v>93</v>
      </c>
      <c r="B134">
        <v>46.1</v>
      </c>
      <c r="C134">
        <v>93246</v>
      </c>
    </row>
    <row r="135" spans="1:3">
      <c r="A135" t="s">
        <v>94</v>
      </c>
      <c r="B135">
        <v>14.9</v>
      </c>
      <c r="C135">
        <v>30037</v>
      </c>
    </row>
    <row r="136" spans="1:3">
      <c r="A136" t="s">
        <v>117</v>
      </c>
      <c r="B136">
        <v>28.1</v>
      </c>
      <c r="C136">
        <v>56760</v>
      </c>
    </row>
    <row r="137" spans="1:3">
      <c r="A137" t="s">
        <v>98</v>
      </c>
      <c r="B137">
        <v>12.5</v>
      </c>
      <c r="C137">
        <v>25350</v>
      </c>
    </row>
    <row r="138" spans="1:3">
      <c r="A138" t="s">
        <v>100</v>
      </c>
      <c r="B138">
        <v>15.4</v>
      </c>
      <c r="C138">
        <v>31141</v>
      </c>
    </row>
    <row r="139" spans="1:3">
      <c r="A139" t="s">
        <v>105</v>
      </c>
      <c r="B139">
        <v>10</v>
      </c>
      <c r="C139">
        <v>20213</v>
      </c>
    </row>
  </sheetData>
  <autoFilter ref="B5:G72"/>
  <hyperlinks>
    <hyperlink ref="A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0" sqref="E10"/>
    </sheetView>
  </sheetViews>
  <sheetFormatPr defaultRowHeight="15"/>
  <sheetData>
    <row r="1" spans="1:4" ht="21">
      <c r="A1" s="3" t="s">
        <v>466</v>
      </c>
    </row>
    <row r="2" spans="1:4">
      <c r="A2" t="s">
        <v>467</v>
      </c>
    </row>
    <row r="3" spans="1:4">
      <c r="A3" t="s">
        <v>468</v>
      </c>
    </row>
    <row r="5" spans="1:4">
      <c r="A5" s="17" t="s">
        <v>133</v>
      </c>
    </row>
    <row r="6" spans="1:4">
      <c r="A6" t="s">
        <v>356</v>
      </c>
      <c r="B6">
        <v>2118832</v>
      </c>
      <c r="C6" t="s">
        <v>469</v>
      </c>
      <c r="D6" s="12">
        <f>B6/$B$10</f>
        <v>0.29380116362250752</v>
      </c>
    </row>
    <row r="7" spans="1:4">
      <c r="A7" t="s">
        <v>470</v>
      </c>
      <c r="B7">
        <v>2116772</v>
      </c>
      <c r="C7" t="s">
        <v>469</v>
      </c>
      <c r="D7" s="12">
        <f t="shared" ref="D7:D9" si="0">B7/$B$10</f>
        <v>0.29351552021280714</v>
      </c>
    </row>
    <row r="8" spans="1:4">
      <c r="A8" t="s">
        <v>358</v>
      </c>
      <c r="B8">
        <v>1488201</v>
      </c>
      <c r="C8" t="s">
        <v>469</v>
      </c>
      <c r="D8" s="12">
        <f t="shared" si="0"/>
        <v>0.20635670289299923</v>
      </c>
    </row>
    <row r="9" spans="1:4">
      <c r="A9" t="s">
        <v>359</v>
      </c>
      <c r="B9">
        <v>1487984</v>
      </c>
      <c r="C9" t="s">
        <v>469</v>
      </c>
      <c r="D9" s="12">
        <f t="shared" si="0"/>
        <v>0.20632661327168611</v>
      </c>
    </row>
    <row r="10" spans="1:4">
      <c r="A10" s="17" t="s">
        <v>471</v>
      </c>
      <c r="B10">
        <f>SUM(B6:B9)</f>
        <v>7211789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M17" sqref="M17"/>
    </sheetView>
  </sheetViews>
  <sheetFormatPr defaultRowHeight="15"/>
  <sheetData>
    <row r="1" spans="1:10" ht="21">
      <c r="A1" s="3" t="s">
        <v>473</v>
      </c>
    </row>
    <row r="2" spans="1:10">
      <c r="G2" s="27" t="s">
        <v>477</v>
      </c>
      <c r="H2" s="27"/>
      <c r="I2" s="27"/>
      <c r="J2" s="27"/>
    </row>
    <row r="3" spans="1:10">
      <c r="C3" s="14" t="s">
        <v>462</v>
      </c>
      <c r="D3" s="14" t="s">
        <v>472</v>
      </c>
      <c r="E3" s="14" t="s">
        <v>463</v>
      </c>
      <c r="F3" s="14" t="s">
        <v>464</v>
      </c>
      <c r="G3" s="14" t="s">
        <v>356</v>
      </c>
      <c r="H3" s="14" t="s">
        <v>470</v>
      </c>
      <c r="I3" s="14" t="s">
        <v>358</v>
      </c>
      <c r="J3" s="14" t="s">
        <v>359</v>
      </c>
    </row>
    <row r="4" spans="1:10">
      <c r="A4" t="s">
        <v>474</v>
      </c>
      <c r="B4" s="24">
        <v>0.9</v>
      </c>
      <c r="C4">
        <f>rRNA!O26</f>
        <v>0.27130172471711678</v>
      </c>
      <c r="D4">
        <f>rRNA!P26</f>
        <v>0.20214488175058143</v>
      </c>
      <c r="E4">
        <f>rRNA!Q26</f>
        <v>0.30527839176174043</v>
      </c>
      <c r="F4">
        <f>rRNA!R26</f>
        <v>0.22127500177056145</v>
      </c>
      <c r="G4" s="12">
        <f>$B4*C4</f>
        <v>0.2441715522454051</v>
      </c>
      <c r="H4" s="12">
        <f t="shared" ref="H4:J4" si="0">$B4*D4</f>
        <v>0.18193039357552329</v>
      </c>
      <c r="I4" s="12">
        <f t="shared" si="0"/>
        <v>0.27475055258556641</v>
      </c>
      <c r="J4" s="12">
        <f t="shared" si="0"/>
        <v>0.19914750159350531</v>
      </c>
    </row>
    <row r="5" spans="1:10">
      <c r="A5" t="s">
        <v>475</v>
      </c>
      <c r="B5" s="24">
        <v>0.05</v>
      </c>
      <c r="C5" s="15">
        <f>tRNA!DB72</f>
        <v>0.20522424733468148</v>
      </c>
      <c r="D5" s="15">
        <f>tRNA!DC72</f>
        <v>0.23429105763800306</v>
      </c>
      <c r="E5" s="15">
        <f>tRNA!DE72</f>
        <v>0.30485349767077907</v>
      </c>
      <c r="F5" s="15">
        <f>tRNA!DD72</f>
        <v>0.25563119735653633</v>
      </c>
      <c r="G5" s="12">
        <f t="shared" ref="G5:G6" si="1">$B5*C5</f>
        <v>1.0261212366734074E-2</v>
      </c>
      <c r="H5" s="12">
        <f t="shared" ref="H5:H6" si="2">$B5*D5</f>
        <v>1.1714552881900153E-2</v>
      </c>
      <c r="I5" s="12">
        <f t="shared" ref="I5:I6" si="3">$B5*E5</f>
        <v>1.5242674883538955E-2</v>
      </c>
      <c r="J5" s="12">
        <f t="shared" ref="J5:J6" si="4">$B5*F5</f>
        <v>1.2781559867826817E-2</v>
      </c>
    </row>
    <row r="6" spans="1:10">
      <c r="A6" t="s">
        <v>476</v>
      </c>
      <c r="B6" s="24">
        <v>0.05</v>
      </c>
      <c r="C6" s="15">
        <f>mRNA!D6</f>
        <v>0.29380116362250752</v>
      </c>
      <c r="D6" s="15">
        <f>mRNA!D7</f>
        <v>0.29351552021280714</v>
      </c>
      <c r="E6" s="15">
        <f>mRNA!D8</f>
        <v>0.20635670289299923</v>
      </c>
      <c r="F6" s="15">
        <f>mRNA!D9</f>
        <v>0.20632661327168611</v>
      </c>
      <c r="G6" s="12">
        <f t="shared" si="1"/>
        <v>1.4690058181125377E-2</v>
      </c>
      <c r="H6" s="12">
        <f t="shared" si="2"/>
        <v>1.4675776010640358E-2</v>
      </c>
      <c r="I6" s="12">
        <f t="shared" si="3"/>
        <v>1.0317835144649963E-2</v>
      </c>
      <c r="J6" s="12">
        <f t="shared" si="4"/>
        <v>1.0316330663584306E-2</v>
      </c>
    </row>
    <row r="7" spans="1:10">
      <c r="G7" s="11">
        <f>SUM(G4:G6)</f>
        <v>0.26912282279326455</v>
      </c>
      <c r="H7" s="11">
        <f t="shared" ref="H7:J7" si="5">SUM(H4:H6)</f>
        <v>0.2083207224680638</v>
      </c>
      <c r="I7" s="11">
        <f t="shared" si="5"/>
        <v>0.30031106261375534</v>
      </c>
      <c r="J7" s="11">
        <f t="shared" si="5"/>
        <v>0.22224539212491642</v>
      </c>
    </row>
  </sheetData>
  <mergeCells count="1">
    <mergeCell ref="G2:J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89F3198EAFE942B705DFF6F8FC8454" ma:contentTypeVersion="13" ma:contentTypeDescription="Create a new document." ma:contentTypeScope="" ma:versionID="c33e03523d3fa7deb555571fb3dc586a">
  <xsd:schema xmlns:xsd="http://www.w3.org/2001/XMLSchema" xmlns:xs="http://www.w3.org/2001/XMLSchema" xmlns:p="http://schemas.microsoft.com/office/2006/metadata/properties" xmlns:ns3="2019869c-af10-4316-8d1e-74f9d4aa256a" xmlns:ns4="07279010-abbb-4bfa-8753-87a4e935e5ff" targetNamespace="http://schemas.microsoft.com/office/2006/metadata/properties" ma:root="true" ma:fieldsID="e61566773f6353b752b14fcde82b5f4d" ns3:_="" ns4:_="">
    <xsd:import namespace="2019869c-af10-4316-8d1e-74f9d4aa256a"/>
    <xsd:import namespace="07279010-abbb-4bfa-8753-87a4e935e5f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19869c-af10-4316-8d1e-74f9d4aa256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79010-abbb-4bfa-8753-87a4e935e5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B510E5-ABF4-46B4-AC87-CC5F7099ED1C}">
  <ds:schemaRefs>
    <ds:schemaRef ds:uri="http://www.w3.org/XML/1998/namespace"/>
    <ds:schemaRef ds:uri="07279010-abbb-4bfa-8753-87a4e935e5ff"/>
    <ds:schemaRef ds:uri="2019869c-af10-4316-8d1e-74f9d4aa256a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1DA863F4-46A7-4519-BC56-DBC89278B7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1EE014-1590-4842-BEF9-FA2E8E7F7F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19869c-af10-4316-8d1e-74f9d4aa256a"/>
    <ds:schemaRef ds:uri="07279010-abbb-4bfa-8753-87a4e935e5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rRNA</vt:lpstr>
      <vt:lpstr>tRNA</vt:lpstr>
      <vt:lpstr>mRNA</vt:lpstr>
      <vt:lpstr>Global RNA composition</vt:lpstr>
    </vt:vector>
  </TitlesOfParts>
  <Company>Department of Chemical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2019-11-10T17:17:36Z</dcterms:created>
  <dcterms:modified xsi:type="dcterms:W3CDTF">2019-11-10T23:02:17Z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0x0101008F89F3198EAFE942B705DFF6F8FC8454</vt:lpwstr>
  </property>
</Properties>
</file>